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2 公募前案件\02 品川区（東大井三丁目）\12 公募要項\02 起案\様式\借受申請書類\"/>
    </mc:Choice>
  </mc:AlternateContent>
  <bookViews>
    <workbookView xWindow="0" yWindow="0" windowWidth="20490" windowHeight="7520" tabRatio="708"/>
  </bookViews>
  <sheets>
    <sheet name="事業費・資金調達内訳等一覧" sheetId="30" r:id="rId1"/>
    <sheet name="記入例" sheetId="27" r:id="rId2"/>
  </sheets>
  <definedNames>
    <definedName name="_xlnm.Print_Area" localSheetId="1">記入例!$A$1:$P$58</definedName>
    <definedName name="_xlnm.Print_Area" localSheetId="0">事業費・資金調達内訳等一覧!$A$1:$P$58</definedName>
    <definedName name="Z_D3D8BAF4_BD87_4EAE_A5A9_00D10A04ACA5_.wvu.PrintArea" localSheetId="1" hidden="1">記入例!$C$3:$Q$59</definedName>
    <definedName name="Z_D3D8BAF4_BD87_4EAE_A5A9_00D10A04ACA5_.wvu.PrintArea" localSheetId="0" hidden="1">事業費・資金調達内訳等一覧!$C$3:$Q$59</definedName>
  </definedNames>
  <calcPr calcId="162913" calcMode="manual"/>
</workbook>
</file>

<file path=xl/calcChain.xml><?xml version="1.0" encoding="utf-8"?>
<calcChain xmlns="http://schemas.openxmlformats.org/spreadsheetml/2006/main">
  <c r="P20" i="30" l="1"/>
  <c r="H57" i="30"/>
  <c r="H58" i="30" s="1"/>
  <c r="H54" i="30"/>
  <c r="H53" i="30"/>
  <c r="H51" i="30"/>
  <c r="H49" i="30"/>
  <c r="H46" i="30"/>
  <c r="H37" i="30"/>
  <c r="H28" i="30"/>
  <c r="H44" i="30" s="1"/>
  <c r="H11" i="30"/>
  <c r="H18" i="30" s="1"/>
  <c r="H10" i="30"/>
  <c r="H11" i="27" l="1"/>
  <c r="L49" i="27" l="1"/>
  <c r="K49" i="27"/>
  <c r="L33" i="27" l="1"/>
  <c r="K33" i="27"/>
  <c r="H17" i="27"/>
  <c r="H16" i="27"/>
  <c r="H15" i="27"/>
  <c r="H14" i="27"/>
  <c r="H13" i="27"/>
  <c r="H12" i="27"/>
  <c r="H18" i="27"/>
  <c r="H10" i="27" l="1"/>
  <c r="S9" i="30" l="1"/>
  <c r="T9" i="30"/>
  <c r="U9" i="30"/>
  <c r="H12" i="30"/>
  <c r="H13" i="30"/>
  <c r="H14" i="30"/>
  <c r="H15" i="30"/>
  <c r="J15" i="30"/>
  <c r="K15" i="30"/>
  <c r="L15" i="30"/>
  <c r="L18" i="30"/>
  <c r="M15" i="30"/>
  <c r="M18" i="30"/>
  <c r="N15" i="30"/>
  <c r="H16" i="30"/>
  <c r="H17" i="30"/>
  <c r="J18" i="30"/>
  <c r="K18" i="30"/>
  <c r="N18" i="30"/>
  <c r="H20" i="30"/>
  <c r="H21" i="30"/>
  <c r="H22" i="30"/>
  <c r="P22" i="30"/>
  <c r="H23" i="30"/>
  <c r="P23" i="30"/>
  <c r="H24" i="30"/>
  <c r="H25" i="30"/>
  <c r="H26" i="30"/>
  <c r="P26" i="30"/>
  <c r="J27" i="30"/>
  <c r="J28" i="30"/>
  <c r="J44" i="30"/>
  <c r="K27" i="30"/>
  <c r="K28" i="30"/>
  <c r="T28" i="30"/>
  <c r="L27" i="30"/>
  <c r="M27" i="30"/>
  <c r="N27" i="30"/>
  <c r="N28" i="30"/>
  <c r="O27" i="30"/>
  <c r="O28" i="30"/>
  <c r="L28" i="30"/>
  <c r="M28" i="30"/>
  <c r="S28" i="30"/>
  <c r="H29" i="30"/>
  <c r="P29" i="30"/>
  <c r="H30" i="30"/>
  <c r="P30" i="30"/>
  <c r="H31" i="30"/>
  <c r="H32" i="30"/>
  <c r="H33" i="30"/>
  <c r="P33" i="30"/>
  <c r="H34" i="30"/>
  <c r="P34" i="30"/>
  <c r="H35" i="30"/>
  <c r="H36" i="30"/>
  <c r="J36" i="30"/>
  <c r="K36" i="30"/>
  <c r="L36" i="30"/>
  <c r="L37" i="30"/>
  <c r="L44" i="30"/>
  <c r="M36" i="30"/>
  <c r="M37" i="30"/>
  <c r="N36" i="30"/>
  <c r="O36" i="30"/>
  <c r="J37" i="30"/>
  <c r="S37" i="30"/>
  <c r="K37" i="30"/>
  <c r="T37" i="30"/>
  <c r="N37" i="30"/>
  <c r="O37" i="30"/>
  <c r="U37" i="30"/>
  <c r="H38" i="30"/>
  <c r="P38" i="30"/>
  <c r="H39" i="30"/>
  <c r="J40" i="30"/>
  <c r="K40" i="30"/>
  <c r="L40" i="30"/>
  <c r="M40" i="30"/>
  <c r="N40" i="30"/>
  <c r="U40" i="30"/>
  <c r="O40" i="30"/>
  <c r="S40" i="30"/>
  <c r="T40" i="30"/>
  <c r="H41" i="30"/>
  <c r="P41" i="30"/>
  <c r="H42" i="30"/>
  <c r="P42" i="30"/>
  <c r="H43" i="30"/>
  <c r="J43" i="30"/>
  <c r="S43" i="30"/>
  <c r="K43" i="30"/>
  <c r="T43" i="30"/>
  <c r="L43" i="30"/>
  <c r="M43" i="30"/>
  <c r="N43" i="30"/>
  <c r="O43" i="30"/>
  <c r="U43" i="30"/>
  <c r="O44" i="30"/>
  <c r="O57" i="30"/>
  <c r="J46" i="30"/>
  <c r="J48" i="30"/>
  <c r="K46" i="30"/>
  <c r="L46" i="30"/>
  <c r="M46" i="30"/>
  <c r="N46" i="30"/>
  <c r="N48" i="30"/>
  <c r="O46" i="30"/>
  <c r="P46" i="30"/>
  <c r="H47" i="30"/>
  <c r="J47" i="30"/>
  <c r="K47" i="30"/>
  <c r="L47" i="30"/>
  <c r="M47" i="30"/>
  <c r="M48" i="30"/>
  <c r="N47" i="30"/>
  <c r="O47" i="30"/>
  <c r="P47" i="30"/>
  <c r="H48" i="30"/>
  <c r="K48" i="30"/>
  <c r="L48" i="30"/>
  <c r="O48" i="30"/>
  <c r="P48" i="30"/>
  <c r="J49" i="30"/>
  <c r="K49" i="30"/>
  <c r="M49" i="30"/>
  <c r="N49" i="30"/>
  <c r="O49" i="30"/>
  <c r="P49" i="30"/>
  <c r="H50" i="30"/>
  <c r="J50" i="30"/>
  <c r="K50" i="30"/>
  <c r="L50" i="30"/>
  <c r="M50" i="30"/>
  <c r="N50" i="30"/>
  <c r="O50" i="30"/>
  <c r="P50" i="30"/>
  <c r="J51" i="30"/>
  <c r="J52" i="30"/>
  <c r="K51" i="30"/>
  <c r="L51" i="30"/>
  <c r="M51" i="30"/>
  <c r="N51" i="30"/>
  <c r="N52" i="30"/>
  <c r="O51" i="30"/>
  <c r="L52" i="30"/>
  <c r="M52" i="30"/>
  <c r="P53" i="30"/>
  <c r="J53" i="30"/>
  <c r="K53" i="30"/>
  <c r="L53" i="30"/>
  <c r="L55" i="30"/>
  <c r="M53" i="30"/>
  <c r="N53" i="30"/>
  <c r="O53" i="30"/>
  <c r="J54" i="30"/>
  <c r="K54" i="30"/>
  <c r="K55" i="30"/>
  <c r="L54" i="30"/>
  <c r="M54" i="30"/>
  <c r="N54" i="30"/>
  <c r="O54" i="30"/>
  <c r="J55" i="30"/>
  <c r="M55" i="30"/>
  <c r="N55" i="30"/>
  <c r="P56" i="30"/>
  <c r="S9" i="27"/>
  <c r="T9" i="27"/>
  <c r="U9" i="27"/>
  <c r="L15" i="27"/>
  <c r="L18" i="27" s="1"/>
  <c r="M18" i="27"/>
  <c r="N18" i="27"/>
  <c r="H20" i="27"/>
  <c r="P20" i="27" s="1"/>
  <c r="P28" i="27" s="1"/>
  <c r="H21" i="27"/>
  <c r="P21" i="27"/>
  <c r="H22" i="27"/>
  <c r="H23" i="27"/>
  <c r="P23" i="27"/>
  <c r="P27" i="27"/>
  <c r="H24" i="27"/>
  <c r="P24" i="27"/>
  <c r="H25" i="27"/>
  <c r="P25" i="27"/>
  <c r="H26" i="27"/>
  <c r="J27" i="27"/>
  <c r="K27" i="27"/>
  <c r="L27" i="27"/>
  <c r="N27" i="27"/>
  <c r="N28" i="27"/>
  <c r="U28" i="27"/>
  <c r="O27" i="27"/>
  <c r="O28" i="27"/>
  <c r="J28" i="27"/>
  <c r="K28" i="27"/>
  <c r="L28" i="27"/>
  <c r="M28" i="27"/>
  <c r="S28" i="27"/>
  <c r="T28" i="27"/>
  <c r="H29" i="27"/>
  <c r="P29" i="27"/>
  <c r="H30" i="27"/>
  <c r="P30" i="27"/>
  <c r="H31" i="27"/>
  <c r="P31" i="27"/>
  <c r="H32" i="27"/>
  <c r="H33" i="27"/>
  <c r="P33" i="27" s="1"/>
  <c r="H34" i="27"/>
  <c r="P34" i="27" s="1"/>
  <c r="H35" i="27"/>
  <c r="P35" i="27" s="1"/>
  <c r="J36" i="27"/>
  <c r="K36" i="27"/>
  <c r="K37" i="27" s="1"/>
  <c r="L36" i="27"/>
  <c r="L37" i="27"/>
  <c r="M36" i="27"/>
  <c r="M37" i="27"/>
  <c r="N36" i="27"/>
  <c r="O36" i="27"/>
  <c r="J37" i="27"/>
  <c r="N37" i="27"/>
  <c r="O37" i="27"/>
  <c r="U37" i="27"/>
  <c r="H38" i="27"/>
  <c r="P38" i="27"/>
  <c r="H39" i="27"/>
  <c r="H40" i="27"/>
  <c r="J40" i="27"/>
  <c r="K40" i="27"/>
  <c r="T40" i="27" s="1"/>
  <c r="L40" i="27"/>
  <c r="M40" i="27"/>
  <c r="N40" i="27"/>
  <c r="U40" i="27"/>
  <c r="O40" i="27"/>
  <c r="O44" i="27" s="1"/>
  <c r="O57" i="27" s="1"/>
  <c r="O58" i="27" s="1"/>
  <c r="S40" i="27"/>
  <c r="H41" i="27"/>
  <c r="H42" i="27"/>
  <c r="P42" i="27"/>
  <c r="J43" i="27"/>
  <c r="S43" i="27"/>
  <c r="K43" i="27"/>
  <c r="T43" i="27"/>
  <c r="L43" i="27"/>
  <c r="M43" i="27"/>
  <c r="N43" i="27"/>
  <c r="N44" i="27"/>
  <c r="N60" i="27" s="1"/>
  <c r="N61" i="27" s="1"/>
  <c r="O43" i="27"/>
  <c r="J46" i="27"/>
  <c r="K46" i="27"/>
  <c r="L46" i="27"/>
  <c r="M46" i="27"/>
  <c r="N46" i="27"/>
  <c r="O46" i="27"/>
  <c r="H47" i="27"/>
  <c r="P47" i="27" s="1"/>
  <c r="J47" i="27"/>
  <c r="K47" i="27"/>
  <c r="L47" i="27"/>
  <c r="M47" i="27"/>
  <c r="N47" i="27"/>
  <c r="O47" i="27"/>
  <c r="M48" i="27"/>
  <c r="O48" i="27"/>
  <c r="H49" i="27"/>
  <c r="J49" i="27"/>
  <c r="M49" i="27"/>
  <c r="N49" i="27"/>
  <c r="O49" i="27"/>
  <c r="H50" i="27"/>
  <c r="P50" i="27" s="1"/>
  <c r="J50" i="27"/>
  <c r="K50" i="27"/>
  <c r="L50" i="27"/>
  <c r="M50" i="27"/>
  <c r="N50" i="27"/>
  <c r="O50" i="27"/>
  <c r="J51" i="27"/>
  <c r="K51" i="27"/>
  <c r="L51" i="27"/>
  <c r="M51" i="27"/>
  <c r="N51" i="27"/>
  <c r="O51" i="27"/>
  <c r="H53" i="27"/>
  <c r="H55" i="27" s="1"/>
  <c r="P55" i="27" s="1"/>
  <c r="J53" i="27"/>
  <c r="J55" i="27" s="1"/>
  <c r="K53" i="27"/>
  <c r="K55" i="27" s="1"/>
  <c r="L53" i="27"/>
  <c r="M53" i="27"/>
  <c r="N53" i="27"/>
  <c r="O53" i="27"/>
  <c r="P53" i="27"/>
  <c r="H54" i="27"/>
  <c r="J54" i="27"/>
  <c r="K54" i="27"/>
  <c r="L54" i="27"/>
  <c r="M54" i="27"/>
  <c r="N54" i="27"/>
  <c r="O54" i="27"/>
  <c r="P54" i="27"/>
  <c r="M55" i="27"/>
  <c r="N55" i="27"/>
  <c r="O55" i="27"/>
  <c r="P56" i="27"/>
  <c r="O52" i="27"/>
  <c r="P21" i="30"/>
  <c r="H43" i="27"/>
  <c r="P41" i="27"/>
  <c r="P43" i="27"/>
  <c r="P22" i="27"/>
  <c r="K52" i="30"/>
  <c r="K44" i="30"/>
  <c r="K60" i="30"/>
  <c r="K61" i="30"/>
  <c r="P43" i="30"/>
  <c r="P32" i="30"/>
  <c r="M44" i="30"/>
  <c r="U28" i="30"/>
  <c r="N44" i="30"/>
  <c r="N60" i="30"/>
  <c r="N61" i="30"/>
  <c r="J60" i="30"/>
  <c r="J61" i="30"/>
  <c r="P25" i="30"/>
  <c r="H52" i="30"/>
  <c r="P51" i="30"/>
  <c r="P52" i="30"/>
  <c r="O5" i="30"/>
  <c r="J44" i="27"/>
  <c r="P32" i="27"/>
  <c r="P26" i="27"/>
  <c r="H27" i="27"/>
  <c r="I16" i="27"/>
  <c r="O52" i="30"/>
  <c r="U43" i="27"/>
  <c r="H55" i="30"/>
  <c r="P55" i="30" s="1"/>
  <c r="P58" i="30" s="1"/>
  <c r="P7" i="30" s="1"/>
  <c r="P49" i="27"/>
  <c r="N48" i="27"/>
  <c r="P39" i="27"/>
  <c r="P40" i="27" s="1"/>
  <c r="M44" i="27"/>
  <c r="J15" i="27"/>
  <c r="J18" i="27" s="1"/>
  <c r="J60" i="27" s="1"/>
  <c r="J61" i="27" s="1"/>
  <c r="K15" i="27"/>
  <c r="P54" i="30"/>
  <c r="O55" i="30"/>
  <c r="O58" i="30"/>
  <c r="P39" i="30"/>
  <c r="P40" i="30"/>
  <c r="H40" i="30"/>
  <c r="I17" i="30"/>
  <c r="P35" i="30"/>
  <c r="P36" i="30"/>
  <c r="P31" i="30"/>
  <c r="P37" i="30"/>
  <c r="P24" i="30"/>
  <c r="P27" i="30"/>
  <c r="H46" i="27"/>
  <c r="H48" i="27" s="1"/>
  <c r="H27" i="30"/>
  <c r="K18" i="27"/>
  <c r="H60" i="30"/>
  <c r="H61" i="30" s="1"/>
  <c r="I23" i="30"/>
  <c r="I49" i="30"/>
  <c r="I52" i="30"/>
  <c r="I30" i="30"/>
  <c r="I34" i="30"/>
  <c r="I42" i="30"/>
  <c r="I26" i="30"/>
  <c r="I33" i="30"/>
  <c r="I22" i="30"/>
  <c r="I29" i="30"/>
  <c r="P57" i="30"/>
  <c r="I41" i="30"/>
  <c r="I43" i="30"/>
  <c r="I31" i="30"/>
  <c r="I35" i="30"/>
  <c r="I24" i="30"/>
  <c r="I21" i="30"/>
  <c r="I38" i="30"/>
  <c r="I40" i="30"/>
  <c r="I20" i="30"/>
  <c r="I39" i="30"/>
  <c r="I36" i="30"/>
  <c r="I32" i="30"/>
  <c r="I25" i="30"/>
  <c r="P28" i="30"/>
  <c r="P44" i="30"/>
  <c r="I12" i="30"/>
  <c r="I15" i="30"/>
  <c r="I14" i="30"/>
  <c r="I16" i="30"/>
  <c r="I13" i="30"/>
  <c r="I11" i="30"/>
  <c r="I18" i="30"/>
  <c r="I27" i="30"/>
  <c r="S37" i="27"/>
  <c r="I13" i="27"/>
  <c r="I12" i="27"/>
  <c r="I17" i="27"/>
  <c r="I14" i="27"/>
  <c r="I11" i="27"/>
  <c r="H28" i="27"/>
  <c r="I28" i="30"/>
  <c r="I47" i="30"/>
  <c r="I37" i="30"/>
  <c r="I46" i="30"/>
  <c r="I48" i="30"/>
  <c r="I51" i="30"/>
  <c r="I54" i="30"/>
  <c r="I50" i="30"/>
  <c r="I53" i="30"/>
  <c r="I55" i="30"/>
  <c r="I44" i="30"/>
  <c r="L52" i="27" l="1"/>
  <c r="M52" i="27"/>
  <c r="N52" i="27"/>
  <c r="L44" i="27"/>
  <c r="H51" i="27"/>
  <c r="P51" i="27" s="1"/>
  <c r="P52" i="27" s="1"/>
  <c r="O5" i="27" s="1"/>
  <c r="L55" i="27"/>
  <c r="K52" i="27"/>
  <c r="J52" i="27"/>
  <c r="L48" i="27"/>
  <c r="K48" i="27"/>
  <c r="P36" i="27"/>
  <c r="P37" i="27" s="1"/>
  <c r="P44" i="27" s="1"/>
  <c r="T37" i="27"/>
  <c r="K44" i="27"/>
  <c r="H36" i="27"/>
  <c r="J48" i="27"/>
  <c r="P46" i="27"/>
  <c r="P48" i="27" s="1"/>
  <c r="K60" i="27"/>
  <c r="K61" i="27" s="1"/>
  <c r="I15" i="27"/>
  <c r="I18" i="27" s="1"/>
  <c r="H52" i="27" l="1"/>
  <c r="H37" i="27"/>
  <c r="H44" i="27" s="1"/>
  <c r="I30" i="27" l="1"/>
  <c r="I27" i="27"/>
  <c r="I24" i="27"/>
  <c r="I32" i="27"/>
  <c r="I41" i="27"/>
  <c r="I23" i="27"/>
  <c r="I21" i="27"/>
  <c r="H60" i="27"/>
  <c r="H61" i="27" s="1"/>
  <c r="I33" i="27"/>
  <c r="I31" i="27"/>
  <c r="I20" i="27"/>
  <c r="I26" i="27"/>
  <c r="I42" i="27"/>
  <c r="I39" i="27"/>
  <c r="I34" i="27"/>
  <c r="I50" i="27" s="1"/>
  <c r="H57" i="27"/>
  <c r="I38" i="27"/>
  <c r="I22" i="27"/>
  <c r="I25" i="27"/>
  <c r="I29" i="27"/>
  <c r="I35" i="27"/>
  <c r="I36" i="27"/>
  <c r="I51" i="27" l="1"/>
  <c r="I28" i="27"/>
  <c r="I53" i="27"/>
  <c r="P57" i="27"/>
  <c r="P58" i="27" s="1"/>
  <c r="P7" i="27" s="1"/>
  <c r="H58" i="27"/>
  <c r="I54" i="27"/>
  <c r="I49" i="27"/>
  <c r="I52" i="27" s="1"/>
  <c r="I46" i="27"/>
  <c r="I37" i="27"/>
  <c r="I40" i="27"/>
  <c r="I43" i="27"/>
  <c r="I47" i="27"/>
  <c r="I55" i="27" l="1"/>
  <c r="I48" i="27"/>
  <c r="I44" i="27"/>
</calcChain>
</file>

<file path=xl/comments1.xml><?xml version="1.0" encoding="utf-8"?>
<comments xmlns="http://schemas.openxmlformats.org/spreadsheetml/2006/main">
  <authors>
    <author>東京都</author>
    <author>d2014</author>
    <author>荒　大樹</author>
  </authors>
  <commentList>
    <comment ref="E11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注５</t>
        </r>
      </text>
    </comment>
    <comment ref="O11" authorId="1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注４</t>
        </r>
      </text>
    </comment>
    <comment ref="J12" authorId="1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注１</t>
        </r>
      </text>
    </comment>
    <comment ref="J16" authorId="1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注２</t>
        </r>
      </text>
    </comment>
    <comment ref="J17" authorId="1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注３</t>
        </r>
      </text>
    </comment>
    <comment ref="F21" authorId="2" shapeId="0">
      <text>
        <r>
          <rPr>
            <b/>
            <sz val="14"/>
            <color indexed="81"/>
            <rFont val="MS P ゴシック"/>
            <family val="3"/>
            <charset val="128"/>
          </rPr>
          <t>注８</t>
        </r>
      </text>
    </comment>
    <comment ref="G2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注６</t>
        </r>
      </text>
    </comment>
    <comment ref="G3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注７</t>
        </r>
      </text>
    </comment>
  </commentList>
</comments>
</file>

<file path=xl/sharedStrings.xml><?xml version="1.0" encoding="utf-8"?>
<sst xmlns="http://schemas.openxmlformats.org/spreadsheetml/2006/main" count="155" uniqueCount="57">
  <si>
    <t>計</t>
    <rPh sb="0" eb="1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</si>
  <si>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</si>
  <si>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施設名：</t>
    <rPh sb="0" eb="2">
      <t>シセツ</t>
    </rPh>
    <rPh sb="2" eb="3">
      <t>メイ</t>
    </rPh>
    <phoneticPr fontId="2"/>
  </si>
  <si>
    <t>法人名：</t>
    <rPh sb="0" eb="2">
      <t>ホウジン</t>
    </rPh>
    <rPh sb="2" eb="3">
      <t>メイ</t>
    </rPh>
    <phoneticPr fontId="2"/>
  </si>
  <si>
    <t>協調融資</t>
    <rPh sb="0" eb="2">
      <t>キョウチョウ</t>
    </rPh>
    <rPh sb="2" eb="4">
      <t>ユウシ</t>
    </rPh>
    <phoneticPr fontId="2"/>
  </si>
  <si>
    <t>法人自己資金</t>
    <rPh sb="0" eb="2">
      <t>ホウジン</t>
    </rPh>
    <rPh sb="2" eb="4">
      <t>ジコ</t>
    </rPh>
    <rPh sb="4" eb="6">
      <t>シキン</t>
    </rPh>
    <phoneticPr fontId="2"/>
  </si>
  <si>
    <t>法人事務費</t>
    <rPh sb="0" eb="2">
      <t>ホウジン</t>
    </rPh>
    <rPh sb="2" eb="5">
      <t>ジムヒ</t>
    </rPh>
    <phoneticPr fontId="2"/>
  </si>
  <si>
    <t>運転資金</t>
    <rPh sb="0" eb="2">
      <t>ウンテン</t>
    </rPh>
    <rPh sb="2" eb="4">
      <t>シキン</t>
    </rPh>
    <phoneticPr fontId="2"/>
  </si>
  <si>
    <t>整備費</t>
    <rPh sb="0" eb="3">
      <t>セイビヒ</t>
    </rPh>
    <phoneticPr fontId="2"/>
  </si>
  <si>
    <t>用地費</t>
    <rPh sb="0" eb="3">
      <t>ヨウチヒ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</si>
  <si>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</si>
  <si>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</t>
    <rPh sb="0" eb="2">
      <t>コウジ</t>
    </rPh>
    <rPh sb="2" eb="5">
      <t>ジムヒ</t>
    </rPh>
    <phoneticPr fontId="2"/>
  </si>
  <si>
    <t>備品</t>
    <rPh sb="0" eb="2">
      <t>ビヒン</t>
    </rPh>
    <phoneticPr fontId="2"/>
  </si>
  <si>
    <t>東京都補助金</t>
    <rPh sb="0" eb="3">
      <t>ト</t>
    </rPh>
    <rPh sb="3" eb="6">
      <t>ホジョキン</t>
    </rPh>
    <phoneticPr fontId="2"/>
  </si>
  <si>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</si>
  <si>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</si>
  <si>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2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</si>
  <si>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2"/>
  </si>
  <si>
    <t>１　事業費</t>
    <rPh sb="2" eb="5">
      <t>ジギョウヒ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</si>
  <si>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</si>
  <si>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</si>
  <si>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</si>
  <si>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</si>
  <si>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</si>
  <si>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</si>
  <si>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（チェック）</t>
    <phoneticPr fontId="2"/>
  </si>
  <si>
    <t>合計</t>
    <rPh sb="0" eb="2">
      <t>ゴウケイ</t>
    </rPh>
    <phoneticPr fontId="2"/>
  </si>
  <si>
    <t>寄附金（（医社）○○会）</t>
    <rPh sb="0" eb="2">
      <t>キフ</t>
    </rPh>
    <rPh sb="2" eb="3">
      <t>キン</t>
    </rPh>
    <phoneticPr fontId="2"/>
  </si>
  <si>
    <t>寄附金（（医社）○○会）</t>
    <rPh sb="0" eb="2">
      <t>キフ</t>
    </rPh>
    <phoneticPr fontId="2"/>
  </si>
  <si>
    <t>（福）○○会</t>
    <phoneticPr fontId="2"/>
  </si>
  <si>
    <t>自己資金合計</t>
    <rPh sb="0" eb="2">
      <t>ジコ</t>
    </rPh>
    <rPh sb="2" eb="4">
      <t>シキン</t>
    </rPh>
    <rPh sb="4" eb="6">
      <t>ゴウケイ</t>
    </rPh>
    <phoneticPr fontId="2"/>
  </si>
  <si>
    <t>充当可能自己資金</t>
    <rPh sb="0" eb="2">
      <t>ジュウトウ</t>
    </rPh>
    <rPh sb="2" eb="4">
      <t>カノウ</t>
    </rPh>
    <rPh sb="4" eb="6">
      <t>ジコ</t>
    </rPh>
    <rPh sb="6" eb="8">
      <t>シキン</t>
    </rPh>
    <phoneticPr fontId="2"/>
  </si>
  <si>
    <t>借入比率（償還補助額を除く）</t>
    <rPh sb="0" eb="2">
      <t>カリイレ</t>
    </rPh>
    <rPh sb="2" eb="4">
      <t>ヒリツ</t>
    </rPh>
    <rPh sb="5" eb="7">
      <t>ショウカン</t>
    </rPh>
    <rPh sb="7" eb="9">
      <t>ホジョ</t>
    </rPh>
    <rPh sb="9" eb="10">
      <t>ガク</t>
    </rPh>
    <rPh sb="11" eb="12">
      <t>ノゾ</t>
    </rPh>
    <phoneticPr fontId="2"/>
  </si>
  <si>
    <t>（チェック）</t>
    <phoneticPr fontId="2"/>
  </si>
  <si>
    <t>その他</t>
    <rPh sb="2" eb="3">
      <t>タ</t>
    </rPh>
    <phoneticPr fontId="2"/>
  </si>
  <si>
    <t>他の整備計画</t>
    <rPh sb="0" eb="1">
      <t>タ</t>
    </rPh>
    <rPh sb="2" eb="4">
      <t>セイビ</t>
    </rPh>
    <rPh sb="4" eb="6">
      <t>ケイカク</t>
    </rPh>
    <phoneticPr fontId="2"/>
  </si>
  <si>
    <r>
      <t xml:space="preserve">全事業の合計
</t>
    </r>
    <r>
      <rPr>
        <sz val="9"/>
        <rFont val="ＭＳ 明朝"/>
        <family val="1"/>
        <charset val="128"/>
      </rPr>
      <t>(本計画＋他の整備計画）</t>
    </r>
    <rPh sb="0" eb="3">
      <t>ゼンジギョウ</t>
    </rPh>
    <rPh sb="4" eb="6">
      <t>ゴウケイ</t>
    </rPh>
    <rPh sb="8" eb="9">
      <t>ホン</t>
    </rPh>
    <rPh sb="9" eb="11">
      <t>ケイカク</t>
    </rPh>
    <rPh sb="12" eb="13">
      <t>タ</t>
    </rPh>
    <rPh sb="14" eb="16">
      <t>セイビ</t>
    </rPh>
    <rPh sb="16" eb="18">
      <t>ケイカク</t>
    </rPh>
    <phoneticPr fontId="2"/>
  </si>
  <si>
    <t>延床面積</t>
    <rPh sb="0" eb="1">
      <t>ノ</t>
    </rPh>
    <rPh sb="1" eb="4">
      <t>ユカメンセキ</t>
    </rPh>
    <phoneticPr fontId="2"/>
  </si>
  <si>
    <t>再掲</t>
    <rPh sb="0" eb="2">
      <t>サイケイ</t>
    </rPh>
    <phoneticPr fontId="2"/>
  </si>
  <si>
    <t>東京都補助金</t>
    <rPh sb="0" eb="3">
      <t>トウキョウト</t>
    </rPh>
    <rPh sb="3" eb="6">
      <t>ホジョキン</t>
    </rPh>
    <phoneticPr fontId="2"/>
  </si>
  <si>
    <t>補　助　金　計</t>
    <rPh sb="0" eb="1">
      <t>ホ</t>
    </rPh>
    <rPh sb="2" eb="3">
      <t>スケ</t>
    </rPh>
    <rPh sb="4" eb="5">
      <t>キン</t>
    </rPh>
    <rPh sb="6" eb="7">
      <t>ケイ</t>
    </rPh>
    <phoneticPr fontId="2"/>
  </si>
  <si>
    <t>寄附金計</t>
    <rPh sb="0" eb="2">
      <t>キフ</t>
    </rPh>
    <rPh sb="3" eb="4">
      <t>ケイ</t>
    </rPh>
    <phoneticPr fontId="2"/>
  </si>
  <si>
    <t>借　入　金　計（Ａ)</t>
    <rPh sb="0" eb="1">
      <t>シャク</t>
    </rPh>
    <rPh sb="2" eb="3">
      <t>イリ</t>
    </rPh>
    <rPh sb="4" eb="5">
      <t>キン</t>
    </rPh>
    <rPh sb="6" eb="7">
      <t>ケイ</t>
    </rPh>
    <phoneticPr fontId="2"/>
  </si>
  <si>
    <t>償還補助額（Ｂ）</t>
    <rPh sb="0" eb="2">
      <t>ショウカン</t>
    </rPh>
    <rPh sb="2" eb="4">
      <t>ホジョ</t>
    </rPh>
    <rPh sb="4" eb="5">
      <t>ガク</t>
    </rPh>
    <phoneticPr fontId="2"/>
  </si>
  <si>
    <t>借入比率（Ｄ＝（Ａ－Ｂ）／Ｃ）</t>
    <rPh sb="0" eb="2">
      <t>カリイレ</t>
    </rPh>
    <rPh sb="2" eb="4">
      <t>ヒリツ</t>
    </rPh>
    <phoneticPr fontId="2"/>
  </si>
  <si>
    <t>補助金（補助金名）</t>
    <rPh sb="0" eb="3">
      <t>ホジョキン</t>
    </rPh>
    <rPh sb="4" eb="7">
      <t>ホジョキン</t>
    </rPh>
    <rPh sb="7" eb="8">
      <t>メイ</t>
    </rPh>
    <phoneticPr fontId="2"/>
  </si>
  <si>
    <t>比率</t>
    <rPh sb="0" eb="2">
      <t>ヒリツ</t>
    </rPh>
    <phoneticPr fontId="2"/>
  </si>
  <si>
    <t>-</t>
    <phoneticPr fontId="2"/>
  </si>
  <si>
    <t>その他の金融機関</t>
    <rPh sb="2" eb="3">
      <t>タ</t>
    </rPh>
    <rPh sb="4" eb="6">
      <t>キンユウ</t>
    </rPh>
    <rPh sb="6" eb="8">
      <t>キカン</t>
    </rPh>
    <phoneticPr fontId="2"/>
  </si>
  <si>
    <t>防災拠点型
地域交流スペース</t>
    <rPh sb="0" eb="2">
      <t>ボウサイ</t>
    </rPh>
    <rPh sb="2" eb="5">
      <t>キョテンガタ</t>
    </rPh>
    <rPh sb="6" eb="8">
      <t>チイキ</t>
    </rPh>
    <rPh sb="8" eb="10">
      <t>コウリュウ</t>
    </rPh>
    <phoneticPr fontId="2"/>
  </si>
  <si>
    <t>品川区補助金</t>
    <rPh sb="0" eb="2">
      <t>シナガワ</t>
    </rPh>
    <rPh sb="2" eb="3">
      <t>ク</t>
    </rPh>
    <rPh sb="3" eb="6">
      <t>ホジョキン</t>
    </rPh>
    <phoneticPr fontId="2"/>
  </si>
  <si>
    <t>【様式１１】</t>
    <rPh sb="1" eb="3">
      <t>ヨウシキ</t>
    </rPh>
    <phoneticPr fontId="2"/>
  </si>
  <si>
    <t>特別養護老人ホーム
老人短期入所施設</t>
    <rPh sb="0" eb="2">
      <t>トクベツ</t>
    </rPh>
    <rPh sb="2" eb="4">
      <t>ヨウゴ</t>
    </rPh>
    <rPh sb="4" eb="6">
      <t>ロウジン</t>
    </rPh>
    <rPh sb="10" eb="12">
      <t>ロウジン</t>
    </rPh>
    <rPh sb="12" eb="14">
      <t>タンキ</t>
    </rPh>
    <rPh sb="14" eb="16">
      <t>ニュウショ</t>
    </rPh>
    <rPh sb="16" eb="18">
      <t>シセツ</t>
    </rPh>
    <phoneticPr fontId="2"/>
  </si>
  <si>
    <t>○○○○
（自由提案事業）</t>
    <rPh sb="6" eb="8">
      <t>ジユウ</t>
    </rPh>
    <rPh sb="8" eb="10">
      <t>テイアン</t>
    </rPh>
    <rPh sb="10" eb="12">
      <t>ジギョウ</t>
    </rPh>
    <phoneticPr fontId="2"/>
  </si>
  <si>
    <t>防災拠点型
地域交流スペース</t>
    <rPh sb="0" eb="2">
      <t>ボウサイ</t>
    </rPh>
    <rPh sb="2" eb="4">
      <t>キョテン</t>
    </rPh>
    <rPh sb="4" eb="5">
      <t>ガタ</t>
    </rPh>
    <rPh sb="6" eb="8">
      <t>チイキ</t>
    </rPh>
    <rPh sb="8" eb="10">
      <t>コウリュウ</t>
    </rPh>
    <phoneticPr fontId="2"/>
  </si>
  <si>
    <t>用地費(保証金）</t>
    <rPh sb="0" eb="3">
      <t>ヨウチヒ</t>
    </rPh>
    <rPh sb="4" eb="7">
      <t>ホショウキン</t>
    </rPh>
    <phoneticPr fontId="2"/>
  </si>
  <si>
    <t>用地費（保証金）</t>
    <rPh sb="0" eb="3">
      <t>ヨウチヒ</t>
    </rPh>
    <rPh sb="4" eb="7">
      <t>ホショウキン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</si>
</sst>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≦&quot;"/>
    <numFmt numFmtId="177" formatCode="#,###&quot;円&quot;"/>
    <numFmt numFmtId="178" formatCode="#,##0.00&quot;㎡&quot;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10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2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0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1" fillId="4" borderId="103" applyNumberFormat="0" applyFont="0" applyAlignment="0" applyProtection="0">
      <alignment vertical="center"/>
    </xf>
    <xf numFmtId="0" fontId="24" fillId="0" borderId="10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10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8" fillId="0" borderId="106" applyNumberFormat="0" applyFill="0" applyAlignment="0" applyProtection="0">
      <alignment vertical="center"/>
    </xf>
    <xf numFmtId="0" fontId="29" fillId="0" borderId="107" applyNumberFormat="0" applyFill="0" applyAlignment="0" applyProtection="0">
      <alignment vertical="center"/>
    </xf>
    <xf numFmtId="0" fontId="30" fillId="0" borderId="10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9" applyNumberFormat="0" applyFill="0" applyAlignment="0" applyProtection="0">
      <alignment vertical="center"/>
    </xf>
    <xf numFmtId="0" fontId="32" fillId="32" borderId="1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5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2">
    <xf numFmtId="0" fontId="0" fillId="0" borderId="0" xfId="0" applyAlignment="1">
      <alignment vertical="center"/>
    </xf>
    <xf numFmtId="38" fontId="4" fillId="0" borderId="0" xfId="36" applyFont="1" applyAlignment="1">
      <alignment vertical="center"/>
    </xf>
    <xf numFmtId="38" fontId="3" fillId="0" borderId="0" xfId="36" applyFont="1" applyAlignment="1">
      <alignment vertical="center"/>
    </xf>
    <xf numFmtId="38" fontId="3" fillId="0" borderId="0" xfId="36" applyFont="1" applyAlignment="1">
      <alignment horizontal="right" vertical="center"/>
    </xf>
    <xf numFmtId="38" fontId="3" fillId="0" borderId="1" xfId="36" applyFont="1" applyBorder="1" applyAlignment="1">
      <alignment horizontal="center" vertical="center" shrinkToFit="1"/>
    </xf>
    <xf numFmtId="38" fontId="3" fillId="0" borderId="0" xfId="36" applyFont="1" applyFill="1" applyBorder="1" applyAlignment="1">
      <alignment horizontal="center" vertical="center" textRotation="255"/>
    </xf>
    <xf numFmtId="38" fontId="3" fillId="0" borderId="0" xfId="36" applyFont="1" applyFill="1" applyBorder="1" applyAlignment="1">
      <alignment horizontal="center" vertical="center"/>
    </xf>
    <xf numFmtId="38" fontId="5" fillId="0" borderId="0" xfId="36" applyFont="1" applyFill="1" applyBorder="1" applyAlignment="1">
      <alignment horizontal="center" vertical="center"/>
    </xf>
    <xf numFmtId="38" fontId="3" fillId="0" borderId="0" xfId="36" applyFont="1" applyFill="1" applyBorder="1" applyAlignment="1">
      <alignment vertical="center"/>
    </xf>
    <xf numFmtId="38" fontId="3" fillId="0" borderId="0" xfId="36" applyFont="1" applyFill="1" applyAlignment="1">
      <alignment vertical="center"/>
    </xf>
    <xf numFmtId="38" fontId="6" fillId="0" borderId="2" xfId="36" applyFont="1" applyBorder="1" applyAlignment="1">
      <alignment horizontal="right" vertical="center"/>
    </xf>
    <xf numFmtId="38" fontId="6" fillId="0" borderId="3" xfId="36" applyFont="1" applyBorder="1" applyAlignment="1">
      <alignment horizontal="right" vertical="center"/>
    </xf>
    <xf numFmtId="38" fontId="6" fillId="0" borderId="0" xfId="36" applyFont="1" applyFill="1" applyBorder="1" applyAlignment="1">
      <alignment horizontal="center" vertical="center"/>
    </xf>
    <xf numFmtId="38" fontId="6" fillId="0" borderId="3" xfId="36" applyFont="1" applyFill="1" applyBorder="1" applyAlignment="1">
      <alignment horizontal="right" vertical="center" shrinkToFit="1"/>
    </xf>
    <xf numFmtId="38" fontId="6" fillId="0" borderId="4" xfId="36" applyFont="1" applyBorder="1" applyAlignment="1">
      <alignment horizontal="right" vertical="center" shrinkToFit="1"/>
    </xf>
    <xf numFmtId="38" fontId="6" fillId="0" borderId="5" xfId="36" applyFont="1" applyBorder="1" applyAlignment="1">
      <alignment horizontal="right" vertical="center" shrinkToFit="1"/>
    </xf>
    <xf numFmtId="38" fontId="6" fillId="0" borderId="6" xfId="36" applyFont="1" applyBorder="1" applyAlignment="1">
      <alignment horizontal="right" vertical="center" shrinkToFit="1"/>
    </xf>
    <xf numFmtId="38" fontId="7" fillId="0" borderId="0" xfId="36" applyFont="1" applyAlignment="1">
      <alignment horizontal="center" vertical="center"/>
    </xf>
    <xf numFmtId="38" fontId="4" fillId="0" borderId="0" xfId="36" applyFont="1" applyAlignment="1">
      <alignment vertical="center" shrinkToFit="1"/>
    </xf>
    <xf numFmtId="38" fontId="3" fillId="0" borderId="0" xfId="36" applyFont="1" applyAlignment="1">
      <alignment vertical="center" shrinkToFit="1"/>
    </xf>
    <xf numFmtId="38" fontId="3" fillId="0" borderId="7" xfId="36" applyFont="1" applyBorder="1" applyAlignment="1">
      <alignment horizontal="center" vertical="center" wrapText="1" shrinkToFit="1"/>
    </xf>
    <xf numFmtId="38" fontId="3" fillId="0" borderId="1" xfId="36" applyFont="1" applyBorder="1" applyAlignment="1">
      <alignment horizontal="center" vertical="center" wrapText="1" shrinkToFit="1"/>
    </xf>
    <xf numFmtId="38" fontId="6" fillId="0" borderId="8" xfId="36" applyFont="1" applyBorder="1" applyAlignment="1">
      <alignment horizontal="right" vertical="center"/>
    </xf>
    <xf numFmtId="38" fontId="3" fillId="0" borderId="0" xfId="36" applyFont="1" applyFill="1" applyAlignment="1">
      <alignment vertical="center" shrinkToFit="1"/>
    </xf>
    <xf numFmtId="38" fontId="6" fillId="0" borderId="9" xfId="36" applyFont="1" applyBorder="1" applyAlignment="1">
      <alignment horizontal="right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6" fillId="0" borderId="11" xfId="36" applyFont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6" fillId="0" borderId="8" xfId="36" applyFont="1" applyFill="1" applyBorder="1" applyAlignment="1">
      <alignment horizontal="right" vertical="center" shrinkToFit="1"/>
    </xf>
    <xf numFmtId="38" fontId="5" fillId="0" borderId="0" xfId="36" applyFont="1" applyAlignment="1">
      <alignment vertical="center" shrinkToFit="1"/>
    </xf>
    <xf numFmtId="38" fontId="10" fillId="0" borderId="12" xfId="38" applyFont="1" applyBorder="1" applyAlignment="1">
      <alignment vertical="center"/>
    </xf>
    <xf numFmtId="38" fontId="3" fillId="0" borderId="0" xfId="36" applyFont="1" applyAlignment="1">
      <alignment horizontal="center" vertical="center"/>
    </xf>
    <xf numFmtId="38" fontId="11" fillId="0" borderId="0" xfId="38" applyFont="1" applyFill="1" applyAlignment="1">
      <alignment vertical="center"/>
    </xf>
    <xf numFmtId="38" fontId="12" fillId="0" borderId="0" xfId="36" applyFont="1" applyAlignment="1">
      <alignment horizontal="center" vertical="center"/>
    </xf>
    <xf numFmtId="176" fontId="13" fillId="0" borderId="13" xfId="36" applyNumberFormat="1" applyFont="1" applyBorder="1" applyAlignment="1">
      <alignment horizontal="right" vertical="center"/>
    </xf>
    <xf numFmtId="177" fontId="13" fillId="2" borderId="13" xfId="36" applyNumberFormat="1" applyFont="1" applyFill="1" applyBorder="1" applyAlignment="1">
      <alignment horizontal="right" vertical="center"/>
    </xf>
    <xf numFmtId="10" fontId="14" fillId="0" borderId="13" xfId="28" applyNumberFormat="1" applyFont="1" applyBorder="1" applyAlignment="1">
      <alignment horizontal="right" vertical="center"/>
    </xf>
    <xf numFmtId="178" fontId="6" fillId="2" borderId="7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wrapText="1" shrinkToFit="1"/>
    </xf>
    <xf numFmtId="178" fontId="6" fillId="2" borderId="1" xfId="36" applyNumberFormat="1" applyFont="1" applyFill="1" applyBorder="1" applyAlignment="1">
      <alignment horizontal="center" vertical="center" shrinkToFit="1"/>
    </xf>
    <xf numFmtId="38" fontId="6" fillId="2" borderId="14" xfId="36" applyFont="1" applyFill="1" applyBorder="1" applyAlignment="1">
      <alignment horizontal="right" vertical="center"/>
    </xf>
    <xf numFmtId="38" fontId="6" fillId="2" borderId="15" xfId="36" applyFont="1" applyFill="1" applyBorder="1" applyAlignment="1">
      <alignment horizontal="right" vertical="center"/>
    </xf>
    <xf numFmtId="38" fontId="6" fillId="2" borderId="16" xfId="36" applyFont="1" applyFill="1" applyBorder="1" applyAlignment="1">
      <alignment horizontal="right" vertical="center"/>
    </xf>
    <xf numFmtId="38" fontId="3" fillId="0" borderId="4" xfId="36" applyFont="1" applyFill="1" applyBorder="1" applyAlignment="1">
      <alignment horizontal="left" vertical="center" shrinkToFit="1"/>
    </xf>
    <xf numFmtId="38" fontId="6" fillId="2" borderId="9" xfId="36" applyFont="1" applyFill="1" applyBorder="1" applyAlignment="1">
      <alignment horizontal="right" vertical="center"/>
    </xf>
    <xf numFmtId="38" fontId="6" fillId="2" borderId="5" xfId="36" applyFont="1" applyFill="1" applyBorder="1" applyAlignment="1">
      <alignment horizontal="right" vertical="center"/>
    </xf>
    <xf numFmtId="38" fontId="6" fillId="2" borderId="4" xfId="36" applyFont="1" applyFill="1" applyBorder="1" applyAlignment="1">
      <alignment horizontal="right" vertical="center"/>
    </xf>
    <xf numFmtId="38" fontId="6" fillId="2" borderId="17" xfId="36" applyFont="1" applyFill="1" applyBorder="1" applyAlignment="1">
      <alignment horizontal="right" vertical="center"/>
    </xf>
    <xf numFmtId="38" fontId="6" fillId="2" borderId="18" xfId="36" applyFont="1" applyFill="1" applyBorder="1" applyAlignment="1">
      <alignment horizontal="right" vertical="center"/>
    </xf>
    <xf numFmtId="38" fontId="6" fillId="2" borderId="10" xfId="36" applyFont="1" applyFill="1" applyBorder="1" applyAlignment="1">
      <alignment horizontal="right" vertical="center"/>
    </xf>
    <xf numFmtId="38" fontId="6" fillId="2" borderId="8" xfId="36" applyFont="1" applyFill="1" applyBorder="1" applyAlignment="1">
      <alignment horizontal="right" vertical="center"/>
    </xf>
    <xf numFmtId="38" fontId="6" fillId="2" borderId="3" xfId="36" applyFont="1" applyFill="1" applyBorder="1" applyAlignment="1">
      <alignment horizontal="right" vertical="center"/>
    </xf>
    <xf numFmtId="38" fontId="6" fillId="2" borderId="2" xfId="36" applyFont="1" applyFill="1" applyBorder="1" applyAlignment="1">
      <alignment horizontal="right" vertical="center"/>
    </xf>
    <xf numFmtId="38" fontId="6" fillId="0" borderId="19" xfId="36" applyFont="1" applyFill="1" applyBorder="1" applyAlignment="1">
      <alignment horizontal="right" vertical="center"/>
    </xf>
    <xf numFmtId="38" fontId="6" fillId="0" borderId="20" xfId="36" applyFont="1" applyFill="1" applyBorder="1" applyAlignment="1">
      <alignment horizontal="right" vertical="center"/>
    </xf>
    <xf numFmtId="38" fontId="6" fillId="0" borderId="21" xfId="36" applyFont="1" applyFill="1" applyBorder="1" applyAlignment="1">
      <alignment horizontal="right" vertical="center"/>
    </xf>
    <xf numFmtId="38" fontId="6" fillId="0" borderId="22" xfId="36" applyFont="1" applyFill="1" applyBorder="1" applyAlignment="1">
      <alignment horizontal="right" vertical="center"/>
    </xf>
    <xf numFmtId="38" fontId="6" fillId="2" borderId="20" xfId="36" applyFont="1" applyFill="1" applyBorder="1" applyAlignment="1">
      <alignment horizontal="right" vertical="center"/>
    </xf>
    <xf numFmtId="38" fontId="6" fillId="2" borderId="21" xfId="36" applyFont="1" applyFill="1" applyBorder="1" applyAlignment="1">
      <alignment horizontal="right" vertical="center"/>
    </xf>
    <xf numFmtId="38" fontId="6" fillId="2" borderId="22" xfId="36" applyFont="1" applyFill="1" applyBorder="1" applyAlignment="1">
      <alignment horizontal="right" vertical="center"/>
    </xf>
    <xf numFmtId="38" fontId="6" fillId="0" borderId="23" xfId="36" applyFont="1" applyFill="1" applyBorder="1" applyAlignment="1">
      <alignment horizontal="right" vertical="center"/>
    </xf>
    <xf numFmtId="38" fontId="6" fillId="0" borderId="24" xfId="36" applyFont="1" applyFill="1" applyBorder="1" applyAlignment="1">
      <alignment horizontal="right" vertical="center"/>
    </xf>
    <xf numFmtId="38" fontId="6" fillId="0" borderId="25" xfId="36" applyFont="1" applyFill="1" applyBorder="1" applyAlignment="1">
      <alignment horizontal="right" vertical="center"/>
    </xf>
    <xf numFmtId="38" fontId="6" fillId="2" borderId="26" xfId="36" applyFont="1" applyFill="1" applyBorder="1" applyAlignment="1">
      <alignment horizontal="right" vertical="center"/>
    </xf>
    <xf numFmtId="38" fontId="6" fillId="2" borderId="27" xfId="36" applyFont="1" applyFill="1" applyBorder="1" applyAlignment="1">
      <alignment horizontal="right" vertical="center"/>
    </xf>
    <xf numFmtId="38" fontId="6" fillId="2" borderId="28" xfId="36" applyFont="1" applyFill="1" applyBorder="1" applyAlignment="1">
      <alignment horizontal="right" vertical="center"/>
    </xf>
    <xf numFmtId="38" fontId="6" fillId="2" borderId="29" xfId="36" applyFont="1" applyFill="1" applyBorder="1" applyAlignment="1">
      <alignment horizontal="right" vertical="center"/>
    </xf>
    <xf numFmtId="38" fontId="6" fillId="0" borderId="30" xfId="36" applyFont="1" applyFill="1" applyBorder="1" applyAlignment="1">
      <alignment horizontal="right" vertical="center"/>
    </xf>
    <xf numFmtId="38" fontId="6" fillId="2" borderId="11" xfId="36" applyFont="1" applyFill="1" applyBorder="1" applyAlignment="1">
      <alignment horizontal="right" vertical="center"/>
    </xf>
    <xf numFmtId="38" fontId="6" fillId="2" borderId="6" xfId="36" applyFont="1" applyFill="1" applyBorder="1" applyAlignment="1">
      <alignment horizontal="right" vertical="center"/>
    </xf>
    <xf numFmtId="38" fontId="6" fillId="2" borderId="31" xfId="36" applyFont="1" applyFill="1" applyBorder="1" applyAlignment="1">
      <alignment horizontal="right" vertical="center"/>
    </xf>
    <xf numFmtId="38" fontId="6" fillId="2" borderId="32" xfId="36" applyFont="1" applyFill="1" applyBorder="1" applyAlignment="1">
      <alignment horizontal="right" vertical="center"/>
    </xf>
    <xf numFmtId="38" fontId="6" fillId="0" borderId="33" xfId="36" applyFont="1" applyFill="1" applyBorder="1" applyAlignment="1">
      <alignment horizontal="right" vertical="center"/>
    </xf>
    <xf numFmtId="38" fontId="6" fillId="2" borderId="34" xfId="36" applyFont="1" applyFill="1" applyBorder="1" applyAlignment="1">
      <alignment horizontal="right" vertical="center"/>
    </xf>
    <xf numFmtId="38" fontId="6" fillId="2" borderId="35" xfId="36" applyFont="1" applyFill="1" applyBorder="1" applyAlignment="1">
      <alignment horizontal="right" vertical="center"/>
    </xf>
    <xf numFmtId="38" fontId="6" fillId="2" borderId="36" xfId="36" applyFont="1" applyFill="1" applyBorder="1" applyAlignment="1">
      <alignment horizontal="right" vertical="center"/>
    </xf>
    <xf numFmtId="38" fontId="6" fillId="2" borderId="37" xfId="36" applyFont="1" applyFill="1" applyBorder="1" applyAlignment="1">
      <alignment horizontal="right" vertical="center"/>
    </xf>
    <xf numFmtId="38" fontId="6" fillId="0" borderId="38" xfId="36" applyFont="1" applyFill="1" applyBorder="1" applyAlignment="1">
      <alignment horizontal="right" vertical="center"/>
    </xf>
    <xf numFmtId="38" fontId="6" fillId="2" borderId="9" xfId="36" applyFont="1" applyFill="1" applyBorder="1" applyAlignment="1">
      <alignment horizontal="right" vertical="center" shrinkToFit="1"/>
    </xf>
    <xf numFmtId="38" fontId="6" fillId="2" borderId="5" xfId="36" applyFont="1" applyFill="1" applyBorder="1" applyAlignment="1">
      <alignment horizontal="right" vertical="center" shrinkToFit="1"/>
    </xf>
    <xf numFmtId="38" fontId="6" fillId="2" borderId="4" xfId="36" applyFont="1" applyFill="1" applyBorder="1" applyAlignment="1">
      <alignment horizontal="right" vertical="center" shrinkToFit="1"/>
    </xf>
    <xf numFmtId="38" fontId="6" fillId="2" borderId="39" xfId="36" applyFont="1" applyFill="1" applyBorder="1" applyAlignment="1">
      <alignment horizontal="right" vertical="center" shrinkToFit="1"/>
    </xf>
    <xf numFmtId="38" fontId="6" fillId="0" borderId="40" xfId="36" applyFont="1" applyFill="1" applyBorder="1" applyAlignment="1">
      <alignment horizontal="right" vertical="center" shrinkToFit="1"/>
    </xf>
    <xf numFmtId="38" fontId="3" fillId="0" borderId="31" xfId="36" applyFont="1" applyFill="1" applyBorder="1" applyAlignment="1">
      <alignment horizontal="left" vertical="center" shrinkToFit="1"/>
    </xf>
    <xf numFmtId="38" fontId="6" fillId="2" borderId="11" xfId="36" applyFont="1" applyFill="1" applyBorder="1" applyAlignment="1">
      <alignment horizontal="right" vertical="center" shrinkToFit="1"/>
    </xf>
    <xf numFmtId="38" fontId="6" fillId="2" borderId="6" xfId="36" applyFont="1" applyFill="1" applyBorder="1" applyAlignment="1">
      <alignment horizontal="right" vertical="center" shrinkToFit="1"/>
    </xf>
    <xf numFmtId="38" fontId="6" fillId="2" borderId="31" xfId="36" applyFont="1" applyFill="1" applyBorder="1" applyAlignment="1">
      <alignment horizontal="right" vertical="center" shrinkToFit="1"/>
    </xf>
    <xf numFmtId="38" fontId="6" fillId="2" borderId="32" xfId="36" applyFont="1" applyFill="1" applyBorder="1" applyAlignment="1">
      <alignment horizontal="right" vertical="center" shrinkToFit="1"/>
    </xf>
    <xf numFmtId="38" fontId="6" fillId="0" borderId="33" xfId="36" applyFont="1" applyFill="1" applyBorder="1" applyAlignment="1">
      <alignment horizontal="right" vertical="center" shrinkToFit="1"/>
    </xf>
    <xf numFmtId="38" fontId="6" fillId="2" borderId="17" xfId="36" applyFont="1" applyFill="1" applyBorder="1" applyAlignment="1">
      <alignment horizontal="right" vertical="center" shrinkToFit="1"/>
    </xf>
    <xf numFmtId="38" fontId="6" fillId="2" borderId="18" xfId="36" applyFont="1" applyFill="1" applyBorder="1" applyAlignment="1">
      <alignment horizontal="right" vertical="center" shrinkToFit="1"/>
    </xf>
    <xf numFmtId="38" fontId="6" fillId="2" borderId="10" xfId="36" applyFont="1" applyFill="1" applyBorder="1" applyAlignment="1">
      <alignment horizontal="right" vertical="center" shrinkToFit="1"/>
    </xf>
    <xf numFmtId="38" fontId="6" fillId="2" borderId="41" xfId="36" applyFont="1" applyFill="1" applyBorder="1" applyAlignment="1">
      <alignment horizontal="right" vertical="center" shrinkToFit="1"/>
    </xf>
    <xf numFmtId="38" fontId="6" fillId="2" borderId="34" xfId="36" applyFont="1" applyFill="1" applyBorder="1" applyAlignment="1">
      <alignment horizontal="right" vertical="center" shrinkToFit="1"/>
    </xf>
    <xf numFmtId="38" fontId="6" fillId="2" borderId="35" xfId="36" applyFont="1" applyFill="1" applyBorder="1" applyAlignment="1">
      <alignment horizontal="right" vertical="center" shrinkToFit="1"/>
    </xf>
    <xf numFmtId="38" fontId="6" fillId="2" borderId="36" xfId="36" applyFont="1" applyFill="1" applyBorder="1" applyAlignment="1">
      <alignment horizontal="right" vertical="center" shrinkToFit="1"/>
    </xf>
    <xf numFmtId="38" fontId="6" fillId="2" borderId="37" xfId="36" applyFont="1" applyFill="1" applyBorder="1" applyAlignment="1">
      <alignment horizontal="right" vertical="center" shrinkToFit="1"/>
    </xf>
    <xf numFmtId="38" fontId="3" fillId="0" borderId="2" xfId="36" applyFont="1" applyFill="1" applyBorder="1" applyAlignment="1">
      <alignment horizontal="center" vertical="center"/>
    </xf>
    <xf numFmtId="38" fontId="6" fillId="0" borderId="42" xfId="36" applyFont="1" applyBorder="1" applyAlignment="1">
      <alignment horizontal="right" vertical="center"/>
    </xf>
    <xf numFmtId="38" fontId="6" fillId="0" borderId="43" xfId="36" applyFont="1" applyFill="1" applyBorder="1" applyAlignment="1">
      <alignment horizontal="right" vertical="center"/>
    </xf>
    <xf numFmtId="38" fontId="6" fillId="0" borderId="44" xfId="36" applyFont="1" applyFill="1" applyBorder="1" applyAlignment="1">
      <alignment horizontal="right" vertical="center"/>
    </xf>
    <xf numFmtId="38" fontId="6" fillId="0" borderId="45" xfId="36" applyFont="1" applyFill="1" applyBorder="1" applyAlignment="1">
      <alignment horizontal="right" vertical="center"/>
    </xf>
    <xf numFmtId="38" fontId="6" fillId="0" borderId="46" xfId="36" applyFont="1" applyFill="1" applyBorder="1" applyAlignment="1">
      <alignment horizontal="right" vertical="center"/>
    </xf>
    <xf numFmtId="38" fontId="6" fillId="0" borderId="47" xfId="36" applyFont="1" applyFill="1" applyBorder="1" applyAlignment="1">
      <alignment horizontal="right" vertical="center"/>
    </xf>
    <xf numFmtId="38" fontId="6" fillId="2" borderId="39" xfId="36" applyFont="1" applyFill="1" applyBorder="1" applyAlignment="1">
      <alignment horizontal="right" vertical="center"/>
    </xf>
    <xf numFmtId="38" fontId="6" fillId="0" borderId="48" xfId="36" applyFont="1" applyFill="1" applyBorder="1" applyAlignment="1">
      <alignment horizontal="right" vertical="center" shrinkToFit="1"/>
    </xf>
    <xf numFmtId="38" fontId="6" fillId="2" borderId="41" xfId="36" applyFont="1" applyFill="1" applyBorder="1" applyAlignment="1">
      <alignment horizontal="right" vertical="center"/>
    </xf>
    <xf numFmtId="38" fontId="6" fillId="0" borderId="38" xfId="36" applyFont="1" applyFill="1" applyBorder="1" applyAlignment="1">
      <alignment horizontal="right" vertical="center" shrinkToFit="1"/>
    </xf>
    <xf numFmtId="38" fontId="6" fillId="2" borderId="8" xfId="36" applyFont="1" applyFill="1" applyBorder="1" applyAlignment="1">
      <alignment horizontal="right" vertical="center" shrinkToFit="1"/>
    </xf>
    <xf numFmtId="38" fontId="6" fillId="2" borderId="3" xfId="36" applyFont="1" applyFill="1" applyBorder="1" applyAlignment="1">
      <alignment horizontal="right" vertical="center" shrinkToFit="1"/>
    </xf>
    <xf numFmtId="38" fontId="6" fillId="2" borderId="2" xfId="36" applyFont="1" applyFill="1" applyBorder="1" applyAlignment="1">
      <alignment horizontal="right" vertical="center" shrinkToFit="1"/>
    </xf>
    <xf numFmtId="38" fontId="6" fillId="2" borderId="42" xfId="36" applyFont="1" applyFill="1" applyBorder="1" applyAlignment="1">
      <alignment horizontal="right" vertical="center" shrinkToFit="1"/>
    </xf>
    <xf numFmtId="38" fontId="6" fillId="0" borderId="49" xfId="36" applyFont="1" applyFill="1" applyBorder="1" applyAlignment="1">
      <alignment horizontal="right" vertical="center"/>
    </xf>
    <xf numFmtId="38" fontId="6" fillId="0" borderId="50" xfId="36" applyFont="1" applyFill="1" applyBorder="1" applyAlignment="1">
      <alignment horizontal="right" vertical="center"/>
    </xf>
    <xf numFmtId="38" fontId="6" fillId="0" borderId="51" xfId="36" applyFont="1" applyFill="1" applyBorder="1" applyAlignment="1">
      <alignment horizontal="right" vertical="center"/>
    </xf>
    <xf numFmtId="38" fontId="3" fillId="0" borderId="52" xfId="36" applyFont="1" applyFill="1" applyBorder="1" applyAlignment="1">
      <alignment vertical="center" textRotation="255"/>
    </xf>
    <xf numFmtId="38" fontId="3" fillId="0" borderId="53" xfId="36" applyFont="1" applyFill="1" applyBorder="1" applyAlignment="1">
      <alignment horizontal="center" vertical="center"/>
    </xf>
    <xf numFmtId="38" fontId="6" fillId="0" borderId="53" xfId="36" applyFont="1" applyFill="1" applyBorder="1" applyAlignment="1">
      <alignment horizontal="right" vertical="center"/>
    </xf>
    <xf numFmtId="38" fontId="3" fillId="0" borderId="28" xfId="36" applyFont="1" applyFill="1" applyBorder="1" applyAlignment="1">
      <alignment horizontal="left" vertical="center" shrinkToFit="1"/>
    </xf>
    <xf numFmtId="38" fontId="6" fillId="0" borderId="26" xfId="36" applyFont="1" applyBorder="1" applyAlignment="1">
      <alignment horizontal="right" vertical="center" shrinkToFit="1"/>
    </xf>
    <xf numFmtId="38" fontId="6" fillId="0" borderId="27" xfId="36" applyFont="1" applyBorder="1" applyAlignment="1">
      <alignment horizontal="right" vertical="center" shrinkToFit="1"/>
    </xf>
    <xf numFmtId="38" fontId="6" fillId="0" borderId="28" xfId="36" applyFont="1" applyBorder="1" applyAlignment="1">
      <alignment horizontal="right" vertical="center" shrinkToFit="1"/>
    </xf>
    <xf numFmtId="38" fontId="6" fillId="0" borderId="54" xfId="36" applyFont="1" applyBorder="1" applyAlignment="1">
      <alignment horizontal="right" vertical="center" shrinkToFit="1"/>
    </xf>
    <xf numFmtId="38" fontId="6" fillId="0" borderId="30" xfId="36" applyFont="1" applyBorder="1" applyAlignment="1">
      <alignment horizontal="right" vertical="center" shrinkToFit="1"/>
    </xf>
    <xf numFmtId="38" fontId="6" fillId="0" borderId="31" xfId="36" applyFont="1" applyBorder="1" applyAlignment="1">
      <alignment horizontal="right" vertical="center" shrinkToFit="1"/>
    </xf>
    <xf numFmtId="38" fontId="6" fillId="0" borderId="55" xfId="36" applyFont="1" applyBorder="1" applyAlignment="1">
      <alignment horizontal="right" vertical="center" shrinkToFit="1"/>
    </xf>
    <xf numFmtId="38" fontId="6" fillId="0" borderId="48" xfId="36" applyFont="1" applyBorder="1" applyAlignment="1">
      <alignment horizontal="right" vertical="center" shrinkToFit="1"/>
    </xf>
    <xf numFmtId="38" fontId="3" fillId="0" borderId="22" xfId="36" applyFont="1" applyFill="1" applyBorder="1" applyAlignment="1">
      <alignment vertical="center"/>
    </xf>
    <xf numFmtId="38" fontId="3" fillId="0" borderId="56" xfId="36" applyFont="1" applyFill="1" applyBorder="1" applyAlignment="1">
      <alignment vertical="center"/>
    </xf>
    <xf numFmtId="38" fontId="6" fillId="0" borderId="57" xfId="36" applyFont="1" applyFill="1" applyBorder="1" applyAlignment="1">
      <alignment horizontal="right" vertical="center"/>
    </xf>
    <xf numFmtId="38" fontId="6" fillId="0" borderId="58" xfId="36" applyFont="1" applyBorder="1" applyAlignment="1">
      <alignment horizontal="right" vertical="center" shrinkToFit="1"/>
    </xf>
    <xf numFmtId="38" fontId="6" fillId="0" borderId="40" xfId="36" applyFont="1" applyBorder="1" applyAlignment="1">
      <alignment horizontal="right" vertical="center" shrinkToFit="1"/>
    </xf>
    <xf numFmtId="38" fontId="3" fillId="0" borderId="59" xfId="36" applyFont="1" applyFill="1" applyBorder="1" applyAlignment="1">
      <alignment horizontal="left" vertical="center" shrinkToFit="1"/>
    </xf>
    <xf numFmtId="38" fontId="6" fillId="0" borderId="60" xfId="36" applyFont="1" applyBorder="1" applyAlignment="1">
      <alignment horizontal="right" vertical="center" shrinkToFit="1"/>
    </xf>
    <xf numFmtId="38" fontId="6" fillId="0" borderId="2" xfId="36" applyFont="1" applyFill="1" applyBorder="1" applyAlignment="1">
      <alignment horizontal="right" vertical="center" shrinkToFit="1"/>
    </xf>
    <xf numFmtId="38" fontId="6" fillId="0" borderId="61" xfId="36" applyFont="1" applyFill="1" applyBorder="1" applyAlignment="1">
      <alignment horizontal="right" vertical="center" shrinkToFit="1"/>
    </xf>
    <xf numFmtId="38" fontId="3" fillId="0" borderId="10" xfId="36" applyFont="1" applyFill="1" applyBorder="1" applyAlignment="1">
      <alignment vertical="center"/>
    </xf>
    <xf numFmtId="38" fontId="3" fillId="0" borderId="62" xfId="36" applyFont="1" applyFill="1" applyBorder="1" applyAlignment="1">
      <alignment vertical="center"/>
    </xf>
    <xf numFmtId="38" fontId="6" fillId="2" borderId="19" xfId="36" applyFont="1" applyFill="1" applyBorder="1" applyAlignment="1">
      <alignment horizontal="right" vertical="center"/>
    </xf>
    <xf numFmtId="38" fontId="6" fillId="0" borderId="0" xfId="36" applyFont="1" applyFill="1" applyBorder="1" applyAlignment="1">
      <alignment horizontal="right" vertical="center"/>
    </xf>
    <xf numFmtId="38" fontId="6" fillId="2" borderId="63" xfId="36" applyFont="1" applyFill="1" applyBorder="1" applyAlignment="1">
      <alignment horizontal="right" vertical="center"/>
    </xf>
    <xf numFmtId="38" fontId="6" fillId="0" borderId="64" xfId="36" applyFont="1" applyFill="1" applyBorder="1" applyAlignment="1">
      <alignment horizontal="right" vertical="center"/>
    </xf>
    <xf numFmtId="38" fontId="6" fillId="0" borderId="65" xfId="36" applyFont="1" applyFill="1" applyBorder="1" applyAlignment="1">
      <alignment horizontal="right" vertical="center"/>
    </xf>
    <xf numFmtId="10" fontId="6" fillId="0" borderId="66" xfId="28" applyNumberFormat="1" applyFont="1" applyFill="1" applyBorder="1" applyAlignment="1">
      <alignment horizontal="right" vertical="center"/>
    </xf>
    <xf numFmtId="10" fontId="6" fillId="0" borderId="67" xfId="28" applyNumberFormat="1" applyFont="1" applyFill="1" applyBorder="1" applyAlignment="1">
      <alignment horizontal="right" vertical="center"/>
    </xf>
    <xf numFmtId="10" fontId="6" fillId="0" borderId="68" xfId="28" applyNumberFormat="1" applyFont="1" applyFill="1" applyBorder="1" applyAlignment="1">
      <alignment horizontal="right" vertical="center"/>
    </xf>
    <xf numFmtId="38" fontId="5" fillId="0" borderId="0" xfId="36" applyNumberFormat="1" applyFont="1" applyAlignment="1">
      <alignment vertical="center" shrinkToFit="1"/>
    </xf>
    <xf numFmtId="10" fontId="6" fillId="0" borderId="0" xfId="28" applyNumberFormat="1" applyFont="1" applyFill="1" applyBorder="1" applyAlignment="1">
      <alignment horizontal="right" vertical="center"/>
    </xf>
    <xf numFmtId="38" fontId="3" fillId="0" borderId="69" xfId="36" applyFont="1" applyBorder="1" applyAlignment="1">
      <alignment horizontal="center" vertical="center" shrinkToFit="1"/>
    </xf>
    <xf numFmtId="178" fontId="6" fillId="0" borderId="69" xfId="36" applyNumberFormat="1" applyFont="1" applyBorder="1" applyAlignment="1">
      <alignment horizontal="center" vertical="center" shrinkToFit="1"/>
    </xf>
    <xf numFmtId="38" fontId="6" fillId="0" borderId="14" xfId="36" applyFont="1" applyFill="1" applyBorder="1" applyAlignment="1">
      <alignment horizontal="right" vertical="center"/>
    </xf>
    <xf numFmtId="38" fontId="6" fillId="0" borderId="9" xfId="36" applyFont="1" applyBorder="1" applyAlignment="1">
      <alignment horizontal="right" vertical="center"/>
    </xf>
    <xf numFmtId="38" fontId="6" fillId="0" borderId="17" xfId="36" applyFont="1" applyBorder="1" applyAlignment="1">
      <alignment horizontal="right" vertical="center"/>
    </xf>
    <xf numFmtId="38" fontId="6" fillId="0" borderId="8" xfId="36" applyFont="1" applyFill="1" applyBorder="1" applyAlignment="1">
      <alignment horizontal="right" vertical="center"/>
    </xf>
    <xf numFmtId="178" fontId="6" fillId="0" borderId="53" xfId="36" quotePrefix="1" applyNumberFormat="1" applyFont="1" applyBorder="1" applyAlignment="1">
      <alignment horizontal="center" vertical="center" shrinkToFit="1"/>
    </xf>
    <xf numFmtId="10" fontId="6" fillId="0" borderId="70" xfId="36" applyNumberFormat="1" applyFont="1" applyFill="1" applyBorder="1" applyAlignment="1">
      <alignment horizontal="right" vertical="center"/>
    </xf>
    <xf numFmtId="10" fontId="6" fillId="0" borderId="71" xfId="36" applyNumberFormat="1" applyFont="1" applyBorder="1" applyAlignment="1">
      <alignment horizontal="right" vertical="center"/>
    </xf>
    <xf numFmtId="10" fontId="6" fillId="0" borderId="62" xfId="36" applyNumberFormat="1" applyFont="1" applyBorder="1" applyAlignment="1">
      <alignment horizontal="right" vertical="center"/>
    </xf>
    <xf numFmtId="10" fontId="6" fillId="0" borderId="72" xfId="36" applyNumberFormat="1" applyFont="1" applyFill="1" applyBorder="1" applyAlignment="1">
      <alignment horizontal="right" vertical="center"/>
    </xf>
    <xf numFmtId="10" fontId="6" fillId="0" borderId="56" xfId="36" applyNumberFormat="1" applyFont="1" applyFill="1" applyBorder="1" applyAlignment="1">
      <alignment horizontal="right" vertical="center"/>
    </xf>
    <xf numFmtId="10" fontId="6" fillId="0" borderId="73" xfId="36" applyNumberFormat="1" applyFont="1" applyFill="1" applyBorder="1" applyAlignment="1">
      <alignment horizontal="right" vertical="center"/>
    </xf>
    <xf numFmtId="10" fontId="6" fillId="0" borderId="74" xfId="36" applyNumberFormat="1" applyFont="1" applyBorder="1" applyAlignment="1">
      <alignment horizontal="right" vertical="center"/>
    </xf>
    <xf numFmtId="10" fontId="6" fillId="0" borderId="75" xfId="36" applyNumberFormat="1" applyFont="1" applyBorder="1" applyAlignment="1">
      <alignment horizontal="right" vertical="center"/>
    </xf>
    <xf numFmtId="10" fontId="6" fillId="0" borderId="76" xfId="36" applyNumberFormat="1" applyFont="1" applyBorder="1" applyAlignment="1">
      <alignment horizontal="right" vertical="center"/>
    </xf>
    <xf numFmtId="10" fontId="6" fillId="0" borderId="77" xfId="36" applyNumberFormat="1" applyFont="1" applyBorder="1" applyAlignment="1">
      <alignment horizontal="right" vertical="center" shrinkToFit="1"/>
    </xf>
    <xf numFmtId="10" fontId="6" fillId="0" borderId="75" xfId="36" applyNumberFormat="1" applyFont="1" applyBorder="1" applyAlignment="1">
      <alignment horizontal="right" vertical="center" shrinkToFit="1"/>
    </xf>
    <xf numFmtId="10" fontId="6" fillId="0" borderId="62" xfId="36" applyNumberFormat="1" applyFont="1" applyBorder="1" applyAlignment="1">
      <alignment horizontal="right" vertical="center" shrinkToFit="1"/>
    </xf>
    <xf numFmtId="10" fontId="6" fillId="0" borderId="76" xfId="36" applyNumberFormat="1" applyFont="1" applyBorder="1" applyAlignment="1">
      <alignment horizontal="right" vertical="center" shrinkToFit="1"/>
    </xf>
    <xf numFmtId="10" fontId="6" fillId="0" borderId="72" xfId="36" applyNumberFormat="1" applyFont="1" applyBorder="1" applyAlignment="1">
      <alignment horizontal="right" vertical="center"/>
    </xf>
    <xf numFmtId="10" fontId="6" fillId="0" borderId="78" xfId="36" applyNumberFormat="1" applyFont="1" applyFill="1" applyBorder="1" applyAlignment="1">
      <alignment horizontal="right" vertical="center"/>
    </xf>
    <xf numFmtId="10" fontId="6" fillId="0" borderId="79" xfId="36" applyNumberFormat="1" applyFont="1" applyBorder="1" applyAlignment="1">
      <alignment horizontal="right" vertical="center"/>
    </xf>
    <xf numFmtId="10" fontId="6" fillId="0" borderId="71" xfId="36" applyNumberFormat="1" applyFont="1" applyBorder="1" applyAlignment="1">
      <alignment horizontal="right" vertical="center" shrinkToFit="1"/>
    </xf>
    <xf numFmtId="10" fontId="6" fillId="0" borderId="72" xfId="36" applyNumberFormat="1" applyFont="1" applyBorder="1" applyAlignment="1">
      <alignment horizontal="right" vertical="center" shrinkToFit="1"/>
    </xf>
    <xf numFmtId="38" fontId="6" fillId="0" borderId="26" xfId="36" applyFont="1" applyBorder="1" applyAlignment="1">
      <alignment horizontal="right" vertical="center"/>
    </xf>
    <xf numFmtId="38" fontId="6" fillId="0" borderId="43" xfId="36" applyFont="1" applyBorder="1" applyAlignment="1">
      <alignment horizontal="right" vertical="center" shrinkToFit="1"/>
    </xf>
    <xf numFmtId="38" fontId="6" fillId="0" borderId="17" xfId="36" applyFont="1" applyBorder="1" applyAlignment="1">
      <alignment horizontal="right" vertical="center" shrinkToFit="1"/>
    </xf>
    <xf numFmtId="38" fontId="6" fillId="0" borderId="11" xfId="36" applyFont="1" applyBorder="1" applyAlignment="1">
      <alignment horizontal="right" vertical="center"/>
    </xf>
    <xf numFmtId="38" fontId="6" fillId="0" borderId="8" xfId="36" applyFont="1" applyBorder="1" applyAlignment="1">
      <alignment horizontal="right" vertical="center" shrinkToFit="1"/>
    </xf>
    <xf numFmtId="10" fontId="6" fillId="0" borderId="74" xfId="36" applyNumberFormat="1" applyFont="1" applyBorder="1" applyAlignment="1">
      <alignment horizontal="right" vertical="center" shrinkToFit="1"/>
    </xf>
    <xf numFmtId="10" fontId="6" fillId="0" borderId="0" xfId="36" applyNumberFormat="1" applyFont="1" applyBorder="1" applyAlignment="1">
      <alignment horizontal="right" vertical="center" shrinkToFit="1"/>
    </xf>
    <xf numFmtId="10" fontId="6" fillId="0" borderId="72" xfId="36" applyNumberFormat="1" applyFont="1" applyFill="1" applyBorder="1" applyAlignment="1">
      <alignment horizontal="right" vertical="center" shrinkToFit="1"/>
    </xf>
    <xf numFmtId="10" fontId="6" fillId="0" borderId="68" xfId="36" applyNumberFormat="1" applyFont="1" applyFill="1" applyBorder="1" applyAlignment="1">
      <alignment horizontal="right" vertical="center"/>
    </xf>
    <xf numFmtId="38" fontId="6" fillId="0" borderId="80" xfId="36" applyFont="1" applyBorder="1" applyAlignment="1">
      <alignment horizontal="right" vertical="center" shrinkToFit="1"/>
    </xf>
    <xf numFmtId="38" fontId="6" fillId="0" borderId="42" xfId="36" applyFont="1" applyFill="1" applyBorder="1" applyAlignment="1">
      <alignment horizontal="right" vertical="center" shrinkToFit="1"/>
    </xf>
    <xf numFmtId="38" fontId="3" fillId="0" borderId="53" xfId="36" applyFont="1" applyBorder="1" applyAlignment="1">
      <alignment horizontal="center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37" fillId="0" borderId="0" xfId="36" applyFont="1" applyAlignment="1">
      <alignment vertical="center"/>
    </xf>
    <xf numFmtId="178" fontId="36" fillId="34" borderId="7" xfId="36" applyNumberFormat="1" applyFont="1" applyFill="1" applyBorder="1" applyAlignment="1">
      <alignment horizontal="center" vertical="center" wrapText="1" shrinkToFit="1"/>
    </xf>
    <xf numFmtId="178" fontId="36" fillId="34" borderId="1" xfId="36" applyNumberFormat="1" applyFont="1" applyFill="1" applyBorder="1" applyAlignment="1">
      <alignment horizontal="center" vertical="center" wrapText="1" shrinkToFit="1"/>
    </xf>
    <xf numFmtId="178" fontId="36" fillId="34" borderId="1" xfId="36" applyNumberFormat="1" applyFont="1" applyFill="1" applyBorder="1" applyAlignment="1">
      <alignment horizontal="center" vertical="center" shrinkToFit="1"/>
    </xf>
    <xf numFmtId="38" fontId="6" fillId="34" borderId="14" xfId="36" applyFont="1" applyFill="1" applyBorder="1" applyAlignment="1">
      <alignment horizontal="right" vertical="center"/>
    </xf>
    <xf numFmtId="38" fontId="6" fillId="34" borderId="15" xfId="36" applyFont="1" applyFill="1" applyBorder="1" applyAlignment="1">
      <alignment horizontal="right" vertical="center"/>
    </xf>
    <xf numFmtId="38" fontId="6" fillId="34" borderId="16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/>
    </xf>
    <xf numFmtId="38" fontId="6" fillId="34" borderId="5" xfId="36" applyFont="1" applyFill="1" applyBorder="1" applyAlignment="1">
      <alignment horizontal="right" vertical="center"/>
    </xf>
    <xf numFmtId="38" fontId="6" fillId="34" borderId="4" xfId="36" applyFont="1" applyFill="1" applyBorder="1" applyAlignment="1">
      <alignment horizontal="right" vertical="center"/>
    </xf>
    <xf numFmtId="38" fontId="6" fillId="34" borderId="17" xfId="36" applyFont="1" applyFill="1" applyBorder="1" applyAlignment="1">
      <alignment horizontal="right" vertical="center"/>
    </xf>
    <xf numFmtId="38" fontId="6" fillId="34" borderId="18" xfId="36" applyFont="1" applyFill="1" applyBorder="1" applyAlignment="1">
      <alignment horizontal="right" vertical="center"/>
    </xf>
    <xf numFmtId="38" fontId="6" fillId="34" borderId="10" xfId="36" applyFont="1" applyFill="1" applyBorder="1" applyAlignment="1">
      <alignment horizontal="right" vertical="center"/>
    </xf>
    <xf numFmtId="38" fontId="6" fillId="34" borderId="8" xfId="36" applyFont="1" applyFill="1" applyBorder="1" applyAlignment="1">
      <alignment horizontal="right" vertical="center"/>
    </xf>
    <xf numFmtId="38" fontId="6" fillId="34" borderId="3" xfId="36" applyFont="1" applyFill="1" applyBorder="1" applyAlignment="1">
      <alignment horizontal="right" vertical="center"/>
    </xf>
    <xf numFmtId="38" fontId="6" fillId="34" borderId="2" xfId="36" applyFont="1" applyFill="1" applyBorder="1" applyAlignment="1">
      <alignment horizontal="right" vertical="center"/>
    </xf>
    <xf numFmtId="38" fontId="6" fillId="34" borderId="20" xfId="36" applyFont="1" applyFill="1" applyBorder="1" applyAlignment="1">
      <alignment horizontal="right" vertical="center"/>
    </xf>
    <xf numFmtId="38" fontId="6" fillId="34" borderId="21" xfId="36" applyFont="1" applyFill="1" applyBorder="1" applyAlignment="1">
      <alignment horizontal="right" vertical="center"/>
    </xf>
    <xf numFmtId="38" fontId="6" fillId="34" borderId="22" xfId="36" applyFont="1" applyFill="1" applyBorder="1" applyAlignment="1">
      <alignment horizontal="right" vertical="center"/>
    </xf>
    <xf numFmtId="38" fontId="6" fillId="34" borderId="34" xfId="36" applyFont="1" applyFill="1" applyBorder="1" applyAlignment="1">
      <alignment horizontal="right" vertical="center"/>
    </xf>
    <xf numFmtId="38" fontId="6" fillId="34" borderId="35" xfId="36" applyFont="1" applyFill="1" applyBorder="1" applyAlignment="1">
      <alignment horizontal="right" vertical="center"/>
    </xf>
    <xf numFmtId="38" fontId="6" fillId="34" borderId="36" xfId="36" applyFont="1" applyFill="1" applyBorder="1" applyAlignment="1">
      <alignment horizontal="right" vertical="center"/>
    </xf>
    <xf numFmtId="38" fontId="6" fillId="34" borderId="9" xfId="36" applyFont="1" applyFill="1" applyBorder="1" applyAlignment="1">
      <alignment horizontal="right" vertical="center" shrinkToFit="1"/>
    </xf>
    <xf numFmtId="38" fontId="6" fillId="34" borderId="5" xfId="36" applyFont="1" applyFill="1" applyBorder="1" applyAlignment="1">
      <alignment horizontal="right" vertical="center" shrinkToFit="1"/>
    </xf>
    <xf numFmtId="38" fontId="6" fillId="34" borderId="4" xfId="36" applyFont="1" applyFill="1" applyBorder="1" applyAlignment="1">
      <alignment horizontal="right" vertical="center" shrinkToFit="1"/>
    </xf>
    <xf numFmtId="38" fontId="6" fillId="34" borderId="11" xfId="36" applyFont="1" applyFill="1" applyBorder="1" applyAlignment="1">
      <alignment horizontal="right" vertical="center" shrinkToFit="1"/>
    </xf>
    <xf numFmtId="38" fontId="6" fillId="34" borderId="6" xfId="36" applyFont="1" applyFill="1" applyBorder="1" applyAlignment="1">
      <alignment horizontal="right" vertical="center" shrinkToFit="1"/>
    </xf>
    <xf numFmtId="38" fontId="6" fillId="34" borderId="31" xfId="36" applyFont="1" applyFill="1" applyBorder="1" applyAlignment="1">
      <alignment horizontal="right" vertical="center" shrinkToFit="1"/>
    </xf>
    <xf numFmtId="38" fontId="6" fillId="34" borderId="17" xfId="36" applyFont="1" applyFill="1" applyBorder="1" applyAlignment="1">
      <alignment horizontal="right" vertical="center" shrinkToFit="1"/>
    </xf>
    <xf numFmtId="38" fontId="6" fillId="34" borderId="18" xfId="36" applyFont="1" applyFill="1" applyBorder="1" applyAlignment="1">
      <alignment horizontal="right" vertical="center" shrinkToFit="1"/>
    </xf>
    <xf numFmtId="38" fontId="6" fillId="34" borderId="10" xfId="36" applyFont="1" applyFill="1" applyBorder="1" applyAlignment="1">
      <alignment horizontal="right" vertical="center" shrinkToFit="1"/>
    </xf>
    <xf numFmtId="38" fontId="39" fillId="0" borderId="7" xfId="36" applyFont="1" applyBorder="1" applyAlignment="1">
      <alignment horizontal="center" vertical="center" wrapText="1" shrinkToFit="1"/>
    </xf>
    <xf numFmtId="38" fontId="40" fillId="0" borderId="0" xfId="36" applyFont="1" applyAlignment="1">
      <alignment horizontal="center" vertical="center"/>
    </xf>
    <xf numFmtId="38" fontId="10" fillId="2" borderId="12" xfId="38" applyFont="1" applyFill="1" applyBorder="1" applyAlignment="1">
      <alignment horizontal="center" vertical="center"/>
    </xf>
    <xf numFmtId="38" fontId="3" fillId="0" borderId="12" xfId="36" applyFont="1" applyBorder="1" applyAlignment="1">
      <alignment horizontal="right" vertical="center"/>
    </xf>
    <xf numFmtId="38" fontId="3" fillId="2" borderId="12" xfId="36" applyFont="1" applyFill="1" applyBorder="1" applyAlignment="1">
      <alignment horizontal="center" vertical="center"/>
    </xf>
    <xf numFmtId="38" fontId="3" fillId="0" borderId="98" xfId="36" applyFont="1" applyBorder="1" applyAlignment="1">
      <alignment horizontal="center" vertical="center" shrinkToFit="1"/>
    </xf>
    <xf numFmtId="38" fontId="3" fillId="0" borderId="52" xfId="36" applyFont="1" applyBorder="1" applyAlignment="1">
      <alignment horizontal="center" vertical="center" shrinkToFit="1"/>
    </xf>
    <xf numFmtId="38" fontId="3" fillId="0" borderId="7" xfId="36" applyFont="1" applyBorder="1" applyAlignment="1">
      <alignment horizontal="center" vertical="center" shrinkToFit="1"/>
    </xf>
    <xf numFmtId="38" fontId="3" fillId="0" borderId="96" xfId="36" applyFont="1" applyBorder="1" applyAlignment="1">
      <alignment horizontal="center" vertical="center" shrinkToFit="1"/>
    </xf>
    <xf numFmtId="38" fontId="3" fillId="0" borderId="99" xfId="36" applyFont="1" applyBorder="1" applyAlignment="1">
      <alignment horizontal="center" vertical="center" wrapText="1" shrinkToFit="1"/>
    </xf>
    <xf numFmtId="38" fontId="3" fillId="0" borderId="100" xfId="36" applyFont="1" applyBorder="1" applyAlignment="1">
      <alignment horizontal="center" vertical="center" shrinkToFit="1"/>
    </xf>
    <xf numFmtId="38" fontId="3" fillId="0" borderId="101" xfId="36" applyFont="1" applyBorder="1" applyAlignment="1">
      <alignment horizontal="center" vertical="center" shrinkToFit="1"/>
    </xf>
    <xf numFmtId="38" fontId="16" fillId="0" borderId="7" xfId="36" applyFont="1" applyFill="1" applyBorder="1" applyAlignment="1">
      <alignment horizontal="left" vertical="center" wrapText="1"/>
    </xf>
    <xf numFmtId="38" fontId="16" fillId="0" borderId="93" xfId="36" applyFont="1" applyFill="1" applyBorder="1" applyAlignment="1">
      <alignment horizontal="left" vertical="center" wrapText="1"/>
    </xf>
    <xf numFmtId="38" fontId="16" fillId="0" borderId="94" xfId="36" applyFont="1" applyFill="1" applyBorder="1" applyAlignment="1">
      <alignment horizontal="left" vertical="center" wrapText="1"/>
    </xf>
    <xf numFmtId="38" fontId="16" fillId="0" borderId="95" xfId="36" applyFont="1" applyFill="1" applyBorder="1" applyAlignment="1">
      <alignment horizontal="left" vertical="center" wrapText="1"/>
    </xf>
    <xf numFmtId="38" fontId="16" fillId="0" borderId="96" xfId="36" applyFont="1" applyFill="1" applyBorder="1" applyAlignment="1">
      <alignment horizontal="left" vertical="center" wrapText="1"/>
    </xf>
    <xf numFmtId="38" fontId="16" fillId="0" borderId="97" xfId="36" applyFont="1" applyFill="1" applyBorder="1" applyAlignment="1">
      <alignment horizontal="left" vertical="center" wrapText="1"/>
    </xf>
    <xf numFmtId="38" fontId="3" fillId="0" borderId="44" xfId="36" applyFont="1" applyFill="1" applyBorder="1" applyAlignment="1">
      <alignment horizontal="left" vertical="center" shrinkToFit="1"/>
    </xf>
    <xf numFmtId="38" fontId="3" fillId="0" borderId="81" xfId="36" applyFont="1" applyFill="1" applyBorder="1" applyAlignment="1">
      <alignment horizontal="left" vertical="center" shrinkToFit="1"/>
    </xf>
    <xf numFmtId="38" fontId="3" fillId="0" borderId="82" xfId="36" applyFont="1" applyFill="1" applyBorder="1" applyAlignment="1">
      <alignment horizontal="left" vertical="center" shrinkToFit="1"/>
    </xf>
    <xf numFmtId="38" fontId="3" fillId="0" borderId="5" xfId="36" applyFont="1" applyFill="1" applyBorder="1" applyAlignment="1">
      <alignment horizontal="left" vertical="center" shrinkToFit="1"/>
    </xf>
    <xf numFmtId="38" fontId="3" fillId="0" borderId="4" xfId="36" applyFont="1" applyFill="1" applyBorder="1" applyAlignment="1">
      <alignment horizontal="left" vertical="center" shrinkToFit="1"/>
    </xf>
    <xf numFmtId="38" fontId="3" fillId="0" borderId="18" xfId="36" applyFont="1" applyFill="1" applyBorder="1" applyAlignment="1">
      <alignment horizontal="left" vertical="center" shrinkToFit="1"/>
    </xf>
    <xf numFmtId="38" fontId="3" fillId="0" borderId="10" xfId="36" applyFont="1" applyFill="1" applyBorder="1" applyAlignment="1">
      <alignment horizontal="left" vertical="center" shrinkToFit="1"/>
    </xf>
    <xf numFmtId="38" fontId="3" fillId="0" borderId="2" xfId="36" applyFont="1" applyFill="1" applyBorder="1" applyAlignment="1">
      <alignment horizontal="left" vertical="center" shrinkToFit="1"/>
    </xf>
    <xf numFmtId="38" fontId="3" fillId="0" borderId="72" xfId="36" applyFont="1" applyFill="1" applyBorder="1" applyAlignment="1">
      <alignment horizontal="left" vertical="center" shrinkToFit="1"/>
    </xf>
    <xf numFmtId="38" fontId="3" fillId="0" borderId="22" xfId="36" applyFont="1" applyFill="1" applyBorder="1" applyAlignment="1">
      <alignment horizontal="center" vertical="center"/>
    </xf>
    <xf numFmtId="38" fontId="3" fillId="0" borderId="56" xfId="36" applyFont="1" applyFill="1" applyBorder="1" applyAlignment="1">
      <alignment horizontal="center" vertical="center"/>
    </xf>
    <xf numFmtId="38" fontId="3" fillId="0" borderId="22" xfId="36" applyFont="1" applyFill="1" applyBorder="1" applyAlignment="1">
      <alignment horizontal="left" vertical="center" shrinkToFit="1"/>
    </xf>
    <xf numFmtId="38" fontId="3" fillId="0" borderId="56" xfId="36" applyFont="1" applyFill="1" applyBorder="1" applyAlignment="1">
      <alignment horizontal="left" vertical="center" shrinkToFit="1"/>
    </xf>
    <xf numFmtId="38" fontId="3" fillId="0" borderId="21" xfId="36" applyFont="1" applyFill="1" applyBorder="1" applyAlignment="1">
      <alignment horizontal="left" vertical="center" shrinkToFit="1"/>
    </xf>
    <xf numFmtId="38" fontId="3" fillId="0" borderId="25" xfId="36" applyFont="1" applyFill="1" applyBorder="1" applyAlignment="1">
      <alignment horizontal="center" vertical="center"/>
    </xf>
    <xf numFmtId="38" fontId="3" fillId="0" borderId="73" xfId="36" applyFont="1" applyFill="1" applyBorder="1" applyAlignment="1">
      <alignment horizontal="center" vertical="center"/>
    </xf>
    <xf numFmtId="38" fontId="3" fillId="0" borderId="69" xfId="36" applyFont="1" applyFill="1" applyBorder="1" applyAlignment="1">
      <alignment horizontal="center" vertical="center" textRotation="255"/>
    </xf>
    <xf numFmtId="38" fontId="3" fillId="0" borderId="80" xfId="36" applyFont="1" applyFill="1" applyBorder="1" applyAlignment="1">
      <alignment horizontal="center" vertical="center" textRotation="255"/>
    </xf>
    <xf numFmtId="38" fontId="3" fillId="0" borderId="83" xfId="36" applyFont="1" applyFill="1" applyBorder="1" applyAlignment="1">
      <alignment horizontal="center" vertical="center" textRotation="255"/>
    </xf>
    <xf numFmtId="38" fontId="3" fillId="0" borderId="16" xfId="36" applyFont="1" applyFill="1" applyBorder="1" applyAlignment="1">
      <alignment horizontal="left" vertical="center" shrinkToFit="1"/>
    </xf>
    <xf numFmtId="38" fontId="3" fillId="0" borderId="70" xfId="36" applyFont="1" applyFill="1" applyBorder="1" applyAlignment="1">
      <alignment horizontal="left" vertical="center" shrinkToFit="1"/>
    </xf>
    <xf numFmtId="38" fontId="3" fillId="0" borderId="62" xfId="36" applyFont="1" applyFill="1" applyBorder="1" applyAlignment="1">
      <alignment horizontal="left" vertical="center" shrinkToFit="1"/>
    </xf>
    <xf numFmtId="38" fontId="3" fillId="0" borderId="3" xfId="36" applyFont="1" applyFill="1" applyBorder="1" applyAlignment="1">
      <alignment horizontal="left" vertical="center" shrinkToFit="1"/>
    </xf>
    <xf numFmtId="38" fontId="3" fillId="0" borderId="36" xfId="36" applyFont="1" applyFill="1" applyBorder="1" applyAlignment="1">
      <alignment horizontal="left" vertical="center" shrinkToFit="1"/>
    </xf>
    <xf numFmtId="38" fontId="3" fillId="0" borderId="15" xfId="36" applyFont="1" applyFill="1" applyBorder="1" applyAlignment="1">
      <alignment horizontal="left" vertical="center" shrinkToFit="1"/>
    </xf>
    <xf numFmtId="38" fontId="3" fillId="0" borderId="28" xfId="36" applyFont="1" applyFill="1" applyBorder="1" applyAlignment="1">
      <alignment vertical="center" shrinkToFit="1"/>
    </xf>
    <xf numFmtId="38" fontId="3" fillId="0" borderId="74" xfId="36" applyFont="1" applyFill="1" applyBorder="1" applyAlignment="1">
      <alignment vertical="center" shrinkToFit="1"/>
    </xf>
    <xf numFmtId="38" fontId="3" fillId="0" borderId="10" xfId="36" applyFont="1" applyFill="1" applyBorder="1" applyAlignment="1">
      <alignment vertical="center" shrinkToFit="1"/>
    </xf>
    <xf numFmtId="38" fontId="3" fillId="0" borderId="62" xfId="36" applyFont="1" applyFill="1" applyBorder="1" applyAlignment="1">
      <alignment vertical="center" shrinkToFit="1"/>
    </xf>
    <xf numFmtId="38" fontId="3" fillId="0" borderId="44" xfId="36" applyFont="1" applyFill="1" applyBorder="1" applyAlignment="1">
      <alignment horizontal="center" vertical="center"/>
    </xf>
    <xf numFmtId="38" fontId="3" fillId="0" borderId="78" xfId="36" applyFont="1" applyFill="1" applyBorder="1" applyAlignment="1">
      <alignment horizontal="center" vertical="center"/>
    </xf>
    <xf numFmtId="38" fontId="3" fillId="0" borderId="1" xfId="36" applyFont="1" applyFill="1" applyBorder="1" applyAlignment="1">
      <alignment vertical="center" wrapText="1"/>
    </xf>
    <xf numFmtId="38" fontId="3" fillId="0" borderId="84" xfId="36" applyFont="1" applyFill="1" applyBorder="1" applyAlignment="1">
      <alignment vertical="center" wrapText="1"/>
    </xf>
    <xf numFmtId="38" fontId="3" fillId="0" borderId="85" xfId="36" applyFont="1" applyFill="1" applyBorder="1" applyAlignment="1">
      <alignment vertical="center" wrapText="1"/>
    </xf>
    <xf numFmtId="38" fontId="3" fillId="0" borderId="86" xfId="36" applyFont="1" applyFill="1" applyBorder="1" applyAlignment="1">
      <alignment vertical="center" wrapText="1"/>
    </xf>
    <xf numFmtId="38" fontId="3" fillId="0" borderId="45" xfId="36" applyFont="1" applyFill="1" applyBorder="1" applyAlignment="1">
      <alignment vertical="center" wrapText="1"/>
    </xf>
    <xf numFmtId="38" fontId="3" fillId="0" borderId="87" xfId="36" applyFont="1" applyFill="1" applyBorder="1" applyAlignment="1">
      <alignment vertical="center" wrapText="1"/>
    </xf>
    <xf numFmtId="38" fontId="3" fillId="0" borderId="59" xfId="36" applyFont="1" applyFill="1" applyBorder="1" applyAlignment="1">
      <alignment vertical="center" wrapText="1"/>
    </xf>
    <xf numFmtId="38" fontId="3" fillId="0" borderId="88" xfId="36" applyFont="1" applyFill="1" applyBorder="1" applyAlignment="1">
      <alignment vertical="center" wrapText="1"/>
    </xf>
    <xf numFmtId="38" fontId="3" fillId="0" borderId="89" xfId="36" applyFont="1" applyFill="1" applyBorder="1" applyAlignment="1">
      <alignment horizontal="left" vertical="center" shrinkToFit="1"/>
    </xf>
    <xf numFmtId="38" fontId="3" fillId="0" borderId="90" xfId="36" applyFont="1" applyFill="1" applyBorder="1" applyAlignment="1">
      <alignment horizontal="left" vertical="center" shrinkToFit="1"/>
    </xf>
    <xf numFmtId="38" fontId="3" fillId="0" borderId="91" xfId="36" applyFont="1" applyFill="1" applyBorder="1" applyAlignment="1">
      <alignment horizontal="left" vertical="center" shrinkToFit="1"/>
    </xf>
    <xf numFmtId="38" fontId="3" fillId="0" borderId="92" xfId="36" applyFont="1" applyFill="1" applyBorder="1" applyAlignment="1">
      <alignment horizontal="left" vertical="center" shrinkToFit="1"/>
    </xf>
    <xf numFmtId="38" fontId="17" fillId="0" borderId="28" xfId="36" applyFont="1" applyFill="1" applyBorder="1" applyAlignment="1">
      <alignment vertical="center" shrinkToFit="1"/>
    </xf>
    <xf numFmtId="38" fontId="17" fillId="0" borderId="74" xfId="36" applyFont="1" applyFill="1" applyBorder="1" applyAlignment="1">
      <alignment vertical="center" shrinkToFit="1"/>
    </xf>
    <xf numFmtId="38" fontId="8" fillId="0" borderId="0" xfId="36" applyFont="1" applyAlignment="1">
      <alignment horizontal="center" vertical="center"/>
    </xf>
    <xf numFmtId="38" fontId="18" fillId="2" borderId="12" xfId="38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パーセント 3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桁区切り 2" xfId="37"/>
    <cellStyle name="桁区切り 3" xfId="38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/>
    <cellStyle name="標準 3" xfId="48"/>
    <cellStyle name="標準 4" xfId="49"/>
    <cellStyle name="標準 5" xfId="50"/>
    <cellStyle name="標準 6" xfId="52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22534" name="Text Box 1"/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58</xdr:row>
      <xdr:rowOff>0</xdr:rowOff>
    </xdr:from>
    <xdr:to>
      <xdr:col>6</xdr:col>
      <xdr:colOff>714375</xdr:colOff>
      <xdr:row>59</xdr:row>
      <xdr:rowOff>38100</xdr:rowOff>
    </xdr:to>
    <xdr:sp macro="" textlink="" fLocksText="0">
      <xdr:nvSpPr>
        <xdr:cNvPr id="19756" name="Text Box 1"/>
        <xdr:cNvSpPr txBox="1">
          <a:spLocks noChangeArrowheads="1"/>
        </xdr:cNvSpPr>
      </xdr:nvSpPr>
      <xdr:spPr bwMode="auto">
        <a:xfrm>
          <a:off x="2905125" y="1186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4</xdr:row>
      <xdr:rowOff>113854</xdr:rowOff>
    </xdr:from>
    <xdr:to>
      <xdr:col>13</xdr:col>
      <xdr:colOff>598715</xdr:colOff>
      <xdr:row>6</xdr:row>
      <xdr:rowOff>199355</xdr:rowOff>
    </xdr:to>
    <xdr:sp macro="" textlink="" fLocksText="0">
      <xdr:nvSpPr>
        <xdr:cNvPr id="301" name="AutoShape 5"/>
        <xdr:cNvSpPr/>
      </xdr:nvSpPr>
      <xdr:spPr bwMode="auto">
        <a:xfrm>
          <a:off x="8831036" y="1229640"/>
          <a:ext cx="3429000" cy="561751"/>
        </a:xfrm>
        <a:prstGeom prst="wedgeRoundRectCallout">
          <a:avLst>
            <a:gd name="adj1" fmla="val -35924"/>
            <a:gd name="adj2" fmla="val 108298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自由提案事業がある場合は事業名を記載すること。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86023</xdr:colOff>
      <xdr:row>55</xdr:row>
      <xdr:rowOff>114598</xdr:rowOff>
    </xdr:from>
    <xdr:to>
      <xdr:col>10</xdr:col>
      <xdr:colOff>295405</xdr:colOff>
      <xdr:row>56</xdr:row>
      <xdr:rowOff>123527</xdr:rowOff>
    </xdr:to>
    <xdr:sp macro="" textlink="" fLocksText="0">
      <xdr:nvSpPr>
        <xdr:cNvPr id="303" name="AutoShape 8"/>
        <xdr:cNvSpPr/>
      </xdr:nvSpPr>
      <xdr:spPr bwMode="auto">
        <a:xfrm>
          <a:off x="5067300" y="11410950"/>
          <a:ext cx="2362200" cy="200025"/>
        </a:xfrm>
        <a:prstGeom prst="wedgeRectCallout">
          <a:avLst>
            <a:gd name="adj1" fmla="val -52296"/>
            <a:gd name="adj2" fmla="val 12619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借入比率は５０％以下とすること。</a:t>
          </a:r>
        </a:p>
      </xdr:txBody>
    </xdr:sp>
    <xdr:clientData/>
  </xdr:twoCellAnchor>
  <xdr:twoCellAnchor>
    <xdr:from>
      <xdr:col>7</xdr:col>
      <xdr:colOff>1181621</xdr:colOff>
      <xdr:row>4</xdr:row>
      <xdr:rowOff>104477</xdr:rowOff>
    </xdr:from>
    <xdr:to>
      <xdr:col>9</xdr:col>
      <xdr:colOff>656946</xdr:colOff>
      <xdr:row>7</xdr:row>
      <xdr:rowOff>9525</xdr:rowOff>
    </xdr:to>
    <xdr:sp macro="" textlink="" fLocksText="0">
      <xdr:nvSpPr>
        <xdr:cNvPr id="305" name="AutoShape 5"/>
        <xdr:cNvSpPr/>
      </xdr:nvSpPr>
      <xdr:spPr bwMode="auto">
        <a:xfrm>
          <a:off x="4657725" y="1219200"/>
          <a:ext cx="1628775" cy="742950"/>
        </a:xfrm>
        <a:prstGeom prst="wedgeRoundRectCallout">
          <a:avLst>
            <a:gd name="adj1" fmla="val 13747"/>
            <a:gd name="adj2" fmla="val -44551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 w="9525" algn="ctr">
          <a:solidFill>
            <a:schemeClr val="accent1"/>
          </a:solidFill>
          <a:miter lim="800000"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原稿サイズはＡ３で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印刷してください。</a:t>
          </a:r>
          <a:endParaRPr lang="en-US" altLang="ja-JP" sz="1200" b="1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D1:U61"/>
  <sheetViews>
    <sheetView showGridLines="0" tabSelected="1" zoomScale="85" zoomScaleNormal="85" zoomScaleSheetLayoutView="70" workbookViewId="0">
      <selection activeCell="F15" sqref="F15:G15"/>
    </sheetView>
  </sheetViews>
  <sheetFormatPr defaultColWidth="9" defaultRowHeight="13"/>
  <cols>
    <col min="1" max="1" width="9" style="2"/>
    <col min="2" max="3" width="2" style="2" customWidth="1"/>
    <col min="4" max="4" width="3.6328125" style="2" customWidth="1"/>
    <col min="5" max="5" width="7.90625" style="2" customWidth="1"/>
    <col min="6" max="6" width="5.26953125" style="2" customWidth="1"/>
    <col min="7" max="7" width="15.90625" style="2" customWidth="1"/>
    <col min="8" max="8" width="19.7265625" style="2" customWidth="1"/>
    <col min="9" max="9" width="8.453125" style="2" bestFit="1" customWidth="1"/>
    <col min="10" max="13" width="19.7265625" style="2" customWidth="1"/>
    <col min="14" max="14" width="19.36328125" style="2" customWidth="1"/>
    <col min="15" max="15" width="20" style="2" customWidth="1"/>
    <col min="16" max="16" width="19.7265625" style="2" customWidth="1"/>
    <col min="17" max="17" width="2.36328125" style="2" customWidth="1"/>
    <col min="18" max="18" width="4.08984375" style="2" customWidth="1"/>
    <col min="19" max="21" width="9.7265625" style="19" customWidth="1"/>
    <col min="22" max="16384" width="9" style="2"/>
  </cols>
  <sheetData>
    <row r="1" spans="4:21" ht="33" customHeight="1">
      <c r="D1" s="186" t="s">
        <v>51</v>
      </c>
    </row>
    <row r="3" spans="4:21" s="1" customFormat="1" ht="21.75" customHeight="1">
      <c r="D3" s="218" t="s">
        <v>17</v>
      </c>
      <c r="E3" s="218"/>
      <c r="F3" s="218"/>
      <c r="G3" s="218"/>
      <c r="H3" s="218"/>
      <c r="I3" s="218"/>
      <c r="J3" s="218"/>
      <c r="N3" s="30" t="s">
        <v>3</v>
      </c>
      <c r="O3" s="219"/>
      <c r="P3" s="219"/>
      <c r="S3" s="18"/>
      <c r="T3" s="18"/>
      <c r="U3" s="18"/>
    </row>
    <row r="4" spans="4:21" s="1" customFormat="1" ht="19.5" thickBot="1">
      <c r="D4" s="218"/>
      <c r="E4" s="218"/>
      <c r="F4" s="218"/>
      <c r="G4" s="218"/>
      <c r="H4" s="218"/>
      <c r="I4" s="218"/>
      <c r="J4" s="218"/>
      <c r="O4" s="31" t="s">
        <v>30</v>
      </c>
      <c r="P4" s="31" t="s">
        <v>31</v>
      </c>
      <c r="S4" s="18"/>
      <c r="T4" s="18"/>
      <c r="U4" s="18"/>
    </row>
    <row r="5" spans="4:21" s="1" customFormat="1" ht="27" customHeight="1" thickBot="1">
      <c r="D5" s="17"/>
      <c r="E5" s="32"/>
      <c r="F5" s="17"/>
      <c r="G5" s="17"/>
      <c r="H5" s="33"/>
      <c r="I5" s="33"/>
      <c r="O5" s="34">
        <f>P52-P51</f>
        <v>0</v>
      </c>
      <c r="P5" s="35">
        <v>0</v>
      </c>
    </row>
    <row r="6" spans="4:21" s="1" customFormat="1" ht="10.5" customHeight="1" thickBot="1">
      <c r="D6" s="17"/>
      <c r="E6" s="32"/>
      <c r="F6" s="17"/>
      <c r="G6" s="17"/>
      <c r="H6" s="33"/>
      <c r="I6" s="33"/>
      <c r="S6" s="18"/>
      <c r="T6" s="18"/>
      <c r="U6" s="18"/>
    </row>
    <row r="7" spans="4:21" ht="28.5" customHeight="1" thickBot="1">
      <c r="D7" s="220" t="s">
        <v>2</v>
      </c>
      <c r="E7" s="220"/>
      <c r="F7" s="221"/>
      <c r="G7" s="221"/>
      <c r="H7" s="1"/>
      <c r="I7" s="1"/>
      <c r="O7" s="3" t="s">
        <v>32</v>
      </c>
      <c r="P7" s="36" t="e">
        <f>P58</f>
        <v>#DIV/0!</v>
      </c>
    </row>
    <row r="8" spans="4:21" ht="12" customHeight="1" thickBot="1">
      <c r="H8" s="9"/>
      <c r="I8" s="9"/>
      <c r="K8" s="3"/>
      <c r="L8" s="3"/>
      <c r="M8" s="3"/>
      <c r="S8" s="19" t="s">
        <v>25</v>
      </c>
    </row>
    <row r="9" spans="4:21" ht="33" customHeight="1" thickBot="1">
      <c r="D9" s="222"/>
      <c r="E9" s="223"/>
      <c r="F9" s="223"/>
      <c r="G9" s="223"/>
      <c r="H9" s="148" t="s">
        <v>26</v>
      </c>
      <c r="I9" s="184" t="s">
        <v>46</v>
      </c>
      <c r="J9" s="217" t="s">
        <v>52</v>
      </c>
      <c r="K9" s="21" t="s">
        <v>49</v>
      </c>
      <c r="L9" s="21" t="s">
        <v>53</v>
      </c>
      <c r="M9" s="4"/>
      <c r="N9" s="4" t="s">
        <v>34</v>
      </c>
      <c r="O9" s="224" t="s">
        <v>35</v>
      </c>
      <c r="P9" s="226" t="s">
        <v>36</v>
      </c>
      <c r="S9" s="19" t="str">
        <f>J9</f>
        <v>特別養護老人ホーム
老人短期入所施設</v>
      </c>
      <c r="T9" s="19" t="str">
        <f>K9</f>
        <v>防災拠点型
地域交流スペース</v>
      </c>
      <c r="U9" s="19" t="str">
        <f>N9</f>
        <v>その他</v>
      </c>
    </row>
    <row r="10" spans="4:21" ht="23.25" customHeight="1" thickBot="1">
      <c r="D10" s="222" t="s">
        <v>37</v>
      </c>
      <c r="E10" s="223"/>
      <c r="F10" s="223"/>
      <c r="G10" s="228"/>
      <c r="H10" s="149">
        <f>SUM(J10:N10)</f>
        <v>0</v>
      </c>
      <c r="I10" s="154" t="s">
        <v>47</v>
      </c>
      <c r="J10" s="37">
        <v>0</v>
      </c>
      <c r="K10" s="38">
        <v>0</v>
      </c>
      <c r="L10" s="39">
        <v>0</v>
      </c>
      <c r="M10" s="39">
        <v>0</v>
      </c>
      <c r="N10" s="39">
        <v>0</v>
      </c>
      <c r="O10" s="225"/>
      <c r="P10" s="227"/>
    </row>
    <row r="11" spans="4:21" ht="15" customHeight="1">
      <c r="D11" s="251" t="s">
        <v>18</v>
      </c>
      <c r="E11" s="254" t="s">
        <v>56</v>
      </c>
      <c r="F11" s="255"/>
      <c r="G11" s="255"/>
      <c r="H11" s="150">
        <f>SUM(J11:N11)</f>
        <v>0</v>
      </c>
      <c r="I11" s="155" t="e">
        <f>H11/H18</f>
        <v>#DIV/0!</v>
      </c>
      <c r="J11" s="40">
        <v>0</v>
      </c>
      <c r="K11" s="41">
        <v>0</v>
      </c>
      <c r="L11" s="42">
        <v>0</v>
      </c>
      <c r="M11" s="42">
        <v>0</v>
      </c>
      <c r="N11" s="42">
        <v>0</v>
      </c>
      <c r="O11" s="229"/>
      <c r="P11" s="230"/>
    </row>
    <row r="12" spans="4:21" ht="15" customHeight="1">
      <c r="D12" s="252"/>
      <c r="E12" s="235" t="s">
        <v>8</v>
      </c>
      <c r="F12" s="238" t="s">
        <v>10</v>
      </c>
      <c r="G12" s="239"/>
      <c r="H12" s="151">
        <f>SUM(J12:N12)</f>
        <v>0</v>
      </c>
      <c r="I12" s="156" t="e">
        <f>H12/$H$18</f>
        <v>#DIV/0!</v>
      </c>
      <c r="J12" s="44">
        <v>0</v>
      </c>
      <c r="K12" s="45">
        <v>0</v>
      </c>
      <c r="L12" s="46">
        <v>0</v>
      </c>
      <c r="M12" s="46">
        <v>0</v>
      </c>
      <c r="N12" s="46">
        <v>0</v>
      </c>
      <c r="O12" s="231"/>
      <c r="P12" s="232"/>
    </row>
    <row r="13" spans="4:21" ht="15" customHeight="1">
      <c r="D13" s="252"/>
      <c r="E13" s="236"/>
      <c r="F13" s="240" t="s">
        <v>11</v>
      </c>
      <c r="G13" s="241"/>
      <c r="H13" s="152">
        <f>SUM(J13:N13)</f>
        <v>0</v>
      </c>
      <c r="I13" s="157" t="e">
        <f>H13/$H$18</f>
        <v>#DIV/0!</v>
      </c>
      <c r="J13" s="47">
        <v>0</v>
      </c>
      <c r="K13" s="48">
        <v>0</v>
      </c>
      <c r="L13" s="49">
        <v>0</v>
      </c>
      <c r="M13" s="49">
        <v>0</v>
      </c>
      <c r="N13" s="49">
        <v>0</v>
      </c>
      <c r="O13" s="231"/>
      <c r="P13" s="232"/>
    </row>
    <row r="14" spans="4:21" ht="15" customHeight="1">
      <c r="D14" s="252"/>
      <c r="E14" s="236"/>
      <c r="F14" s="242" t="s">
        <v>12</v>
      </c>
      <c r="G14" s="243"/>
      <c r="H14" s="153">
        <f>SUM(J14:N14)</f>
        <v>0</v>
      </c>
      <c r="I14" s="158" t="e">
        <f>H14/$H$18</f>
        <v>#DIV/0!</v>
      </c>
      <c r="J14" s="50">
        <v>0</v>
      </c>
      <c r="K14" s="51">
        <v>0</v>
      </c>
      <c r="L14" s="52">
        <v>0</v>
      </c>
      <c r="M14" s="52">
        <v>0</v>
      </c>
      <c r="N14" s="52">
        <v>0</v>
      </c>
      <c r="O14" s="231"/>
      <c r="P14" s="232"/>
    </row>
    <row r="15" spans="4:21" ht="15" customHeight="1">
      <c r="D15" s="252"/>
      <c r="E15" s="237"/>
      <c r="F15" s="244" t="s">
        <v>0</v>
      </c>
      <c r="G15" s="245"/>
      <c r="H15" s="54">
        <f t="shared" ref="H15:N15" si="0">SUM(H12:H14)</f>
        <v>0</v>
      </c>
      <c r="I15" s="159" t="e">
        <f t="shared" si="0"/>
        <v>#DIV/0!</v>
      </c>
      <c r="J15" s="54">
        <f t="shared" si="0"/>
        <v>0</v>
      </c>
      <c r="K15" s="55">
        <f t="shared" si="0"/>
        <v>0</v>
      </c>
      <c r="L15" s="56">
        <f t="shared" si="0"/>
        <v>0</v>
      </c>
      <c r="M15" s="56">
        <f t="shared" si="0"/>
        <v>0</v>
      </c>
      <c r="N15" s="56">
        <f t="shared" si="0"/>
        <v>0</v>
      </c>
      <c r="O15" s="231"/>
      <c r="P15" s="232"/>
    </row>
    <row r="16" spans="4:21" ht="15" customHeight="1">
      <c r="D16" s="252"/>
      <c r="E16" s="246" t="s">
        <v>7</v>
      </c>
      <c r="F16" s="247"/>
      <c r="G16" s="247"/>
      <c r="H16" s="54">
        <f>SUM(J16:N16)</f>
        <v>0</v>
      </c>
      <c r="I16" s="159" t="e">
        <f>H16/H18</f>
        <v>#DIV/0!</v>
      </c>
      <c r="J16" s="57">
        <v>0</v>
      </c>
      <c r="K16" s="58">
        <v>0</v>
      </c>
      <c r="L16" s="59">
        <v>0</v>
      </c>
      <c r="M16" s="59">
        <v>0</v>
      </c>
      <c r="N16" s="59">
        <v>0</v>
      </c>
      <c r="O16" s="231"/>
      <c r="P16" s="232"/>
    </row>
    <row r="17" spans="4:21" ht="15" customHeight="1">
      <c r="D17" s="252"/>
      <c r="E17" s="248" t="s">
        <v>6</v>
      </c>
      <c r="F17" s="248"/>
      <c r="G17" s="246"/>
      <c r="H17" s="54">
        <f>SUM(J17:N17)</f>
        <v>0</v>
      </c>
      <c r="I17" s="159" t="e">
        <f>H17/H18</f>
        <v>#DIV/0!</v>
      </c>
      <c r="J17" s="57">
        <v>0</v>
      </c>
      <c r="K17" s="58">
        <v>0</v>
      </c>
      <c r="L17" s="59">
        <v>0</v>
      </c>
      <c r="M17" s="59">
        <v>0</v>
      </c>
      <c r="N17" s="59">
        <v>0</v>
      </c>
      <c r="O17" s="231"/>
      <c r="P17" s="232"/>
    </row>
    <row r="18" spans="4:21" ht="15" customHeight="1" thickBot="1">
      <c r="D18" s="253"/>
      <c r="E18" s="249" t="s">
        <v>1</v>
      </c>
      <c r="F18" s="250"/>
      <c r="G18" s="250"/>
      <c r="H18" s="60">
        <f>H11+H15+H16+H17</f>
        <v>0</v>
      </c>
      <c r="I18" s="160" t="e">
        <f>I11+I15+I16+I17</f>
        <v>#DIV/0!</v>
      </c>
      <c r="J18" s="60">
        <f t="shared" ref="J18:N18" si="1">J11+J15+J16+J17</f>
        <v>0</v>
      </c>
      <c r="K18" s="61">
        <f t="shared" si="1"/>
        <v>0</v>
      </c>
      <c r="L18" s="62">
        <f t="shared" si="1"/>
        <v>0</v>
      </c>
      <c r="M18" s="62">
        <f t="shared" si="1"/>
        <v>0</v>
      </c>
      <c r="N18" s="62">
        <f t="shared" si="1"/>
        <v>0</v>
      </c>
      <c r="O18" s="233"/>
      <c r="P18" s="234"/>
    </row>
    <row r="19" spans="4:21" s="9" customFormat="1" ht="7.5" customHeight="1" thickBot="1">
      <c r="D19" s="5"/>
      <c r="E19" s="6"/>
      <c r="F19" s="6"/>
      <c r="G19" s="6"/>
      <c r="H19" s="12"/>
      <c r="I19" s="12"/>
      <c r="J19" s="7"/>
      <c r="K19" s="8"/>
      <c r="S19" s="23"/>
      <c r="T19" s="23"/>
      <c r="U19" s="23"/>
    </row>
    <row r="20" spans="4:21" ht="15" customHeight="1">
      <c r="D20" s="251" t="s">
        <v>24</v>
      </c>
      <c r="E20" s="259" t="s">
        <v>9</v>
      </c>
      <c r="F20" s="260" t="s">
        <v>45</v>
      </c>
      <c r="G20" s="261"/>
      <c r="H20" s="173">
        <f t="shared" ref="H20:H26" si="2">SUM(J20:N20)</f>
        <v>0</v>
      </c>
      <c r="I20" s="161" t="e">
        <f t="shared" ref="I20:I27" si="3">H20/$H$44</f>
        <v>#DIV/0!</v>
      </c>
      <c r="J20" s="63">
        <v>0</v>
      </c>
      <c r="K20" s="64">
        <v>0</v>
      </c>
      <c r="L20" s="65">
        <v>0</v>
      </c>
      <c r="M20" s="65">
        <v>0</v>
      </c>
      <c r="N20" s="65">
        <v>0</v>
      </c>
      <c r="O20" s="66">
        <v>0</v>
      </c>
      <c r="P20" s="67">
        <f>O20+H20</f>
        <v>0</v>
      </c>
    </row>
    <row r="21" spans="4:21" ht="15" customHeight="1">
      <c r="D21" s="252"/>
      <c r="E21" s="237"/>
      <c r="F21" s="262" t="s">
        <v>23</v>
      </c>
      <c r="G21" s="263"/>
      <c r="H21" s="152">
        <f t="shared" si="2"/>
        <v>0</v>
      </c>
      <c r="I21" s="162" t="e">
        <f t="shared" si="3"/>
        <v>#DIV/0!</v>
      </c>
      <c r="J21" s="68">
        <v>0</v>
      </c>
      <c r="K21" s="69">
        <v>0</v>
      </c>
      <c r="L21" s="70">
        <v>0</v>
      </c>
      <c r="M21" s="70">
        <v>0</v>
      </c>
      <c r="N21" s="70">
        <v>0</v>
      </c>
      <c r="O21" s="71">
        <v>0</v>
      </c>
      <c r="P21" s="72">
        <f t="shared" ref="P21:P26" si="4">O21+H21</f>
        <v>0</v>
      </c>
    </row>
    <row r="22" spans="4:21" ht="15" customHeight="1">
      <c r="D22" s="252"/>
      <c r="E22" s="248"/>
      <c r="F22" s="242" t="s">
        <v>48</v>
      </c>
      <c r="G22" s="243"/>
      <c r="H22" s="22">
        <f t="shared" si="2"/>
        <v>0</v>
      </c>
      <c r="I22" s="163" t="e">
        <f t="shared" si="3"/>
        <v>#DIV/0!</v>
      </c>
      <c r="J22" s="73">
        <v>0</v>
      </c>
      <c r="K22" s="74">
        <v>0</v>
      </c>
      <c r="L22" s="75">
        <v>0</v>
      </c>
      <c r="M22" s="75">
        <v>0</v>
      </c>
      <c r="N22" s="75">
        <v>0</v>
      </c>
      <c r="O22" s="76">
        <v>0</v>
      </c>
      <c r="P22" s="77">
        <f t="shared" si="4"/>
        <v>0</v>
      </c>
    </row>
    <row r="23" spans="4:21" ht="15" customHeight="1">
      <c r="D23" s="252"/>
      <c r="E23" s="248"/>
      <c r="F23" s="235" t="s">
        <v>15</v>
      </c>
      <c r="G23" s="43" t="s">
        <v>5</v>
      </c>
      <c r="H23" s="174">
        <f t="shared" si="2"/>
        <v>0</v>
      </c>
      <c r="I23" s="164" t="e">
        <f t="shared" si="3"/>
        <v>#DIV/0!</v>
      </c>
      <c r="J23" s="78">
        <v>0</v>
      </c>
      <c r="K23" s="79">
        <v>0</v>
      </c>
      <c r="L23" s="80">
        <v>0</v>
      </c>
      <c r="M23" s="80">
        <v>0</v>
      </c>
      <c r="N23" s="80">
        <v>0</v>
      </c>
      <c r="O23" s="81">
        <v>0</v>
      </c>
      <c r="P23" s="82">
        <f t="shared" si="4"/>
        <v>0</v>
      </c>
    </row>
    <row r="24" spans="4:21" ht="15" customHeight="1">
      <c r="D24" s="252"/>
      <c r="E24" s="248"/>
      <c r="F24" s="236"/>
      <c r="G24" s="83"/>
      <c r="H24" s="175">
        <f t="shared" si="2"/>
        <v>0</v>
      </c>
      <c r="I24" s="165" t="e">
        <f t="shared" si="3"/>
        <v>#DIV/0!</v>
      </c>
      <c r="J24" s="84">
        <v>0</v>
      </c>
      <c r="K24" s="85">
        <v>0</v>
      </c>
      <c r="L24" s="86">
        <v>0</v>
      </c>
      <c r="M24" s="86">
        <v>0</v>
      </c>
      <c r="N24" s="86">
        <v>0</v>
      </c>
      <c r="O24" s="87">
        <v>0</v>
      </c>
      <c r="P24" s="88">
        <f t="shared" si="4"/>
        <v>0</v>
      </c>
    </row>
    <row r="25" spans="4:21" ht="15" customHeight="1">
      <c r="D25" s="252"/>
      <c r="E25" s="248"/>
      <c r="F25" s="236"/>
      <c r="G25" s="25" t="s">
        <v>27</v>
      </c>
      <c r="H25" s="175">
        <f t="shared" si="2"/>
        <v>0</v>
      </c>
      <c r="I25" s="166" t="e">
        <f t="shared" si="3"/>
        <v>#DIV/0!</v>
      </c>
      <c r="J25" s="89">
        <v>0</v>
      </c>
      <c r="K25" s="90">
        <v>0</v>
      </c>
      <c r="L25" s="91">
        <v>0</v>
      </c>
      <c r="M25" s="91">
        <v>0</v>
      </c>
      <c r="N25" s="91">
        <v>0</v>
      </c>
      <c r="O25" s="92">
        <v>0</v>
      </c>
      <c r="P25" s="88">
        <f t="shared" si="4"/>
        <v>0</v>
      </c>
    </row>
    <row r="26" spans="4:21" ht="15" customHeight="1">
      <c r="D26" s="252"/>
      <c r="E26" s="248"/>
      <c r="F26" s="236"/>
      <c r="G26" s="25" t="s">
        <v>27</v>
      </c>
      <c r="H26" s="175">
        <f t="shared" si="2"/>
        <v>0</v>
      </c>
      <c r="I26" s="167" t="e">
        <f t="shared" si="3"/>
        <v>#DIV/0!</v>
      </c>
      <c r="J26" s="93">
        <v>0</v>
      </c>
      <c r="K26" s="94">
        <v>0</v>
      </c>
      <c r="L26" s="95">
        <v>0</v>
      </c>
      <c r="M26" s="95">
        <v>0</v>
      </c>
      <c r="N26" s="95">
        <v>0</v>
      </c>
      <c r="O26" s="96">
        <v>0</v>
      </c>
      <c r="P26" s="88">
        <f t="shared" si="4"/>
        <v>0</v>
      </c>
    </row>
    <row r="27" spans="4:21" ht="15" customHeight="1">
      <c r="D27" s="252"/>
      <c r="E27" s="248"/>
      <c r="F27" s="237"/>
      <c r="G27" s="97" t="s">
        <v>0</v>
      </c>
      <c r="H27" s="22">
        <f>SUM(H23:H26)</f>
        <v>0</v>
      </c>
      <c r="I27" s="168" t="e">
        <f t="shared" si="3"/>
        <v>#DIV/0!</v>
      </c>
      <c r="J27" s="22">
        <f t="shared" ref="J27:P27" si="5">SUM(J23:J26)</f>
        <v>0</v>
      </c>
      <c r="K27" s="11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98">
        <f t="shared" si="5"/>
        <v>0</v>
      </c>
      <c r="P27" s="77">
        <f t="shared" si="5"/>
        <v>0</v>
      </c>
    </row>
    <row r="28" spans="4:21" ht="15" customHeight="1">
      <c r="D28" s="252"/>
      <c r="E28" s="248"/>
      <c r="F28" s="264" t="s">
        <v>14</v>
      </c>
      <c r="G28" s="265"/>
      <c r="H28" s="99">
        <f>H20+H21+H22+H27</f>
        <v>0</v>
      </c>
      <c r="I28" s="169" t="e">
        <f t="shared" ref="I28:P28" si="6">I20+I21+I22+I27</f>
        <v>#DIV/0!</v>
      </c>
      <c r="J28" s="99">
        <f t="shared" si="6"/>
        <v>0</v>
      </c>
      <c r="K28" s="100">
        <f t="shared" si="6"/>
        <v>0</v>
      </c>
      <c r="L28" s="101">
        <f t="shared" si="6"/>
        <v>0</v>
      </c>
      <c r="M28" s="101">
        <f t="shared" si="6"/>
        <v>0</v>
      </c>
      <c r="N28" s="101">
        <f t="shared" si="6"/>
        <v>0</v>
      </c>
      <c r="O28" s="102">
        <f t="shared" si="6"/>
        <v>0</v>
      </c>
      <c r="P28" s="103">
        <f t="shared" si="6"/>
        <v>0</v>
      </c>
      <c r="S28" s="19">
        <f>J28-J11</f>
        <v>0</v>
      </c>
      <c r="T28" s="19">
        <f>K28-K11</f>
        <v>0</v>
      </c>
      <c r="U28" s="19">
        <f>N28-N11</f>
        <v>0</v>
      </c>
    </row>
    <row r="29" spans="4:21" ht="15" customHeight="1">
      <c r="D29" s="252"/>
      <c r="E29" s="248" t="s">
        <v>8</v>
      </c>
      <c r="F29" s="238" t="s">
        <v>13</v>
      </c>
      <c r="G29" s="239"/>
      <c r="H29" s="151">
        <f t="shared" ref="H29:H35" si="7">SUM(J29:N29)</f>
        <v>0</v>
      </c>
      <c r="I29" s="156" t="e">
        <f t="shared" ref="I29:I36" si="8">H29/$H$44</f>
        <v>#DIV/0!</v>
      </c>
      <c r="J29" s="44">
        <v>0</v>
      </c>
      <c r="K29" s="45">
        <v>0</v>
      </c>
      <c r="L29" s="46">
        <v>0</v>
      </c>
      <c r="M29" s="46">
        <v>0</v>
      </c>
      <c r="N29" s="46">
        <v>0</v>
      </c>
      <c r="O29" s="104">
        <v>0</v>
      </c>
      <c r="P29" s="105">
        <f t="shared" ref="P29:P35" si="9">O29+H29</f>
        <v>0</v>
      </c>
    </row>
    <row r="30" spans="4:21" ht="15" customHeight="1">
      <c r="D30" s="252"/>
      <c r="E30" s="248"/>
      <c r="F30" s="240" t="s">
        <v>50</v>
      </c>
      <c r="G30" s="241"/>
      <c r="H30" s="152">
        <f t="shared" si="7"/>
        <v>0</v>
      </c>
      <c r="I30" s="157" t="e">
        <f t="shared" si="8"/>
        <v>#DIV/0!</v>
      </c>
      <c r="J30" s="47">
        <v>0</v>
      </c>
      <c r="K30" s="48">
        <v>0</v>
      </c>
      <c r="L30" s="49">
        <v>0</v>
      </c>
      <c r="M30" s="49">
        <v>0</v>
      </c>
      <c r="N30" s="49">
        <v>0</v>
      </c>
      <c r="O30" s="106">
        <v>0</v>
      </c>
      <c r="P30" s="88">
        <f t="shared" si="9"/>
        <v>0</v>
      </c>
    </row>
    <row r="31" spans="4:21" ht="15" customHeight="1">
      <c r="D31" s="252"/>
      <c r="E31" s="248"/>
      <c r="F31" s="241" t="s">
        <v>23</v>
      </c>
      <c r="G31" s="256"/>
      <c r="H31" s="152">
        <f t="shared" si="7"/>
        <v>0</v>
      </c>
      <c r="I31" s="157" t="e">
        <f t="shared" si="8"/>
        <v>#DIV/0!</v>
      </c>
      <c r="J31" s="47">
        <v>0</v>
      </c>
      <c r="K31" s="48">
        <v>0</v>
      </c>
      <c r="L31" s="49">
        <v>0</v>
      </c>
      <c r="M31" s="49">
        <v>0</v>
      </c>
      <c r="N31" s="49">
        <v>0</v>
      </c>
      <c r="O31" s="106">
        <v>0</v>
      </c>
      <c r="P31" s="88">
        <f t="shared" si="9"/>
        <v>0</v>
      </c>
    </row>
    <row r="32" spans="4:21" ht="15" customHeight="1">
      <c r="D32" s="252"/>
      <c r="E32" s="248"/>
      <c r="F32" s="257" t="s">
        <v>48</v>
      </c>
      <c r="G32" s="258"/>
      <c r="H32" s="22">
        <f t="shared" si="7"/>
        <v>0</v>
      </c>
      <c r="I32" s="170" t="e">
        <f t="shared" si="8"/>
        <v>#DIV/0!</v>
      </c>
      <c r="J32" s="73">
        <v>0</v>
      </c>
      <c r="K32" s="74">
        <v>0</v>
      </c>
      <c r="L32" s="75">
        <v>0</v>
      </c>
      <c r="M32" s="75">
        <v>0</v>
      </c>
      <c r="N32" s="75">
        <v>0</v>
      </c>
      <c r="O32" s="76">
        <v>0</v>
      </c>
      <c r="P32" s="107">
        <f t="shared" si="9"/>
        <v>0</v>
      </c>
    </row>
    <row r="33" spans="4:21" ht="15" customHeight="1">
      <c r="D33" s="252"/>
      <c r="E33" s="248"/>
      <c r="F33" s="235" t="s">
        <v>15</v>
      </c>
      <c r="G33" s="43" t="s">
        <v>5</v>
      </c>
      <c r="H33" s="176">
        <f t="shared" si="7"/>
        <v>0</v>
      </c>
      <c r="I33" s="162" t="e">
        <f t="shared" si="8"/>
        <v>#DIV/0!</v>
      </c>
      <c r="J33" s="78">
        <v>0</v>
      </c>
      <c r="K33" s="79">
        <v>0</v>
      </c>
      <c r="L33" s="80">
        <v>0</v>
      </c>
      <c r="M33" s="80">
        <v>0</v>
      </c>
      <c r="N33" s="80">
        <v>0</v>
      </c>
      <c r="O33" s="81">
        <v>0</v>
      </c>
      <c r="P33" s="105">
        <f t="shared" si="9"/>
        <v>0</v>
      </c>
    </row>
    <row r="34" spans="4:21" ht="15" customHeight="1">
      <c r="D34" s="252"/>
      <c r="E34" s="248"/>
      <c r="F34" s="236"/>
      <c r="G34" s="83"/>
      <c r="H34" s="152">
        <f t="shared" si="7"/>
        <v>0</v>
      </c>
      <c r="I34" s="162" t="e">
        <f t="shared" si="8"/>
        <v>#DIV/0!</v>
      </c>
      <c r="J34" s="84">
        <v>0</v>
      </c>
      <c r="K34" s="85">
        <v>0</v>
      </c>
      <c r="L34" s="86">
        <v>0</v>
      </c>
      <c r="M34" s="86">
        <v>0</v>
      </c>
      <c r="N34" s="86">
        <v>0</v>
      </c>
      <c r="O34" s="87">
        <v>0</v>
      </c>
      <c r="P34" s="88">
        <f t="shared" si="9"/>
        <v>0</v>
      </c>
    </row>
    <row r="35" spans="4:21" ht="15" customHeight="1">
      <c r="D35" s="252"/>
      <c r="E35" s="248"/>
      <c r="F35" s="236"/>
      <c r="G35" s="25" t="s">
        <v>28</v>
      </c>
      <c r="H35" s="152">
        <f t="shared" si="7"/>
        <v>0</v>
      </c>
      <c r="I35" s="157" t="e">
        <f t="shared" si="8"/>
        <v>#DIV/0!</v>
      </c>
      <c r="J35" s="89">
        <v>0</v>
      </c>
      <c r="K35" s="90">
        <v>0</v>
      </c>
      <c r="L35" s="91">
        <v>0</v>
      </c>
      <c r="M35" s="91">
        <v>0</v>
      </c>
      <c r="N35" s="91">
        <v>0</v>
      </c>
      <c r="O35" s="92">
        <v>0</v>
      </c>
      <c r="P35" s="88">
        <f t="shared" si="9"/>
        <v>0</v>
      </c>
    </row>
    <row r="36" spans="4:21" ht="15" customHeight="1">
      <c r="D36" s="252"/>
      <c r="E36" s="248"/>
      <c r="F36" s="237"/>
      <c r="G36" s="97" t="s">
        <v>0</v>
      </c>
      <c r="H36" s="22">
        <f t="shared" ref="H36:P36" si="10">SUM(H33:H35)</f>
        <v>0</v>
      </c>
      <c r="I36" s="168" t="e">
        <f t="shared" si="8"/>
        <v>#DIV/0!</v>
      </c>
      <c r="J36" s="22">
        <f t="shared" si="10"/>
        <v>0</v>
      </c>
      <c r="K36" s="11">
        <f t="shared" si="10"/>
        <v>0</v>
      </c>
      <c r="L36" s="10">
        <f t="shared" si="10"/>
        <v>0</v>
      </c>
      <c r="M36" s="10">
        <f t="shared" si="10"/>
        <v>0</v>
      </c>
      <c r="N36" s="10">
        <f t="shared" si="10"/>
        <v>0</v>
      </c>
      <c r="O36" s="98">
        <f t="shared" si="10"/>
        <v>0</v>
      </c>
      <c r="P36" s="77">
        <f t="shared" si="10"/>
        <v>0</v>
      </c>
    </row>
    <row r="37" spans="4:21" ht="15" customHeight="1">
      <c r="D37" s="252"/>
      <c r="E37" s="248"/>
      <c r="F37" s="244" t="s">
        <v>14</v>
      </c>
      <c r="G37" s="265"/>
      <c r="H37" s="99">
        <f>H29+H30+H31+H32+H36</f>
        <v>0</v>
      </c>
      <c r="I37" s="169" t="e">
        <f t="shared" ref="I37:P37" si="11">I29+I30+I31+I32+I36</f>
        <v>#DIV/0!</v>
      </c>
      <c r="J37" s="99">
        <f t="shared" si="11"/>
        <v>0</v>
      </c>
      <c r="K37" s="100">
        <f t="shared" si="11"/>
        <v>0</v>
      </c>
      <c r="L37" s="101">
        <f t="shared" si="11"/>
        <v>0</v>
      </c>
      <c r="M37" s="101">
        <f t="shared" si="11"/>
        <v>0</v>
      </c>
      <c r="N37" s="101">
        <f t="shared" si="11"/>
        <v>0</v>
      </c>
      <c r="O37" s="102">
        <f t="shared" si="11"/>
        <v>0</v>
      </c>
      <c r="P37" s="103">
        <f t="shared" si="11"/>
        <v>0</v>
      </c>
      <c r="S37" s="19">
        <f>J37-J15</f>
        <v>0</v>
      </c>
      <c r="T37" s="19">
        <f>K37-K15</f>
        <v>0</v>
      </c>
      <c r="U37" s="19">
        <f>N37-N15</f>
        <v>0</v>
      </c>
    </row>
    <row r="38" spans="4:21" ht="15" customHeight="1">
      <c r="D38" s="252"/>
      <c r="E38" s="236" t="s">
        <v>7</v>
      </c>
      <c r="F38" s="248" t="s">
        <v>15</v>
      </c>
      <c r="G38" s="43" t="s">
        <v>5</v>
      </c>
      <c r="H38" s="24">
        <f>SUM(J38:N38)</f>
        <v>0</v>
      </c>
      <c r="I38" s="171" t="e">
        <f>H38/$H$44</f>
        <v>#DIV/0!</v>
      </c>
      <c r="J38" s="78">
        <v>0</v>
      </c>
      <c r="K38" s="79">
        <v>0</v>
      </c>
      <c r="L38" s="80">
        <v>0</v>
      </c>
      <c r="M38" s="80">
        <v>0</v>
      </c>
      <c r="N38" s="80">
        <v>0</v>
      </c>
      <c r="O38" s="81">
        <v>0</v>
      </c>
      <c r="P38" s="105">
        <f>O38+H38</f>
        <v>0</v>
      </c>
    </row>
    <row r="39" spans="4:21" ht="15" customHeight="1">
      <c r="D39" s="252"/>
      <c r="E39" s="236"/>
      <c r="F39" s="248"/>
      <c r="G39" s="27" t="s">
        <v>28</v>
      </c>
      <c r="H39" s="177">
        <f>SUM(J39:N39)</f>
        <v>0</v>
      </c>
      <c r="I39" s="172" t="e">
        <f>H39/$H$44</f>
        <v>#DIV/0!</v>
      </c>
      <c r="J39" s="108">
        <v>0</v>
      </c>
      <c r="K39" s="109">
        <v>0</v>
      </c>
      <c r="L39" s="110">
        <v>0</v>
      </c>
      <c r="M39" s="110">
        <v>0</v>
      </c>
      <c r="N39" s="110">
        <v>0</v>
      </c>
      <c r="O39" s="111">
        <v>0</v>
      </c>
      <c r="P39" s="107">
        <f>O39+H39</f>
        <v>0</v>
      </c>
    </row>
    <row r="40" spans="4:21" ht="15" customHeight="1">
      <c r="D40" s="252"/>
      <c r="E40" s="237"/>
      <c r="F40" s="244" t="s">
        <v>14</v>
      </c>
      <c r="G40" s="265"/>
      <c r="H40" s="99">
        <f t="shared" ref="H40:P40" si="12">SUM(H38:H39)</f>
        <v>0</v>
      </c>
      <c r="I40" s="169" t="e">
        <f t="shared" si="12"/>
        <v>#DIV/0!</v>
      </c>
      <c r="J40" s="99">
        <f t="shared" si="12"/>
        <v>0</v>
      </c>
      <c r="K40" s="100">
        <f t="shared" si="12"/>
        <v>0</v>
      </c>
      <c r="L40" s="101">
        <f t="shared" si="12"/>
        <v>0</v>
      </c>
      <c r="M40" s="101">
        <f t="shared" si="12"/>
        <v>0</v>
      </c>
      <c r="N40" s="101">
        <f t="shared" si="12"/>
        <v>0</v>
      </c>
      <c r="O40" s="102">
        <f t="shared" si="12"/>
        <v>0</v>
      </c>
      <c r="P40" s="103">
        <f t="shared" si="12"/>
        <v>0</v>
      </c>
      <c r="S40" s="19">
        <f>J40-J16</f>
        <v>0</v>
      </c>
      <c r="T40" s="19">
        <f>K40-K16</f>
        <v>0</v>
      </c>
      <c r="U40" s="19">
        <f>N40-N16</f>
        <v>0</v>
      </c>
    </row>
    <row r="41" spans="4:21" ht="15" customHeight="1">
      <c r="D41" s="252"/>
      <c r="E41" s="236" t="s">
        <v>6</v>
      </c>
      <c r="F41" s="248" t="s">
        <v>15</v>
      </c>
      <c r="G41" s="43" t="s">
        <v>5</v>
      </c>
      <c r="H41" s="24">
        <f>SUM(J41:N41)</f>
        <v>0</v>
      </c>
      <c r="I41" s="171" t="e">
        <f>H41/$H$44</f>
        <v>#DIV/0!</v>
      </c>
      <c r="J41" s="78">
        <v>0</v>
      </c>
      <c r="K41" s="79">
        <v>0</v>
      </c>
      <c r="L41" s="80">
        <v>0</v>
      </c>
      <c r="M41" s="80">
        <v>0</v>
      </c>
      <c r="N41" s="80">
        <v>0</v>
      </c>
      <c r="O41" s="81">
        <v>0</v>
      </c>
      <c r="P41" s="105">
        <f>O41+H41</f>
        <v>0</v>
      </c>
    </row>
    <row r="42" spans="4:21" ht="15" customHeight="1">
      <c r="D42" s="252"/>
      <c r="E42" s="236"/>
      <c r="F42" s="248"/>
      <c r="G42" s="27" t="s">
        <v>28</v>
      </c>
      <c r="H42" s="177">
        <f>SUM(J42:N42)</f>
        <v>0</v>
      </c>
      <c r="I42" s="172" t="e">
        <f>H42/$H$44</f>
        <v>#DIV/0!</v>
      </c>
      <c r="J42" s="108">
        <v>0</v>
      </c>
      <c r="K42" s="109">
        <v>0</v>
      </c>
      <c r="L42" s="110">
        <v>0</v>
      </c>
      <c r="M42" s="110">
        <v>0</v>
      </c>
      <c r="N42" s="110">
        <v>0</v>
      </c>
      <c r="O42" s="111">
        <v>0</v>
      </c>
      <c r="P42" s="107">
        <f>O42+H42</f>
        <v>0</v>
      </c>
    </row>
    <row r="43" spans="4:21" ht="15" customHeight="1">
      <c r="D43" s="252"/>
      <c r="E43" s="237"/>
      <c r="F43" s="244" t="s">
        <v>14</v>
      </c>
      <c r="G43" s="245"/>
      <c r="H43" s="54">
        <f t="shared" ref="H43:P43" si="13">SUM(H41:H42)</f>
        <v>0</v>
      </c>
      <c r="I43" s="159" t="e">
        <f t="shared" si="13"/>
        <v>#DIV/0!</v>
      </c>
      <c r="J43" s="54">
        <f t="shared" si="13"/>
        <v>0</v>
      </c>
      <c r="K43" s="55">
        <f t="shared" si="13"/>
        <v>0</v>
      </c>
      <c r="L43" s="56">
        <f t="shared" si="13"/>
        <v>0</v>
      </c>
      <c r="M43" s="56">
        <f t="shared" si="13"/>
        <v>0</v>
      </c>
      <c r="N43" s="56">
        <f t="shared" si="13"/>
        <v>0</v>
      </c>
      <c r="O43" s="112">
        <f t="shared" si="13"/>
        <v>0</v>
      </c>
      <c r="P43" s="103">
        <f t="shared" si="13"/>
        <v>0</v>
      </c>
      <c r="S43" s="19">
        <f>J43-J17</f>
        <v>0</v>
      </c>
      <c r="T43" s="19">
        <f>K43-K17</f>
        <v>0</v>
      </c>
      <c r="U43" s="19">
        <f>N43-N17</f>
        <v>0</v>
      </c>
    </row>
    <row r="44" spans="4:21" ht="15" customHeight="1" thickBot="1">
      <c r="D44" s="253"/>
      <c r="E44" s="249" t="s">
        <v>1</v>
      </c>
      <c r="F44" s="250"/>
      <c r="G44" s="250"/>
      <c r="H44" s="60">
        <f>H28+H37+H40+H43</f>
        <v>0</v>
      </c>
      <c r="I44" s="160" t="e">
        <f t="shared" ref="I44:P44" si="14">I28+I37+I40+I43</f>
        <v>#DIV/0!</v>
      </c>
      <c r="J44" s="60">
        <f t="shared" si="14"/>
        <v>0</v>
      </c>
      <c r="K44" s="61">
        <f t="shared" si="14"/>
        <v>0</v>
      </c>
      <c r="L44" s="62">
        <f t="shared" si="14"/>
        <v>0</v>
      </c>
      <c r="M44" s="62">
        <f t="shared" si="14"/>
        <v>0</v>
      </c>
      <c r="N44" s="62">
        <f t="shared" si="14"/>
        <v>0</v>
      </c>
      <c r="O44" s="113">
        <f t="shared" si="14"/>
        <v>0</v>
      </c>
      <c r="P44" s="114">
        <f t="shared" si="14"/>
        <v>0</v>
      </c>
    </row>
    <row r="45" spans="4:21" s="9" customFormat="1" ht="15" customHeight="1" thickBot="1">
      <c r="D45" s="115"/>
      <c r="E45" s="116"/>
      <c r="F45" s="116"/>
      <c r="G45" s="116"/>
      <c r="H45" s="117"/>
      <c r="I45" s="117"/>
      <c r="J45" s="117"/>
      <c r="K45" s="117"/>
      <c r="L45" s="117"/>
      <c r="M45" s="117"/>
      <c r="N45" s="117"/>
      <c r="O45" s="117"/>
      <c r="S45" s="23"/>
      <c r="T45" s="23"/>
      <c r="U45" s="23"/>
    </row>
    <row r="46" spans="4:21" ht="15" customHeight="1">
      <c r="D46" s="251" t="s">
        <v>38</v>
      </c>
      <c r="E46" s="266" t="s">
        <v>19</v>
      </c>
      <c r="F46" s="267"/>
      <c r="G46" s="118" t="s">
        <v>39</v>
      </c>
      <c r="H46" s="119">
        <f>H20+H29</f>
        <v>0</v>
      </c>
      <c r="I46" s="178" t="e">
        <f>I29</f>
        <v>#DIV/0!</v>
      </c>
      <c r="J46" s="119">
        <f t="shared" ref="J46:O46" si="15">J20+J29</f>
        <v>0</v>
      </c>
      <c r="K46" s="120">
        <f t="shared" si="15"/>
        <v>0</v>
      </c>
      <c r="L46" s="120">
        <f t="shared" si="15"/>
        <v>0</v>
      </c>
      <c r="M46" s="120">
        <f t="shared" si="15"/>
        <v>0</v>
      </c>
      <c r="N46" s="121">
        <f t="shared" si="15"/>
        <v>0</v>
      </c>
      <c r="O46" s="122">
        <f t="shared" si="15"/>
        <v>0</v>
      </c>
      <c r="P46" s="123">
        <f>O46+H46</f>
        <v>0</v>
      </c>
    </row>
    <row r="47" spans="4:21" ht="15" customHeight="1">
      <c r="D47" s="252"/>
      <c r="E47" s="268"/>
      <c r="F47" s="269"/>
      <c r="G47" s="27" t="s">
        <v>50</v>
      </c>
      <c r="H47" s="26">
        <f t="shared" ref="H47:O47" si="16">H30</f>
        <v>0</v>
      </c>
      <c r="I47" s="165" t="e">
        <f>I20+I30</f>
        <v>#DIV/0!</v>
      </c>
      <c r="J47" s="26">
        <f t="shared" si="16"/>
        <v>0</v>
      </c>
      <c r="K47" s="16">
        <f t="shared" si="16"/>
        <v>0</v>
      </c>
      <c r="L47" s="16">
        <f t="shared" si="16"/>
        <v>0</v>
      </c>
      <c r="M47" s="16">
        <f t="shared" si="16"/>
        <v>0</v>
      </c>
      <c r="N47" s="124">
        <f t="shared" si="16"/>
        <v>0</v>
      </c>
      <c r="O47" s="125">
        <f t="shared" si="16"/>
        <v>0</v>
      </c>
      <c r="P47" s="126">
        <f>O47+H47</f>
        <v>0</v>
      </c>
    </row>
    <row r="48" spans="4:21" ht="15" customHeight="1">
      <c r="D48" s="252"/>
      <c r="E48" s="127" t="s">
        <v>40</v>
      </c>
      <c r="F48" s="128"/>
      <c r="G48" s="128"/>
      <c r="H48" s="54">
        <f t="shared" ref="H48:O48" si="17">SUM(H46:H47)</f>
        <v>0</v>
      </c>
      <c r="I48" s="159" t="e">
        <f t="shared" si="17"/>
        <v>#DIV/0!</v>
      </c>
      <c r="J48" s="54">
        <f t="shared" si="17"/>
        <v>0</v>
      </c>
      <c r="K48" s="55">
        <f t="shared" si="17"/>
        <v>0</v>
      </c>
      <c r="L48" s="55">
        <f t="shared" si="17"/>
        <v>0</v>
      </c>
      <c r="M48" s="55">
        <f t="shared" si="17"/>
        <v>0</v>
      </c>
      <c r="N48" s="56">
        <f t="shared" si="17"/>
        <v>0</v>
      </c>
      <c r="O48" s="129">
        <f t="shared" si="17"/>
        <v>0</v>
      </c>
      <c r="P48" s="103">
        <f>SUM(P46:P47)</f>
        <v>0</v>
      </c>
    </row>
    <row r="49" spans="4:16" ht="15" customHeight="1">
      <c r="D49" s="252"/>
      <c r="E49" s="270" t="s">
        <v>22</v>
      </c>
      <c r="F49" s="271"/>
      <c r="G49" s="43" t="s">
        <v>5</v>
      </c>
      <c r="H49" s="24">
        <f>H23+H33+H38+H41</f>
        <v>0</v>
      </c>
      <c r="I49" s="171" t="e">
        <f>I23+I33+I38+I41</f>
        <v>#DIV/0!</v>
      </c>
      <c r="J49" s="24">
        <f>J23+J33+J38+J41</f>
        <v>0</v>
      </c>
      <c r="K49" s="15">
        <f>K23+K33+K38+K41</f>
        <v>0</v>
      </c>
      <c r="L49" s="15">
        <v>0</v>
      </c>
      <c r="M49" s="15">
        <f>M23+M33+M38+M41</f>
        <v>0</v>
      </c>
      <c r="N49" s="14">
        <f>N23+N33+N38+N41</f>
        <v>0</v>
      </c>
      <c r="O49" s="130">
        <f>O23+O33+O38+O41</f>
        <v>0</v>
      </c>
      <c r="P49" s="131">
        <f>O49+H49</f>
        <v>0</v>
      </c>
    </row>
    <row r="50" spans="4:16" ht="15" customHeight="1">
      <c r="D50" s="252"/>
      <c r="E50" s="272"/>
      <c r="F50" s="273"/>
      <c r="G50" s="132"/>
      <c r="H50" s="182">
        <f>H34+H24</f>
        <v>0</v>
      </c>
      <c r="I50" s="179" t="e">
        <f>I34+I24</f>
        <v>#DIV/0!</v>
      </c>
      <c r="J50" s="28">
        <f t="shared" ref="J50:O50" si="18">J24+J34</f>
        <v>0</v>
      </c>
      <c r="K50" s="13">
        <f t="shared" si="18"/>
        <v>0</v>
      </c>
      <c r="L50" s="13">
        <f t="shared" si="18"/>
        <v>0</v>
      </c>
      <c r="M50" s="13">
        <f t="shared" si="18"/>
        <v>0</v>
      </c>
      <c r="N50" s="134">
        <f t="shared" si="18"/>
        <v>0</v>
      </c>
      <c r="O50" s="183">
        <f t="shared" si="18"/>
        <v>0</v>
      </c>
      <c r="P50" s="133">
        <f>O50+H50</f>
        <v>0</v>
      </c>
    </row>
    <row r="51" spans="4:16" ht="15" customHeight="1">
      <c r="D51" s="252"/>
      <c r="E51" s="268"/>
      <c r="F51" s="269"/>
      <c r="G51" s="27" t="s">
        <v>41</v>
      </c>
      <c r="H51" s="28">
        <f>H26+H25+H35+H39+H42</f>
        <v>0</v>
      </c>
      <c r="I51" s="180" t="e">
        <f>I26+I25+I35+I39+I42</f>
        <v>#DIV/0!</v>
      </c>
      <c r="J51" s="28">
        <f t="shared" ref="J51:O51" si="19">J26+J25+J35+J39+J42</f>
        <v>0</v>
      </c>
      <c r="K51" s="13">
        <f>K26+K25+K35+K39+K42</f>
        <v>0</v>
      </c>
      <c r="L51" s="13">
        <f t="shared" si="19"/>
        <v>0</v>
      </c>
      <c r="M51" s="13">
        <f t="shared" si="19"/>
        <v>0</v>
      </c>
      <c r="N51" s="134">
        <f t="shared" si="19"/>
        <v>0</v>
      </c>
      <c r="O51" s="135">
        <f t="shared" si="19"/>
        <v>0</v>
      </c>
      <c r="P51" s="107">
        <f>O51+H51</f>
        <v>0</v>
      </c>
    </row>
    <row r="52" spans="4:16" ht="15" customHeight="1">
      <c r="D52" s="252"/>
      <c r="E52" s="127" t="s">
        <v>20</v>
      </c>
      <c r="F52" s="128"/>
      <c r="G52" s="128"/>
      <c r="H52" s="54">
        <f t="shared" ref="H52:O52" si="20">SUM(H49:H51)</f>
        <v>0</v>
      </c>
      <c r="I52" s="159" t="e">
        <f t="shared" si="20"/>
        <v>#DIV/0!</v>
      </c>
      <c r="J52" s="54">
        <f t="shared" si="20"/>
        <v>0</v>
      </c>
      <c r="K52" s="55">
        <f t="shared" si="20"/>
        <v>0</v>
      </c>
      <c r="L52" s="55">
        <f t="shared" si="20"/>
        <v>0</v>
      </c>
      <c r="M52" s="55">
        <f t="shared" si="20"/>
        <v>0</v>
      </c>
      <c r="N52" s="56">
        <f t="shared" si="20"/>
        <v>0</v>
      </c>
      <c r="O52" s="129">
        <f t="shared" si="20"/>
        <v>0</v>
      </c>
      <c r="P52" s="103">
        <f>SUM(P49:P51)</f>
        <v>0</v>
      </c>
    </row>
    <row r="53" spans="4:16" ht="15" customHeight="1">
      <c r="D53" s="252"/>
      <c r="E53" s="272" t="s">
        <v>21</v>
      </c>
      <c r="F53" s="273"/>
      <c r="G53" s="83" t="s">
        <v>23</v>
      </c>
      <c r="H53" s="26">
        <f>H21+H31</f>
        <v>0</v>
      </c>
      <c r="I53" s="165" t="e">
        <f>I21+I31</f>
        <v>#DIV/0!</v>
      </c>
      <c r="J53" s="26">
        <f t="shared" ref="J53:O54" si="21">J21+J31</f>
        <v>0</v>
      </c>
      <c r="K53" s="16">
        <f t="shared" si="21"/>
        <v>0</v>
      </c>
      <c r="L53" s="16">
        <f t="shared" si="21"/>
        <v>0</v>
      </c>
      <c r="M53" s="16">
        <f t="shared" si="21"/>
        <v>0</v>
      </c>
      <c r="N53" s="124">
        <f t="shared" si="21"/>
        <v>0</v>
      </c>
      <c r="O53" s="125">
        <f t="shared" si="21"/>
        <v>0</v>
      </c>
      <c r="P53" s="126">
        <f>O53+H53</f>
        <v>0</v>
      </c>
    </row>
    <row r="54" spans="4:16" ht="15" customHeight="1">
      <c r="D54" s="252"/>
      <c r="E54" s="268"/>
      <c r="F54" s="269"/>
      <c r="G54" s="27" t="s">
        <v>4</v>
      </c>
      <c r="H54" s="26">
        <f>H22+H32</f>
        <v>0</v>
      </c>
      <c r="I54" s="165" t="e">
        <f>I22+I32</f>
        <v>#DIV/0!</v>
      </c>
      <c r="J54" s="26">
        <f t="shared" si="21"/>
        <v>0</v>
      </c>
      <c r="K54" s="16">
        <f t="shared" si="21"/>
        <v>0</v>
      </c>
      <c r="L54" s="16">
        <f t="shared" si="21"/>
        <v>0</v>
      </c>
      <c r="M54" s="16">
        <f t="shared" si="21"/>
        <v>0</v>
      </c>
      <c r="N54" s="124">
        <f t="shared" si="21"/>
        <v>0</v>
      </c>
      <c r="O54" s="125">
        <f t="shared" si="21"/>
        <v>0</v>
      </c>
      <c r="P54" s="126">
        <f>O54+H54</f>
        <v>0</v>
      </c>
    </row>
    <row r="55" spans="4:16" ht="15" customHeight="1" thickBot="1">
      <c r="D55" s="252"/>
      <c r="E55" s="127" t="s">
        <v>42</v>
      </c>
      <c r="F55" s="128"/>
      <c r="G55" s="128"/>
      <c r="H55" s="54">
        <f t="shared" ref="H55:O55" si="22">SUM(H53:H54)</f>
        <v>0</v>
      </c>
      <c r="I55" s="181" t="e">
        <f>SUM(I53:I54)</f>
        <v>#DIV/0!</v>
      </c>
      <c r="J55" s="60">
        <f t="shared" si="22"/>
        <v>0</v>
      </c>
      <c r="K55" s="61">
        <f t="shared" si="22"/>
        <v>0</v>
      </c>
      <c r="L55" s="61">
        <f t="shared" si="22"/>
        <v>0</v>
      </c>
      <c r="M55" s="61">
        <f t="shared" si="22"/>
        <v>0</v>
      </c>
      <c r="N55" s="62">
        <f t="shared" si="22"/>
        <v>0</v>
      </c>
      <c r="O55" s="129">
        <f t="shared" si="22"/>
        <v>0</v>
      </c>
      <c r="P55" s="103">
        <f>H55+O55</f>
        <v>0</v>
      </c>
    </row>
    <row r="56" spans="4:16" ht="15" customHeight="1">
      <c r="D56" s="252"/>
      <c r="E56" s="136" t="s">
        <v>43</v>
      </c>
      <c r="F56" s="137"/>
      <c r="G56" s="137"/>
      <c r="H56" s="138">
        <v>0</v>
      </c>
      <c r="I56" s="139"/>
      <c r="J56" s="139"/>
      <c r="K56" s="139"/>
      <c r="L56" s="139"/>
      <c r="M56" s="139"/>
      <c r="N56" s="139"/>
      <c r="O56" s="140">
        <v>0</v>
      </c>
      <c r="P56" s="141">
        <f>H56+O56</f>
        <v>0</v>
      </c>
    </row>
    <row r="57" spans="4:16" ht="15" customHeight="1">
      <c r="D57" s="252"/>
      <c r="E57" s="241" t="s">
        <v>16</v>
      </c>
      <c r="F57" s="256"/>
      <c r="G57" s="274"/>
      <c r="H57" s="53">
        <f>H44</f>
        <v>0</v>
      </c>
      <c r="I57" s="139"/>
      <c r="J57" s="139"/>
      <c r="K57" s="139"/>
      <c r="L57" s="139"/>
      <c r="M57" s="139"/>
      <c r="N57" s="139"/>
      <c r="O57" s="142">
        <f>O44</f>
        <v>0</v>
      </c>
      <c r="P57" s="141">
        <f>H57+O57</f>
        <v>0</v>
      </c>
    </row>
    <row r="58" spans="4:16" ht="15" customHeight="1" thickBot="1">
      <c r="D58" s="253"/>
      <c r="E58" s="275" t="s">
        <v>44</v>
      </c>
      <c r="F58" s="276"/>
      <c r="G58" s="277"/>
      <c r="H58" s="143" t="e">
        <f>(H55-H56)/H57</f>
        <v>#DIV/0!</v>
      </c>
      <c r="I58" s="147"/>
      <c r="J58" s="139"/>
      <c r="K58" s="139"/>
      <c r="L58" s="139"/>
      <c r="M58" s="139"/>
      <c r="N58" s="139"/>
      <c r="O58" s="144" t="e">
        <f>(O55-O56)/O57</f>
        <v>#DIV/0!</v>
      </c>
      <c r="P58" s="145" t="e">
        <f>(P55-P56)/P57</f>
        <v>#DIV/0!</v>
      </c>
    </row>
    <row r="60" spans="4:16" s="29" customFormat="1">
      <c r="G60" s="29" t="s">
        <v>25</v>
      </c>
      <c r="H60" s="29">
        <f>H44-H18</f>
        <v>0</v>
      </c>
      <c r="J60" s="29">
        <f>J44-J18</f>
        <v>0</v>
      </c>
      <c r="K60" s="146">
        <f>K44-K18</f>
        <v>0</v>
      </c>
      <c r="N60" s="29">
        <f>N44-N18</f>
        <v>0</v>
      </c>
    </row>
    <row r="61" spans="4:16" s="19" customFormat="1">
      <c r="H61" s="19" t="str">
        <f>IF(H60=0,"ok","事業費と調達資金が不一致")</f>
        <v>ok</v>
      </c>
      <c r="J61" s="19" t="str">
        <f>IF(J60=0,"ok","事業費と調達資金が不一致")</f>
        <v>ok</v>
      </c>
      <c r="K61" s="19" t="str">
        <f>IF(K60=0,"ok","事業費と調達資金が不一致")</f>
        <v>ok</v>
      </c>
      <c r="N61" s="19" t="str">
        <f>IF(N60=0,"ok","事業費と調達資金が不一致")</f>
        <v>ok</v>
      </c>
    </row>
  </sheetData>
  <mergeCells count="46">
    <mergeCell ref="F40:G40"/>
    <mergeCell ref="E44:G44"/>
    <mergeCell ref="D46:D58"/>
    <mergeCell ref="E46:F47"/>
    <mergeCell ref="E49:F51"/>
    <mergeCell ref="E53:F54"/>
    <mergeCell ref="E57:G57"/>
    <mergeCell ref="E58:G58"/>
    <mergeCell ref="E41:E43"/>
    <mergeCell ref="F41:F42"/>
    <mergeCell ref="F43:G43"/>
    <mergeCell ref="E38:E40"/>
    <mergeCell ref="F38:F39"/>
    <mergeCell ref="D11:D18"/>
    <mergeCell ref="E11:G11"/>
    <mergeCell ref="F30:G30"/>
    <mergeCell ref="F31:G31"/>
    <mergeCell ref="F32:G32"/>
    <mergeCell ref="D20:D44"/>
    <mergeCell ref="E20:E28"/>
    <mergeCell ref="F20:G20"/>
    <mergeCell ref="F21:G21"/>
    <mergeCell ref="F22:G22"/>
    <mergeCell ref="F23:F27"/>
    <mergeCell ref="F28:G28"/>
    <mergeCell ref="E29:E37"/>
    <mergeCell ref="F29:G29"/>
    <mergeCell ref="F33:F36"/>
    <mergeCell ref="F37:G37"/>
    <mergeCell ref="O11:P18"/>
    <mergeCell ref="E12:E15"/>
    <mergeCell ref="F12:G12"/>
    <mergeCell ref="F13:G13"/>
    <mergeCell ref="F14:G14"/>
    <mergeCell ref="F15:G15"/>
    <mergeCell ref="E16:G16"/>
    <mergeCell ref="E17:G17"/>
    <mergeCell ref="E18:G18"/>
    <mergeCell ref="D3:J4"/>
    <mergeCell ref="O3:P3"/>
    <mergeCell ref="D7:E7"/>
    <mergeCell ref="F7:G7"/>
    <mergeCell ref="D9:G9"/>
    <mergeCell ref="O9:O10"/>
    <mergeCell ref="P9:P10"/>
    <mergeCell ref="D10:G10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1:U61"/>
  <sheetViews>
    <sheetView showGridLines="0" view="pageLayout" topLeftCell="C1" zoomScaleNormal="80" zoomScaleSheetLayoutView="70" workbookViewId="0">
      <selection activeCell="D3" sqref="D3:J4"/>
    </sheetView>
  </sheetViews>
  <sheetFormatPr defaultColWidth="9" defaultRowHeight="13"/>
  <cols>
    <col min="1" max="1" width="9" style="2"/>
    <col min="2" max="3" width="2" style="2" customWidth="1"/>
    <col min="4" max="4" width="3.6328125" style="2" customWidth="1"/>
    <col min="5" max="5" width="7.90625" style="2" customWidth="1"/>
    <col min="6" max="6" width="5.26953125" style="2" customWidth="1"/>
    <col min="7" max="7" width="15.90625" style="2" customWidth="1"/>
    <col min="8" max="8" width="19.7265625" style="2" customWidth="1"/>
    <col min="9" max="9" width="8.453125" style="2" bestFit="1" customWidth="1"/>
    <col min="10" max="13" width="19.7265625" style="2" customWidth="1"/>
    <col min="14" max="14" width="19.36328125" style="2" customWidth="1"/>
    <col min="15" max="15" width="20" style="2" customWidth="1"/>
    <col min="16" max="16" width="19.7265625" style="2" customWidth="1"/>
    <col min="17" max="17" width="2.36328125" style="2" customWidth="1"/>
    <col min="18" max="18" width="4.08984375" style="2" customWidth="1"/>
    <col min="19" max="21" width="9.7265625" style="19" customWidth="1"/>
    <col min="22" max="16384" width="9" style="2"/>
  </cols>
  <sheetData>
    <row r="1" spans="4:21" ht="33" customHeight="1">
      <c r="D1" s="186" t="s">
        <v>51</v>
      </c>
    </row>
    <row r="3" spans="4:21" s="1" customFormat="1" ht="21.75" customHeight="1">
      <c r="D3" s="280" t="s">
        <v>17</v>
      </c>
      <c r="E3" s="280"/>
      <c r="F3" s="280"/>
      <c r="G3" s="280"/>
      <c r="H3" s="280"/>
      <c r="I3" s="280"/>
      <c r="J3" s="280"/>
      <c r="N3" s="30" t="s">
        <v>3</v>
      </c>
      <c r="O3" s="281" t="s">
        <v>29</v>
      </c>
      <c r="P3" s="281"/>
      <c r="S3" s="18"/>
      <c r="T3" s="18"/>
      <c r="U3" s="18"/>
    </row>
    <row r="4" spans="4:21" s="1" customFormat="1" ht="19.5" thickBot="1">
      <c r="D4" s="280"/>
      <c r="E4" s="280"/>
      <c r="F4" s="280"/>
      <c r="G4" s="280"/>
      <c r="H4" s="280"/>
      <c r="I4" s="280"/>
      <c r="J4" s="280"/>
      <c r="O4" s="31" t="s">
        <v>30</v>
      </c>
      <c r="P4" s="31" t="s">
        <v>31</v>
      </c>
      <c r="S4" s="18"/>
      <c r="T4" s="18"/>
      <c r="U4" s="18"/>
    </row>
    <row r="5" spans="4:21" s="1" customFormat="1" ht="27" customHeight="1" thickBot="1">
      <c r="D5" s="17"/>
      <c r="E5" s="32"/>
      <c r="F5" s="17"/>
      <c r="G5" s="17"/>
      <c r="H5" s="33"/>
      <c r="I5" s="33"/>
      <c r="O5" s="34">
        <f>P52-P51</f>
        <v>964140000</v>
      </c>
      <c r="P5" s="35">
        <v>1592575826</v>
      </c>
    </row>
    <row r="6" spans="4:21" s="1" customFormat="1" ht="10.5" customHeight="1" thickBot="1">
      <c r="D6" s="17"/>
      <c r="E6" s="32"/>
      <c r="F6" s="17"/>
      <c r="G6" s="17"/>
      <c r="H6" s="33"/>
      <c r="I6" s="33"/>
      <c r="S6" s="18"/>
      <c r="T6" s="18"/>
      <c r="U6" s="18"/>
    </row>
    <row r="7" spans="4:21" ht="28.5" customHeight="1" thickBot="1">
      <c r="D7" s="220" t="s">
        <v>2</v>
      </c>
      <c r="E7" s="220"/>
      <c r="F7" s="221"/>
      <c r="G7" s="221"/>
      <c r="H7" s="1"/>
      <c r="I7" s="1"/>
      <c r="O7" s="3" t="s">
        <v>32</v>
      </c>
      <c r="P7" s="36">
        <f>P58</f>
        <v>0.39437049104026067</v>
      </c>
    </row>
    <row r="8" spans="4:21" ht="12" customHeight="1" thickBot="1">
      <c r="H8" s="9"/>
      <c r="I8" s="9"/>
      <c r="K8" s="3"/>
      <c r="L8" s="3"/>
      <c r="M8" s="3"/>
      <c r="S8" s="19" t="s">
        <v>33</v>
      </c>
    </row>
    <row r="9" spans="4:21" ht="33" customHeight="1" thickBot="1">
      <c r="D9" s="222"/>
      <c r="E9" s="223"/>
      <c r="F9" s="223"/>
      <c r="G9" s="223"/>
      <c r="H9" s="148" t="s">
        <v>26</v>
      </c>
      <c r="I9" s="184" t="s">
        <v>46</v>
      </c>
      <c r="J9" s="20" t="s">
        <v>52</v>
      </c>
      <c r="K9" s="21" t="s">
        <v>54</v>
      </c>
      <c r="L9" s="21" t="s">
        <v>53</v>
      </c>
      <c r="M9" s="4"/>
      <c r="N9" s="4" t="s">
        <v>34</v>
      </c>
      <c r="O9" s="224" t="s">
        <v>35</v>
      </c>
      <c r="P9" s="226" t="s">
        <v>36</v>
      </c>
      <c r="S9" s="19" t="str">
        <f>J9</f>
        <v>特別養護老人ホーム
老人短期入所施設</v>
      </c>
      <c r="T9" s="19" t="str">
        <f>K9</f>
        <v>防災拠点型
地域交流スペース</v>
      </c>
      <c r="U9" s="19" t="str">
        <f>N9</f>
        <v>その他</v>
      </c>
    </row>
    <row r="10" spans="4:21" ht="23.25" customHeight="1" thickBot="1">
      <c r="D10" s="222" t="s">
        <v>37</v>
      </c>
      <c r="E10" s="223"/>
      <c r="F10" s="223"/>
      <c r="G10" s="228"/>
      <c r="H10" s="149">
        <f>SUM(J10:N10)</f>
        <v>5400</v>
      </c>
      <c r="I10" s="154" t="s">
        <v>47</v>
      </c>
      <c r="J10" s="187">
        <v>4500</v>
      </c>
      <c r="K10" s="188">
        <v>400</v>
      </c>
      <c r="L10" s="189">
        <v>500</v>
      </c>
      <c r="M10" s="39">
        <v>0</v>
      </c>
      <c r="N10" s="39">
        <v>0</v>
      </c>
      <c r="O10" s="225"/>
      <c r="P10" s="227"/>
    </row>
    <row r="11" spans="4:21" ht="15" customHeight="1">
      <c r="D11" s="251" t="s">
        <v>18</v>
      </c>
      <c r="E11" s="254" t="s">
        <v>55</v>
      </c>
      <c r="F11" s="255"/>
      <c r="G11" s="255"/>
      <c r="H11" s="150">
        <f>SUM(J11:N11)</f>
        <v>0</v>
      </c>
      <c r="I11" s="155">
        <f>H11/H18</f>
        <v>0</v>
      </c>
      <c r="J11" s="190">
        <v>0</v>
      </c>
      <c r="K11" s="191">
        <v>0</v>
      </c>
      <c r="L11" s="192">
        <v>0</v>
      </c>
      <c r="M11" s="42">
        <v>0</v>
      </c>
      <c r="N11" s="42">
        <v>0</v>
      </c>
      <c r="O11" s="229"/>
      <c r="P11" s="230"/>
    </row>
    <row r="12" spans="4:21" ht="15" customHeight="1">
      <c r="D12" s="252"/>
      <c r="E12" s="235" t="s">
        <v>8</v>
      </c>
      <c r="F12" s="238" t="s">
        <v>10</v>
      </c>
      <c r="G12" s="239"/>
      <c r="H12" s="151">
        <f>SUM(J12:N12)</f>
        <v>1800000000</v>
      </c>
      <c r="I12" s="156">
        <f>H12/$H$18</f>
        <v>0.81190798376184037</v>
      </c>
      <c r="J12" s="193">
        <v>1500000000</v>
      </c>
      <c r="K12" s="194">
        <v>133333333</v>
      </c>
      <c r="L12" s="195">
        <v>166666667</v>
      </c>
      <c r="M12" s="46">
        <v>0</v>
      </c>
      <c r="N12" s="46">
        <v>0</v>
      </c>
      <c r="O12" s="231"/>
      <c r="P12" s="232"/>
    </row>
    <row r="13" spans="4:21" ht="15" customHeight="1">
      <c r="D13" s="252"/>
      <c r="E13" s="236"/>
      <c r="F13" s="240" t="s">
        <v>11</v>
      </c>
      <c r="G13" s="241"/>
      <c r="H13" s="152">
        <f>SUM(J13:N13)</f>
        <v>60000000</v>
      </c>
      <c r="I13" s="157">
        <f>H13/$H$18</f>
        <v>2.7063599458728011E-2</v>
      </c>
      <c r="J13" s="196">
        <v>50000000</v>
      </c>
      <c r="K13" s="197">
        <v>4444445</v>
      </c>
      <c r="L13" s="198">
        <v>5555555</v>
      </c>
      <c r="M13" s="49">
        <v>0</v>
      </c>
      <c r="N13" s="49">
        <v>0</v>
      </c>
      <c r="O13" s="231"/>
      <c r="P13" s="232"/>
    </row>
    <row r="14" spans="4:21" ht="15" customHeight="1">
      <c r="D14" s="252"/>
      <c r="E14" s="236"/>
      <c r="F14" s="242" t="s">
        <v>12</v>
      </c>
      <c r="G14" s="243"/>
      <c r="H14" s="153">
        <f>SUM(J14:N14)</f>
        <v>140000000</v>
      </c>
      <c r="I14" s="158">
        <f>H14/$H$18</f>
        <v>6.3148398737032027E-2</v>
      </c>
      <c r="J14" s="199">
        <v>105000000</v>
      </c>
      <c r="K14" s="200">
        <v>23333333</v>
      </c>
      <c r="L14" s="201">
        <v>11666667</v>
      </c>
      <c r="M14" s="52">
        <v>0</v>
      </c>
      <c r="N14" s="52">
        <v>0</v>
      </c>
      <c r="O14" s="231"/>
      <c r="P14" s="232"/>
    </row>
    <row r="15" spans="4:21" ht="15" customHeight="1">
      <c r="D15" s="252"/>
      <c r="E15" s="237"/>
      <c r="F15" s="244" t="s">
        <v>0</v>
      </c>
      <c r="G15" s="245"/>
      <c r="H15" s="54">
        <f t="shared" ref="H15" si="0">SUM(H12:H14)</f>
        <v>2000000000</v>
      </c>
      <c r="I15" s="159">
        <f>SUM(I12:I14)</f>
        <v>0.90211998195760046</v>
      </c>
      <c r="J15" s="54">
        <f>SUM(J12:J14)</f>
        <v>1655000000</v>
      </c>
      <c r="K15" s="55">
        <f>SUM(K12:K14)</f>
        <v>161111111</v>
      </c>
      <c r="L15" s="56">
        <f>SUM(L12:L14)</f>
        <v>183888889</v>
      </c>
      <c r="M15" s="56"/>
      <c r="N15" s="56"/>
      <c r="O15" s="231"/>
      <c r="P15" s="232"/>
    </row>
    <row r="16" spans="4:21" ht="15" customHeight="1">
      <c r="D16" s="252"/>
      <c r="E16" s="246" t="s">
        <v>7</v>
      </c>
      <c r="F16" s="247"/>
      <c r="G16" s="247"/>
      <c r="H16" s="54">
        <f>SUM(J16:N16)</f>
        <v>117000000</v>
      </c>
      <c r="I16" s="159">
        <f>H16/H18</f>
        <v>5.2774018944519621E-2</v>
      </c>
      <c r="J16" s="202">
        <v>102227000</v>
      </c>
      <c r="K16" s="203">
        <v>0</v>
      </c>
      <c r="L16" s="204">
        <v>14773000</v>
      </c>
      <c r="M16" s="59">
        <v>0</v>
      </c>
      <c r="N16" s="59">
        <v>0</v>
      </c>
      <c r="O16" s="231"/>
      <c r="P16" s="232"/>
    </row>
    <row r="17" spans="4:21" ht="15" customHeight="1">
      <c r="D17" s="252"/>
      <c r="E17" s="248" t="s">
        <v>6</v>
      </c>
      <c r="F17" s="248"/>
      <c r="G17" s="246"/>
      <c r="H17" s="54">
        <f>SUM(J17:N17)</f>
        <v>100000000</v>
      </c>
      <c r="I17" s="159">
        <f>H17/H18</f>
        <v>4.5105999097880017E-2</v>
      </c>
      <c r="J17" s="202">
        <v>75000000</v>
      </c>
      <c r="K17" s="203">
        <v>16666667</v>
      </c>
      <c r="L17" s="204">
        <v>8333333</v>
      </c>
      <c r="M17" s="59">
        <v>0</v>
      </c>
      <c r="N17" s="59">
        <v>0</v>
      </c>
      <c r="O17" s="231"/>
      <c r="P17" s="232"/>
    </row>
    <row r="18" spans="4:21" ht="15" customHeight="1" thickBot="1">
      <c r="D18" s="253"/>
      <c r="E18" s="249" t="s">
        <v>1</v>
      </c>
      <c r="F18" s="250"/>
      <c r="G18" s="250"/>
      <c r="H18" s="60">
        <f t="shared" ref="H18" si="1">H11+H15+H16+H17</f>
        <v>2217000000</v>
      </c>
      <c r="I18" s="160">
        <f>I11+I15+I16+I17</f>
        <v>1</v>
      </c>
      <c r="J18" s="60">
        <f t="shared" ref="J18:N18" si="2">J11+J15+J16+J17</f>
        <v>1832227000</v>
      </c>
      <c r="K18" s="61">
        <f t="shared" si="2"/>
        <v>177777778</v>
      </c>
      <c r="L18" s="62">
        <f t="shared" si="2"/>
        <v>206995222</v>
      </c>
      <c r="M18" s="62">
        <f t="shared" si="2"/>
        <v>0</v>
      </c>
      <c r="N18" s="62">
        <f t="shared" si="2"/>
        <v>0</v>
      </c>
      <c r="O18" s="233"/>
      <c r="P18" s="234"/>
    </row>
    <row r="19" spans="4:21" s="9" customFormat="1" ht="7.5" customHeight="1" thickBot="1">
      <c r="D19" s="5"/>
      <c r="E19" s="6"/>
      <c r="F19" s="6"/>
      <c r="G19" s="6"/>
      <c r="H19" s="12"/>
      <c r="I19" s="12"/>
      <c r="J19" s="7"/>
      <c r="K19" s="8"/>
      <c r="S19" s="23"/>
      <c r="T19" s="23"/>
      <c r="U19" s="23"/>
    </row>
    <row r="20" spans="4:21" ht="15" customHeight="1">
      <c r="D20" s="251" t="s">
        <v>24</v>
      </c>
      <c r="E20" s="259" t="s">
        <v>9</v>
      </c>
      <c r="F20" s="278" t="s">
        <v>45</v>
      </c>
      <c r="G20" s="279"/>
      <c r="H20" s="173">
        <f t="shared" ref="H20:H26" si="3">SUM(J20:N20)</f>
        <v>0</v>
      </c>
      <c r="I20" s="161">
        <f t="shared" ref="I20:I27" si="4">H20/$H$44</f>
        <v>0</v>
      </c>
      <c r="J20" s="63">
        <v>0</v>
      </c>
      <c r="K20" s="64">
        <v>0</v>
      </c>
      <c r="L20" s="65">
        <v>0</v>
      </c>
      <c r="M20" s="65">
        <v>0</v>
      </c>
      <c r="N20" s="65">
        <v>0</v>
      </c>
      <c r="O20" s="66"/>
      <c r="P20" s="67">
        <f t="shared" ref="P20:P26" si="5">O20+H20</f>
        <v>0</v>
      </c>
    </row>
    <row r="21" spans="4:21" ht="15" customHeight="1">
      <c r="D21" s="252"/>
      <c r="E21" s="237"/>
      <c r="F21" s="262" t="s">
        <v>23</v>
      </c>
      <c r="G21" s="263"/>
      <c r="H21" s="152">
        <f t="shared" si="3"/>
        <v>0</v>
      </c>
      <c r="I21" s="162">
        <f t="shared" si="4"/>
        <v>0</v>
      </c>
      <c r="J21" s="68">
        <v>0</v>
      </c>
      <c r="K21" s="69">
        <v>0</v>
      </c>
      <c r="L21" s="70">
        <v>0</v>
      </c>
      <c r="M21" s="70">
        <v>0</v>
      </c>
      <c r="N21" s="70">
        <v>0</v>
      </c>
      <c r="O21" s="71"/>
      <c r="P21" s="72">
        <f t="shared" si="5"/>
        <v>0</v>
      </c>
    </row>
    <row r="22" spans="4:21" ht="15" customHeight="1">
      <c r="D22" s="252"/>
      <c r="E22" s="248"/>
      <c r="F22" s="242" t="s">
        <v>48</v>
      </c>
      <c r="G22" s="243"/>
      <c r="H22" s="22">
        <f t="shared" si="3"/>
        <v>0</v>
      </c>
      <c r="I22" s="163">
        <f t="shared" si="4"/>
        <v>0</v>
      </c>
      <c r="J22" s="73">
        <v>0</v>
      </c>
      <c r="K22" s="74">
        <v>0</v>
      </c>
      <c r="L22" s="75">
        <v>0</v>
      </c>
      <c r="M22" s="75">
        <v>0</v>
      </c>
      <c r="N22" s="75">
        <v>0</v>
      </c>
      <c r="O22" s="76"/>
      <c r="P22" s="77">
        <f t="shared" si="5"/>
        <v>0</v>
      </c>
    </row>
    <row r="23" spans="4:21" ht="15" customHeight="1">
      <c r="D23" s="252"/>
      <c r="E23" s="248"/>
      <c r="F23" s="235" t="s">
        <v>15</v>
      </c>
      <c r="G23" s="43" t="s">
        <v>5</v>
      </c>
      <c r="H23" s="174">
        <f t="shared" si="3"/>
        <v>0</v>
      </c>
      <c r="I23" s="164">
        <f t="shared" si="4"/>
        <v>0</v>
      </c>
      <c r="J23" s="78">
        <v>0</v>
      </c>
      <c r="K23" s="79">
        <v>0</v>
      </c>
      <c r="L23" s="80">
        <v>0</v>
      </c>
      <c r="M23" s="80">
        <v>0</v>
      </c>
      <c r="N23" s="80">
        <v>0</v>
      </c>
      <c r="O23" s="81">
        <v>0</v>
      </c>
      <c r="P23" s="82">
        <f t="shared" si="5"/>
        <v>0</v>
      </c>
    </row>
    <row r="24" spans="4:21" ht="15" customHeight="1">
      <c r="D24" s="252"/>
      <c r="E24" s="248"/>
      <c r="F24" s="236"/>
      <c r="G24" s="83"/>
      <c r="H24" s="175">
        <f t="shared" si="3"/>
        <v>0</v>
      </c>
      <c r="I24" s="165">
        <f t="shared" si="4"/>
        <v>0</v>
      </c>
      <c r="J24" s="84">
        <v>0</v>
      </c>
      <c r="K24" s="85">
        <v>0</v>
      </c>
      <c r="L24" s="86">
        <v>0</v>
      </c>
      <c r="M24" s="86">
        <v>0</v>
      </c>
      <c r="N24" s="86">
        <v>0</v>
      </c>
      <c r="O24" s="87"/>
      <c r="P24" s="88">
        <f t="shared" si="5"/>
        <v>0</v>
      </c>
    </row>
    <row r="25" spans="4:21" ht="15" customHeight="1">
      <c r="D25" s="252"/>
      <c r="E25" s="248"/>
      <c r="F25" s="236"/>
      <c r="G25" s="25" t="s">
        <v>27</v>
      </c>
      <c r="H25" s="175">
        <f t="shared" si="3"/>
        <v>0</v>
      </c>
      <c r="I25" s="166">
        <f t="shared" si="4"/>
        <v>0</v>
      </c>
      <c r="J25" s="89">
        <v>0</v>
      </c>
      <c r="K25" s="90">
        <v>0</v>
      </c>
      <c r="L25" s="91">
        <v>0</v>
      </c>
      <c r="M25" s="91">
        <v>0</v>
      </c>
      <c r="N25" s="91">
        <v>0</v>
      </c>
      <c r="O25" s="92">
        <v>0</v>
      </c>
      <c r="P25" s="88">
        <f t="shared" si="5"/>
        <v>0</v>
      </c>
    </row>
    <row r="26" spans="4:21" ht="15" customHeight="1">
      <c r="D26" s="252"/>
      <c r="E26" s="248"/>
      <c r="F26" s="236"/>
      <c r="G26" s="185" t="s">
        <v>27</v>
      </c>
      <c r="H26" s="175">
        <f t="shared" si="3"/>
        <v>0</v>
      </c>
      <c r="I26" s="167">
        <f t="shared" si="4"/>
        <v>0</v>
      </c>
      <c r="J26" s="93">
        <v>0</v>
      </c>
      <c r="K26" s="94">
        <v>0</v>
      </c>
      <c r="L26" s="95">
        <v>0</v>
      </c>
      <c r="M26" s="95">
        <v>0</v>
      </c>
      <c r="N26" s="95">
        <v>0</v>
      </c>
      <c r="O26" s="96"/>
      <c r="P26" s="88">
        <f t="shared" si="5"/>
        <v>0</v>
      </c>
    </row>
    <row r="27" spans="4:21" ht="15" customHeight="1">
      <c r="D27" s="252"/>
      <c r="E27" s="248"/>
      <c r="F27" s="237"/>
      <c r="G27" s="97" t="s">
        <v>0</v>
      </c>
      <c r="H27" s="22">
        <f>SUM(H23:H26)</f>
        <v>0</v>
      </c>
      <c r="I27" s="168">
        <f t="shared" si="4"/>
        <v>0</v>
      </c>
      <c r="J27" s="22">
        <f>SUM(J23:J26)</f>
        <v>0</v>
      </c>
      <c r="K27" s="11">
        <f>SUM(K23:K26)</f>
        <v>0</v>
      </c>
      <c r="L27" s="10">
        <f>SUM(L23:L26)</f>
        <v>0</v>
      </c>
      <c r="M27" s="10">
        <v>0</v>
      </c>
      <c r="N27" s="10">
        <f>SUM(N23:N26)</f>
        <v>0</v>
      </c>
      <c r="O27" s="98">
        <f>SUM(O23:O25)</f>
        <v>0</v>
      </c>
      <c r="P27" s="77">
        <f>SUM(P23:P25)</f>
        <v>0</v>
      </c>
    </row>
    <row r="28" spans="4:21" ht="15" customHeight="1">
      <c r="D28" s="252"/>
      <c r="E28" s="248"/>
      <c r="F28" s="264" t="s">
        <v>14</v>
      </c>
      <c r="G28" s="265"/>
      <c r="H28" s="99">
        <f t="shared" ref="H28:P28" si="6">H20+H21+H22+H27</f>
        <v>0</v>
      </c>
      <c r="I28" s="169">
        <f t="shared" si="6"/>
        <v>0</v>
      </c>
      <c r="J28" s="99">
        <f t="shared" si="6"/>
        <v>0</v>
      </c>
      <c r="K28" s="100">
        <f t="shared" si="6"/>
        <v>0</v>
      </c>
      <c r="L28" s="101">
        <f t="shared" si="6"/>
        <v>0</v>
      </c>
      <c r="M28" s="101">
        <f t="shared" si="6"/>
        <v>0</v>
      </c>
      <c r="N28" s="101">
        <f t="shared" si="6"/>
        <v>0</v>
      </c>
      <c r="O28" s="102">
        <f t="shared" si="6"/>
        <v>0</v>
      </c>
      <c r="P28" s="103">
        <f t="shared" si="6"/>
        <v>0</v>
      </c>
      <c r="S28" s="19">
        <f>J28-J11</f>
        <v>0</v>
      </c>
      <c r="T28" s="19">
        <f>K28-K11</f>
        <v>0</v>
      </c>
      <c r="U28" s="19">
        <f>N28-N11</f>
        <v>0</v>
      </c>
    </row>
    <row r="29" spans="4:21" ht="15" customHeight="1">
      <c r="D29" s="252"/>
      <c r="E29" s="248" t="s">
        <v>8</v>
      </c>
      <c r="F29" s="238" t="s">
        <v>13</v>
      </c>
      <c r="G29" s="239"/>
      <c r="H29" s="151">
        <f t="shared" ref="H29:H35" si="7">SUM(J29:N29)</f>
        <v>792000000</v>
      </c>
      <c r="I29" s="156">
        <f t="shared" ref="I29:I36" si="8">H29/$H$44</f>
        <v>0.35723951285520972</v>
      </c>
      <c r="J29" s="193">
        <v>765000000</v>
      </c>
      <c r="K29" s="194">
        <v>27000000</v>
      </c>
      <c r="L29" s="195">
        <v>0</v>
      </c>
      <c r="M29" s="46">
        <v>0</v>
      </c>
      <c r="N29" s="46">
        <v>0</v>
      </c>
      <c r="O29" s="104">
        <v>350000000</v>
      </c>
      <c r="P29" s="105">
        <f t="shared" ref="P29:P35" si="9">O29+H29</f>
        <v>1142000000</v>
      </c>
    </row>
    <row r="30" spans="4:21" ht="15" customHeight="1">
      <c r="D30" s="252"/>
      <c r="E30" s="248"/>
      <c r="F30" s="240" t="s">
        <v>50</v>
      </c>
      <c r="G30" s="241"/>
      <c r="H30" s="152">
        <f t="shared" si="7"/>
        <v>191250000</v>
      </c>
      <c r="I30" s="157">
        <f t="shared" si="8"/>
        <v>8.6265223274695532E-2</v>
      </c>
      <c r="J30" s="196">
        <v>191250000</v>
      </c>
      <c r="K30" s="197">
        <v>0</v>
      </c>
      <c r="L30" s="198">
        <v>0</v>
      </c>
      <c r="M30" s="49">
        <v>0</v>
      </c>
      <c r="N30" s="49">
        <v>0</v>
      </c>
      <c r="O30" s="106">
        <v>0</v>
      </c>
      <c r="P30" s="88">
        <f t="shared" si="9"/>
        <v>191250000</v>
      </c>
    </row>
    <row r="31" spans="4:21" ht="15" customHeight="1">
      <c r="D31" s="252"/>
      <c r="E31" s="248"/>
      <c r="F31" s="241" t="s">
        <v>23</v>
      </c>
      <c r="G31" s="256"/>
      <c r="H31" s="152">
        <f t="shared" si="7"/>
        <v>360000000</v>
      </c>
      <c r="I31" s="157">
        <f t="shared" si="8"/>
        <v>0.16238159675236807</v>
      </c>
      <c r="J31" s="196">
        <v>300000000</v>
      </c>
      <c r="K31" s="197">
        <v>0</v>
      </c>
      <c r="L31" s="198">
        <v>60000000</v>
      </c>
      <c r="M31" s="49">
        <v>0</v>
      </c>
      <c r="N31" s="49">
        <v>0</v>
      </c>
      <c r="O31" s="106">
        <v>1500000000</v>
      </c>
      <c r="P31" s="88">
        <f t="shared" si="9"/>
        <v>1860000000</v>
      </c>
    </row>
    <row r="32" spans="4:21" ht="15" customHeight="1">
      <c r="D32" s="252"/>
      <c r="E32" s="248"/>
      <c r="F32" s="257" t="s">
        <v>48</v>
      </c>
      <c r="G32" s="258"/>
      <c r="H32" s="22">
        <f t="shared" si="7"/>
        <v>34610000</v>
      </c>
      <c r="I32" s="170">
        <f t="shared" si="8"/>
        <v>1.5611186287776274E-2</v>
      </c>
      <c r="J32" s="205">
        <v>2150000</v>
      </c>
      <c r="K32" s="206">
        <v>0</v>
      </c>
      <c r="L32" s="207">
        <v>32460000</v>
      </c>
      <c r="M32" s="75">
        <v>0</v>
      </c>
      <c r="N32" s="75">
        <v>0</v>
      </c>
      <c r="O32" s="76">
        <v>0</v>
      </c>
      <c r="P32" s="107">
        <f t="shared" si="9"/>
        <v>34610000</v>
      </c>
    </row>
    <row r="33" spans="4:21" ht="15" customHeight="1">
      <c r="D33" s="252"/>
      <c r="E33" s="248"/>
      <c r="F33" s="235" t="s">
        <v>15</v>
      </c>
      <c r="G33" s="43" t="s">
        <v>5</v>
      </c>
      <c r="H33" s="176">
        <f t="shared" si="7"/>
        <v>562140000</v>
      </c>
      <c r="I33" s="162">
        <f t="shared" si="8"/>
        <v>0.25355886332882271</v>
      </c>
      <c r="J33" s="208">
        <v>336600000</v>
      </c>
      <c r="K33" s="209">
        <f>160873333-26762221-1</f>
        <v>134111111</v>
      </c>
      <c r="L33" s="210">
        <f>74206667+17222221+1</f>
        <v>91428889</v>
      </c>
      <c r="M33" s="80">
        <v>0</v>
      </c>
      <c r="N33" s="80">
        <v>0</v>
      </c>
      <c r="O33" s="81">
        <v>100000000</v>
      </c>
      <c r="P33" s="105">
        <f t="shared" si="9"/>
        <v>662140000</v>
      </c>
    </row>
    <row r="34" spans="4:21" ht="15" customHeight="1">
      <c r="D34" s="252"/>
      <c r="E34" s="248"/>
      <c r="F34" s="236"/>
      <c r="G34" s="83"/>
      <c r="H34" s="152">
        <f t="shared" si="7"/>
        <v>0</v>
      </c>
      <c r="I34" s="162">
        <f t="shared" si="8"/>
        <v>0</v>
      </c>
      <c r="J34" s="211">
        <v>0</v>
      </c>
      <c r="K34" s="212">
        <v>0</v>
      </c>
      <c r="L34" s="213">
        <v>0</v>
      </c>
      <c r="M34" s="86">
        <v>0</v>
      </c>
      <c r="N34" s="86">
        <v>0</v>
      </c>
      <c r="O34" s="87"/>
      <c r="P34" s="88">
        <f t="shared" si="9"/>
        <v>0</v>
      </c>
    </row>
    <row r="35" spans="4:21" ht="15" customHeight="1">
      <c r="D35" s="252"/>
      <c r="E35" s="248"/>
      <c r="F35" s="236"/>
      <c r="G35" s="25" t="s">
        <v>28</v>
      </c>
      <c r="H35" s="152">
        <f t="shared" si="7"/>
        <v>60000000</v>
      </c>
      <c r="I35" s="157">
        <f t="shared" si="8"/>
        <v>2.7063599458728011E-2</v>
      </c>
      <c r="J35" s="214">
        <v>60000000</v>
      </c>
      <c r="K35" s="215">
        <v>0</v>
      </c>
      <c r="L35" s="216">
        <v>0</v>
      </c>
      <c r="M35" s="91">
        <v>0</v>
      </c>
      <c r="N35" s="91">
        <v>0</v>
      </c>
      <c r="O35" s="92"/>
      <c r="P35" s="88">
        <f t="shared" si="9"/>
        <v>60000000</v>
      </c>
    </row>
    <row r="36" spans="4:21" ht="15" customHeight="1">
      <c r="D36" s="252"/>
      <c r="E36" s="248"/>
      <c r="F36" s="237"/>
      <c r="G36" s="97" t="s">
        <v>0</v>
      </c>
      <c r="H36" s="22">
        <f t="shared" ref="H36:P36" si="10">SUM(H33:H35)</f>
        <v>622140000</v>
      </c>
      <c r="I36" s="168">
        <f t="shared" si="8"/>
        <v>0.28062246278755076</v>
      </c>
      <c r="J36" s="22">
        <f t="shared" si="10"/>
        <v>396600000</v>
      </c>
      <c r="K36" s="11">
        <f t="shared" si="10"/>
        <v>134111111</v>
      </c>
      <c r="L36" s="10">
        <f t="shared" si="10"/>
        <v>91428889</v>
      </c>
      <c r="M36" s="10">
        <f t="shared" si="10"/>
        <v>0</v>
      </c>
      <c r="N36" s="10">
        <f t="shared" si="10"/>
        <v>0</v>
      </c>
      <c r="O36" s="98">
        <f t="shared" si="10"/>
        <v>100000000</v>
      </c>
      <c r="P36" s="77">
        <f t="shared" si="10"/>
        <v>722140000</v>
      </c>
    </row>
    <row r="37" spans="4:21" ht="15" customHeight="1">
      <c r="D37" s="252"/>
      <c r="E37" s="248"/>
      <c r="F37" s="244" t="s">
        <v>14</v>
      </c>
      <c r="G37" s="265"/>
      <c r="H37" s="99">
        <f t="shared" ref="H37:P37" si="11">H29+H30+H31+H32+H36</f>
        <v>2000000000</v>
      </c>
      <c r="I37" s="169">
        <f t="shared" si="11"/>
        <v>0.90211998195760035</v>
      </c>
      <c r="J37" s="99">
        <f t="shared" si="11"/>
        <v>1655000000</v>
      </c>
      <c r="K37" s="100">
        <f t="shared" si="11"/>
        <v>161111111</v>
      </c>
      <c r="L37" s="101">
        <f t="shared" si="11"/>
        <v>183888889</v>
      </c>
      <c r="M37" s="101">
        <f t="shared" si="11"/>
        <v>0</v>
      </c>
      <c r="N37" s="101">
        <f t="shared" si="11"/>
        <v>0</v>
      </c>
      <c r="O37" s="102">
        <f t="shared" si="11"/>
        <v>1950000000</v>
      </c>
      <c r="P37" s="103">
        <f t="shared" si="11"/>
        <v>3950000000</v>
      </c>
      <c r="S37" s="19">
        <f>J37-J15</f>
        <v>0</v>
      </c>
      <c r="T37" s="19">
        <f>K37-K15</f>
        <v>0</v>
      </c>
      <c r="U37" s="19">
        <f>N37-N15</f>
        <v>0</v>
      </c>
    </row>
    <row r="38" spans="4:21" ht="15" customHeight="1">
      <c r="D38" s="252"/>
      <c r="E38" s="236" t="s">
        <v>7</v>
      </c>
      <c r="F38" s="248" t="s">
        <v>15</v>
      </c>
      <c r="G38" s="43" t="s">
        <v>5</v>
      </c>
      <c r="H38" s="24">
        <f>SUM(J38:N38)</f>
        <v>117000000</v>
      </c>
      <c r="I38" s="171">
        <f>H38/$H$44</f>
        <v>5.2774018944519621E-2</v>
      </c>
      <c r="J38" s="78">
        <v>102227000</v>
      </c>
      <c r="K38" s="79">
        <v>0</v>
      </c>
      <c r="L38" s="80">
        <v>14773000</v>
      </c>
      <c r="M38" s="80">
        <v>0</v>
      </c>
      <c r="N38" s="80">
        <v>0</v>
      </c>
      <c r="O38" s="81">
        <v>50000000</v>
      </c>
      <c r="P38" s="105">
        <f>O38+H38</f>
        <v>167000000</v>
      </c>
    </row>
    <row r="39" spans="4:21" ht="15" customHeight="1">
      <c r="D39" s="252"/>
      <c r="E39" s="236"/>
      <c r="F39" s="248"/>
      <c r="G39" s="27" t="s">
        <v>28</v>
      </c>
      <c r="H39" s="177">
        <f>SUM(J39:N39)</f>
        <v>0</v>
      </c>
      <c r="I39" s="172">
        <f>H39/$H$44</f>
        <v>0</v>
      </c>
      <c r="J39" s="108">
        <v>0</v>
      </c>
      <c r="K39" s="109">
        <v>0</v>
      </c>
      <c r="L39" s="110">
        <v>0</v>
      </c>
      <c r="M39" s="110">
        <v>0</v>
      </c>
      <c r="N39" s="110"/>
      <c r="O39" s="111"/>
      <c r="P39" s="107">
        <f>O39+H39</f>
        <v>0</v>
      </c>
    </row>
    <row r="40" spans="4:21" ht="15" customHeight="1">
      <c r="D40" s="252"/>
      <c r="E40" s="237"/>
      <c r="F40" s="244" t="s">
        <v>14</v>
      </c>
      <c r="G40" s="265"/>
      <c r="H40" s="99">
        <f t="shared" ref="H40:P40" si="12">SUM(H38:H39)</f>
        <v>117000000</v>
      </c>
      <c r="I40" s="169">
        <f t="shared" si="12"/>
        <v>5.2774018944519621E-2</v>
      </c>
      <c r="J40" s="99">
        <f t="shared" si="12"/>
        <v>102227000</v>
      </c>
      <c r="K40" s="100">
        <f t="shared" si="12"/>
        <v>0</v>
      </c>
      <c r="L40" s="101">
        <f t="shared" si="12"/>
        <v>14773000</v>
      </c>
      <c r="M40" s="101">
        <f t="shared" si="12"/>
        <v>0</v>
      </c>
      <c r="N40" s="101">
        <f t="shared" si="12"/>
        <v>0</v>
      </c>
      <c r="O40" s="102">
        <f t="shared" si="12"/>
        <v>50000000</v>
      </c>
      <c r="P40" s="103">
        <f t="shared" si="12"/>
        <v>167000000</v>
      </c>
      <c r="S40" s="19">
        <f>J40-J16</f>
        <v>0</v>
      </c>
      <c r="T40" s="19">
        <f>K40-K16</f>
        <v>0</v>
      </c>
      <c r="U40" s="19">
        <f>N40-N16</f>
        <v>0</v>
      </c>
    </row>
    <row r="41" spans="4:21" ht="15" customHeight="1">
      <c r="D41" s="252"/>
      <c r="E41" s="236" t="s">
        <v>6</v>
      </c>
      <c r="F41" s="248" t="s">
        <v>15</v>
      </c>
      <c r="G41" s="43" t="s">
        <v>5</v>
      </c>
      <c r="H41" s="24">
        <f>SUM(J41:N41)</f>
        <v>55000000</v>
      </c>
      <c r="I41" s="171">
        <f>H41/$H$44</f>
        <v>2.4808299503834012E-2</v>
      </c>
      <c r="J41" s="78">
        <v>55000000</v>
      </c>
      <c r="K41" s="79">
        <v>0</v>
      </c>
      <c r="L41" s="80">
        <v>0</v>
      </c>
      <c r="M41" s="80">
        <v>0</v>
      </c>
      <c r="N41" s="80"/>
      <c r="O41" s="81">
        <v>80000000</v>
      </c>
      <c r="P41" s="105">
        <f>O41+H41</f>
        <v>135000000</v>
      </c>
    </row>
    <row r="42" spans="4:21" ht="15" customHeight="1">
      <c r="D42" s="252"/>
      <c r="E42" s="236"/>
      <c r="F42" s="248"/>
      <c r="G42" s="27" t="s">
        <v>28</v>
      </c>
      <c r="H42" s="177">
        <f>SUM(J42:N42)</f>
        <v>45000000</v>
      </c>
      <c r="I42" s="172">
        <f>H42/$H$44</f>
        <v>2.0297699594046009E-2</v>
      </c>
      <c r="J42" s="108">
        <v>20000000</v>
      </c>
      <c r="K42" s="109">
        <v>16666667</v>
      </c>
      <c r="L42" s="110">
        <v>8333333</v>
      </c>
      <c r="M42" s="110">
        <v>0</v>
      </c>
      <c r="N42" s="110">
        <v>0</v>
      </c>
      <c r="O42" s="111">
        <v>0</v>
      </c>
      <c r="P42" s="107">
        <f>O42+H42</f>
        <v>45000000</v>
      </c>
    </row>
    <row r="43" spans="4:21" ht="15" customHeight="1">
      <c r="D43" s="252"/>
      <c r="E43" s="237"/>
      <c r="F43" s="244" t="s">
        <v>14</v>
      </c>
      <c r="G43" s="245"/>
      <c r="H43" s="54">
        <f t="shared" ref="H43:P43" si="13">SUM(H41:H42)</f>
        <v>100000000</v>
      </c>
      <c r="I43" s="159">
        <f t="shared" si="13"/>
        <v>4.5105999097880017E-2</v>
      </c>
      <c r="J43" s="54">
        <f t="shared" si="13"/>
        <v>75000000</v>
      </c>
      <c r="K43" s="55">
        <f t="shared" si="13"/>
        <v>16666667</v>
      </c>
      <c r="L43" s="56">
        <f t="shared" si="13"/>
        <v>8333333</v>
      </c>
      <c r="M43" s="56">
        <f t="shared" si="13"/>
        <v>0</v>
      </c>
      <c r="N43" s="56">
        <f t="shared" si="13"/>
        <v>0</v>
      </c>
      <c r="O43" s="112">
        <f t="shared" si="13"/>
        <v>80000000</v>
      </c>
      <c r="P43" s="103">
        <f t="shared" si="13"/>
        <v>180000000</v>
      </c>
      <c r="S43" s="19">
        <f>J43-J17</f>
        <v>0</v>
      </c>
      <c r="T43" s="19">
        <f>K43-K17</f>
        <v>0</v>
      </c>
      <c r="U43" s="19">
        <f>N43-N17</f>
        <v>0</v>
      </c>
    </row>
    <row r="44" spans="4:21" ht="15" customHeight="1" thickBot="1">
      <c r="D44" s="253"/>
      <c r="E44" s="249" t="s">
        <v>1</v>
      </c>
      <c r="F44" s="250"/>
      <c r="G44" s="250"/>
      <c r="H44" s="60">
        <f t="shared" ref="H44:P44" si="14">H28+H37+H40+H43</f>
        <v>2217000000</v>
      </c>
      <c r="I44" s="160">
        <f t="shared" si="14"/>
        <v>1</v>
      </c>
      <c r="J44" s="60">
        <f t="shared" si="14"/>
        <v>1832227000</v>
      </c>
      <c r="K44" s="61">
        <f t="shared" si="14"/>
        <v>177777778</v>
      </c>
      <c r="L44" s="62">
        <f t="shared" si="14"/>
        <v>206995222</v>
      </c>
      <c r="M44" s="62">
        <f t="shared" si="14"/>
        <v>0</v>
      </c>
      <c r="N44" s="62">
        <f t="shared" si="14"/>
        <v>0</v>
      </c>
      <c r="O44" s="113">
        <f t="shared" si="14"/>
        <v>2080000000</v>
      </c>
      <c r="P44" s="114">
        <f t="shared" si="14"/>
        <v>4297000000</v>
      </c>
    </row>
    <row r="45" spans="4:21" s="9" customFormat="1" ht="15" customHeight="1" thickBot="1">
      <c r="D45" s="115"/>
      <c r="E45" s="116"/>
      <c r="F45" s="116"/>
      <c r="G45" s="116"/>
      <c r="H45" s="117"/>
      <c r="I45" s="117"/>
      <c r="J45" s="117"/>
      <c r="K45" s="117"/>
      <c r="L45" s="117"/>
      <c r="M45" s="117"/>
      <c r="N45" s="117"/>
      <c r="O45" s="117"/>
      <c r="S45" s="23"/>
      <c r="T45" s="23"/>
      <c r="U45" s="23"/>
    </row>
    <row r="46" spans="4:21" ht="15" customHeight="1">
      <c r="D46" s="251" t="s">
        <v>38</v>
      </c>
      <c r="E46" s="266" t="s">
        <v>19</v>
      </c>
      <c r="F46" s="267"/>
      <c r="G46" s="118" t="s">
        <v>39</v>
      </c>
      <c r="H46" s="119">
        <f t="shared" ref="H46:O46" si="15">H20+H29</f>
        <v>792000000</v>
      </c>
      <c r="I46" s="178">
        <f>I29</f>
        <v>0.35723951285520972</v>
      </c>
      <c r="J46" s="119">
        <f t="shared" si="15"/>
        <v>765000000</v>
      </c>
      <c r="K46" s="120">
        <f t="shared" si="15"/>
        <v>27000000</v>
      </c>
      <c r="L46" s="120">
        <f t="shared" si="15"/>
        <v>0</v>
      </c>
      <c r="M46" s="120">
        <f t="shared" si="15"/>
        <v>0</v>
      </c>
      <c r="N46" s="121">
        <f t="shared" si="15"/>
        <v>0</v>
      </c>
      <c r="O46" s="122">
        <f t="shared" si="15"/>
        <v>350000000</v>
      </c>
      <c r="P46" s="123">
        <f>O46+H46</f>
        <v>1142000000</v>
      </c>
    </row>
    <row r="47" spans="4:21" ht="15" customHeight="1">
      <c r="D47" s="252"/>
      <c r="E47" s="268"/>
      <c r="F47" s="269"/>
      <c r="G47" s="27" t="s">
        <v>50</v>
      </c>
      <c r="H47" s="26">
        <f t="shared" ref="H47:O47" si="16">H30</f>
        <v>191250000</v>
      </c>
      <c r="I47" s="165">
        <f>I20+I30</f>
        <v>8.6265223274695532E-2</v>
      </c>
      <c r="J47" s="26">
        <f t="shared" si="16"/>
        <v>191250000</v>
      </c>
      <c r="K47" s="16">
        <f t="shared" si="16"/>
        <v>0</v>
      </c>
      <c r="L47" s="16">
        <f t="shared" si="16"/>
        <v>0</v>
      </c>
      <c r="M47" s="16">
        <f t="shared" si="16"/>
        <v>0</v>
      </c>
      <c r="N47" s="124">
        <f t="shared" si="16"/>
        <v>0</v>
      </c>
      <c r="O47" s="125">
        <f t="shared" si="16"/>
        <v>0</v>
      </c>
      <c r="P47" s="126">
        <f>O47+H47</f>
        <v>191250000</v>
      </c>
    </row>
    <row r="48" spans="4:21" ht="15" customHeight="1">
      <c r="D48" s="252"/>
      <c r="E48" s="127" t="s">
        <v>40</v>
      </c>
      <c r="F48" s="128"/>
      <c r="G48" s="128"/>
      <c r="H48" s="54">
        <f t="shared" ref="H48:O48" si="17">SUM(H46:H47)</f>
        <v>983250000</v>
      </c>
      <c r="I48" s="159">
        <f t="shared" si="17"/>
        <v>0.44350473612990526</v>
      </c>
      <c r="J48" s="54">
        <f t="shared" si="17"/>
        <v>956250000</v>
      </c>
      <c r="K48" s="55">
        <f t="shared" si="17"/>
        <v>27000000</v>
      </c>
      <c r="L48" s="55">
        <f t="shared" si="17"/>
        <v>0</v>
      </c>
      <c r="M48" s="55">
        <f t="shared" si="17"/>
        <v>0</v>
      </c>
      <c r="N48" s="56">
        <f t="shared" si="17"/>
        <v>0</v>
      </c>
      <c r="O48" s="129">
        <f t="shared" si="17"/>
        <v>350000000</v>
      </c>
      <c r="P48" s="103">
        <f>SUM(P46:P47)</f>
        <v>1333250000</v>
      </c>
    </row>
    <row r="49" spans="4:16" ht="15" customHeight="1">
      <c r="D49" s="252"/>
      <c r="E49" s="270" t="s">
        <v>22</v>
      </c>
      <c r="F49" s="271"/>
      <c r="G49" s="43" t="s">
        <v>5</v>
      </c>
      <c r="H49" s="24">
        <f t="shared" ref="H49:O49" si="18">H23+H33+H38+H41</f>
        <v>734140000</v>
      </c>
      <c r="I49" s="171">
        <f t="shared" si="18"/>
        <v>0.33114118177717633</v>
      </c>
      <c r="J49" s="24">
        <f t="shared" si="18"/>
        <v>493827000</v>
      </c>
      <c r="K49" s="15">
        <f t="shared" si="18"/>
        <v>134111111</v>
      </c>
      <c r="L49" s="15">
        <f t="shared" si="18"/>
        <v>106201889</v>
      </c>
      <c r="M49" s="15">
        <f t="shared" si="18"/>
        <v>0</v>
      </c>
      <c r="N49" s="14">
        <f t="shared" si="18"/>
        <v>0</v>
      </c>
      <c r="O49" s="130">
        <f t="shared" si="18"/>
        <v>230000000</v>
      </c>
      <c r="P49" s="131">
        <f>O49+H49</f>
        <v>964140000</v>
      </c>
    </row>
    <row r="50" spans="4:16" ht="15" customHeight="1">
      <c r="D50" s="252"/>
      <c r="E50" s="272"/>
      <c r="F50" s="273"/>
      <c r="G50" s="132"/>
      <c r="H50" s="182">
        <f>H34+H24</f>
        <v>0</v>
      </c>
      <c r="I50" s="179">
        <f>I34+I24</f>
        <v>0</v>
      </c>
      <c r="J50" s="28">
        <f t="shared" ref="J50:O50" si="19">J24+J34</f>
        <v>0</v>
      </c>
      <c r="K50" s="13">
        <f t="shared" si="19"/>
        <v>0</v>
      </c>
      <c r="L50" s="13">
        <f t="shared" si="19"/>
        <v>0</v>
      </c>
      <c r="M50" s="13">
        <f t="shared" si="19"/>
        <v>0</v>
      </c>
      <c r="N50" s="134">
        <f t="shared" si="19"/>
        <v>0</v>
      </c>
      <c r="O50" s="183">
        <f t="shared" si="19"/>
        <v>0</v>
      </c>
      <c r="P50" s="133">
        <f>O50+H50</f>
        <v>0</v>
      </c>
    </row>
    <row r="51" spans="4:16" ht="15" customHeight="1">
      <c r="D51" s="252"/>
      <c r="E51" s="268"/>
      <c r="F51" s="269"/>
      <c r="G51" s="27" t="s">
        <v>41</v>
      </c>
      <c r="H51" s="28">
        <f>H26+H25+H35+H39+H42</f>
        <v>105000000</v>
      </c>
      <c r="I51" s="180">
        <f>I26+I25+I35+I39+I42</f>
        <v>4.7361299052774017E-2</v>
      </c>
      <c r="J51" s="28">
        <f t="shared" ref="J51:O51" si="20">J26+J25+J35+J39+J42</f>
        <v>80000000</v>
      </c>
      <c r="K51" s="13">
        <f>K26+K25+K35+K39+K42</f>
        <v>16666667</v>
      </c>
      <c r="L51" s="13">
        <f t="shared" si="20"/>
        <v>8333333</v>
      </c>
      <c r="M51" s="13">
        <f t="shared" si="20"/>
        <v>0</v>
      </c>
      <c r="N51" s="134">
        <f t="shared" si="20"/>
        <v>0</v>
      </c>
      <c r="O51" s="135">
        <f t="shared" si="20"/>
        <v>0</v>
      </c>
      <c r="P51" s="107">
        <f>O51+H51</f>
        <v>105000000</v>
      </c>
    </row>
    <row r="52" spans="4:16" ht="15" customHeight="1">
      <c r="D52" s="252"/>
      <c r="E52" s="127" t="s">
        <v>20</v>
      </c>
      <c r="F52" s="128"/>
      <c r="G52" s="128"/>
      <c r="H52" s="54">
        <f t="shared" ref="H52:O52" si="21">SUM(H49:H51)</f>
        <v>839140000</v>
      </c>
      <c r="I52" s="159">
        <f t="shared" si="21"/>
        <v>0.37850248082995036</v>
      </c>
      <c r="J52" s="54">
        <f t="shared" si="21"/>
        <v>573827000</v>
      </c>
      <c r="K52" s="55">
        <f t="shared" si="21"/>
        <v>150777778</v>
      </c>
      <c r="L52" s="55">
        <f t="shared" si="21"/>
        <v>114535222</v>
      </c>
      <c r="M52" s="55">
        <f t="shared" si="21"/>
        <v>0</v>
      </c>
      <c r="N52" s="56">
        <f t="shared" si="21"/>
        <v>0</v>
      </c>
      <c r="O52" s="129">
        <f t="shared" si="21"/>
        <v>230000000</v>
      </c>
      <c r="P52" s="103">
        <f>SUM(P49:P51)</f>
        <v>1069140000</v>
      </c>
    </row>
    <row r="53" spans="4:16" ht="15" customHeight="1">
      <c r="D53" s="252"/>
      <c r="E53" s="272" t="s">
        <v>21</v>
      </c>
      <c r="F53" s="273"/>
      <c r="G53" s="83" t="s">
        <v>23</v>
      </c>
      <c r="H53" s="26">
        <f t="shared" ref="H53:O53" si="22">H21+H31</f>
        <v>360000000</v>
      </c>
      <c r="I53" s="165">
        <f>I21+I31</f>
        <v>0.16238159675236807</v>
      </c>
      <c r="J53" s="26">
        <f t="shared" si="22"/>
        <v>300000000</v>
      </c>
      <c r="K53" s="16">
        <f t="shared" si="22"/>
        <v>0</v>
      </c>
      <c r="L53" s="16">
        <f t="shared" si="22"/>
        <v>60000000</v>
      </c>
      <c r="M53" s="16">
        <f t="shared" si="22"/>
        <v>0</v>
      </c>
      <c r="N53" s="124">
        <f t="shared" si="22"/>
        <v>0</v>
      </c>
      <c r="O53" s="125">
        <f t="shared" si="22"/>
        <v>1500000000</v>
      </c>
      <c r="P53" s="126">
        <f>O53+H53</f>
        <v>1860000000</v>
      </c>
    </row>
    <row r="54" spans="4:16" ht="15" customHeight="1">
      <c r="D54" s="252"/>
      <c r="E54" s="268"/>
      <c r="F54" s="269"/>
      <c r="G54" s="27" t="s">
        <v>4</v>
      </c>
      <c r="H54" s="26">
        <f t="shared" ref="H54:O54" si="23">H22+H32</f>
        <v>34610000</v>
      </c>
      <c r="I54" s="165">
        <f>I22+I32</f>
        <v>1.5611186287776274E-2</v>
      </c>
      <c r="J54" s="26">
        <f t="shared" si="23"/>
        <v>2150000</v>
      </c>
      <c r="K54" s="16">
        <f t="shared" si="23"/>
        <v>0</v>
      </c>
      <c r="L54" s="16">
        <f t="shared" si="23"/>
        <v>32460000</v>
      </c>
      <c r="M54" s="16">
        <f t="shared" si="23"/>
        <v>0</v>
      </c>
      <c r="N54" s="124">
        <f t="shared" si="23"/>
        <v>0</v>
      </c>
      <c r="O54" s="125">
        <f t="shared" si="23"/>
        <v>0</v>
      </c>
      <c r="P54" s="126">
        <f>O54+H54</f>
        <v>34610000</v>
      </c>
    </row>
    <row r="55" spans="4:16" ht="15" customHeight="1" thickBot="1">
      <c r="D55" s="252"/>
      <c r="E55" s="127" t="s">
        <v>42</v>
      </c>
      <c r="F55" s="128"/>
      <c r="G55" s="128"/>
      <c r="H55" s="54">
        <f t="shared" ref="H55:O55" si="24">SUM(H53:H54)</f>
        <v>394610000</v>
      </c>
      <c r="I55" s="181">
        <f>SUM(I53:I54)</f>
        <v>0.17799278304014435</v>
      </c>
      <c r="J55" s="60">
        <f t="shared" si="24"/>
        <v>302150000</v>
      </c>
      <c r="K55" s="61">
        <f t="shared" si="24"/>
        <v>0</v>
      </c>
      <c r="L55" s="61">
        <f t="shared" si="24"/>
        <v>92460000</v>
      </c>
      <c r="M55" s="61">
        <f t="shared" si="24"/>
        <v>0</v>
      </c>
      <c r="N55" s="62">
        <f t="shared" si="24"/>
        <v>0</v>
      </c>
      <c r="O55" s="129">
        <f t="shared" si="24"/>
        <v>1500000000</v>
      </c>
      <c r="P55" s="103">
        <f>H55+O55</f>
        <v>1894610000</v>
      </c>
    </row>
    <row r="56" spans="4:16" ht="15" customHeight="1">
      <c r="D56" s="252"/>
      <c r="E56" s="136" t="s">
        <v>43</v>
      </c>
      <c r="F56" s="137"/>
      <c r="G56" s="137"/>
      <c r="H56" s="138">
        <v>0</v>
      </c>
      <c r="I56" s="139"/>
      <c r="J56" s="139"/>
      <c r="K56" s="139"/>
      <c r="L56" s="139"/>
      <c r="M56" s="139"/>
      <c r="N56" s="139"/>
      <c r="O56" s="140">
        <v>200000000</v>
      </c>
      <c r="P56" s="141">
        <f>H56+O56</f>
        <v>200000000</v>
      </c>
    </row>
    <row r="57" spans="4:16" ht="15" customHeight="1">
      <c r="D57" s="252"/>
      <c r="E57" s="241" t="s">
        <v>16</v>
      </c>
      <c r="F57" s="256"/>
      <c r="G57" s="274"/>
      <c r="H57" s="53">
        <f>H44</f>
        <v>2217000000</v>
      </c>
      <c r="I57" s="139"/>
      <c r="J57" s="139"/>
      <c r="K57" s="139"/>
      <c r="L57" s="139"/>
      <c r="M57" s="139"/>
      <c r="N57" s="139"/>
      <c r="O57" s="142">
        <f>O44</f>
        <v>2080000000</v>
      </c>
      <c r="P57" s="141">
        <f>H57+O57</f>
        <v>4297000000</v>
      </c>
    </row>
    <row r="58" spans="4:16" ht="15" customHeight="1" thickBot="1">
      <c r="D58" s="253"/>
      <c r="E58" s="275" t="s">
        <v>44</v>
      </c>
      <c r="F58" s="276"/>
      <c r="G58" s="277"/>
      <c r="H58" s="143">
        <f>(H55-H56)/H57</f>
        <v>0.17799278304014435</v>
      </c>
      <c r="I58" s="147"/>
      <c r="J58" s="139"/>
      <c r="K58" s="139"/>
      <c r="L58" s="139"/>
      <c r="M58" s="139"/>
      <c r="N58" s="139"/>
      <c r="O58" s="144">
        <f>(O55-O56)/O57</f>
        <v>0.625</v>
      </c>
      <c r="P58" s="145">
        <f>(P55-P56)/P57</f>
        <v>0.39437049104026067</v>
      </c>
    </row>
    <row r="60" spans="4:16" s="29" customFormat="1">
      <c r="G60" s="29" t="s">
        <v>33</v>
      </c>
      <c r="H60" s="29">
        <f>H44-H18</f>
        <v>0</v>
      </c>
      <c r="J60" s="29">
        <f>J44-J18</f>
        <v>0</v>
      </c>
      <c r="K60" s="146">
        <f>K44-K18</f>
        <v>0</v>
      </c>
      <c r="N60" s="29">
        <f>N44-N18</f>
        <v>0</v>
      </c>
    </row>
    <row r="61" spans="4:16" s="19" customFormat="1">
      <c r="H61" s="19" t="str">
        <f>IF(H60=0,"ok","事業費と調達資金が不一致")</f>
        <v>ok</v>
      </c>
      <c r="J61" s="19" t="str">
        <f>IF(J60=0,"ok","事業費と調達資金が不一致")</f>
        <v>ok</v>
      </c>
      <c r="K61" s="19" t="str">
        <f>IF(K60=0,"ok","事業費と調達資金が不一致")</f>
        <v>ok</v>
      </c>
      <c r="N61" s="19" t="str">
        <f>IF(N60=0,"ok","事業費と調達資金が不一致")</f>
        <v>ok</v>
      </c>
    </row>
  </sheetData>
  <mergeCells count="46">
    <mergeCell ref="D3:J4"/>
    <mergeCell ref="O3:P3"/>
    <mergeCell ref="D7:E7"/>
    <mergeCell ref="F7:G7"/>
    <mergeCell ref="D9:G9"/>
    <mergeCell ref="O9:O10"/>
    <mergeCell ref="P9:P10"/>
    <mergeCell ref="D10:G10"/>
    <mergeCell ref="D11:D18"/>
    <mergeCell ref="E11:G11"/>
    <mergeCell ref="O11:P18"/>
    <mergeCell ref="E12:E15"/>
    <mergeCell ref="F12:G12"/>
    <mergeCell ref="F13:G13"/>
    <mergeCell ref="F14:G14"/>
    <mergeCell ref="F15:G15"/>
    <mergeCell ref="E16:G16"/>
    <mergeCell ref="E17:G17"/>
    <mergeCell ref="E18:G18"/>
    <mergeCell ref="D20:D44"/>
    <mergeCell ref="E20:E28"/>
    <mergeCell ref="F20:G20"/>
    <mergeCell ref="F21:G21"/>
    <mergeCell ref="F22:G22"/>
    <mergeCell ref="F23:F27"/>
    <mergeCell ref="F28:G28"/>
    <mergeCell ref="E29:E37"/>
    <mergeCell ref="F29:G29"/>
    <mergeCell ref="F30:G30"/>
    <mergeCell ref="F31:G31"/>
    <mergeCell ref="F32:G32"/>
    <mergeCell ref="F33:F36"/>
    <mergeCell ref="F37:G37"/>
    <mergeCell ref="E38:E40"/>
    <mergeCell ref="F38:F39"/>
    <mergeCell ref="F40:G40"/>
    <mergeCell ref="E41:E43"/>
    <mergeCell ref="F41:F42"/>
    <mergeCell ref="F43:G43"/>
    <mergeCell ref="E44:G44"/>
    <mergeCell ref="D46:D58"/>
    <mergeCell ref="E46:F47"/>
    <mergeCell ref="E49:F51"/>
    <mergeCell ref="E53:F54"/>
    <mergeCell ref="E57:G57"/>
    <mergeCell ref="E58:G58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58" orientation="landscape" r:id="rId1"/>
  <headerFooter alignWithMargins="0">
    <oddHeader>&amp;R【記入例】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事業費・資金調達内訳等一覧</vt:lpstr>
      <vt:lpstr>記入例</vt:lpstr>
      <vt:lpstr>記入例!Print_Area</vt:lpstr>
      <vt:lpstr>事業費・資金調達内訳等一覧!Print_Area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2022-05-30T08:13:24Z</cp:lastPrinted>
  <dcterms:created xsi:type="dcterms:W3CDTF">2002-06-29T06:21:07Z</dcterms:created>
  <dcterms:modified xsi:type="dcterms:W3CDTF">2022-05-30T08:13:27Z</dcterms:modified>
</cp:coreProperties>
</file>