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9BC1F997-6CDF-4935-9E31-E2E1FEDC461A}" xr6:coauthVersionLast="47" xr6:coauthVersionMax="47" xr10:uidLastSave="{00000000-0000-0000-0000-000000000000}"/>
  <bookViews>
    <workbookView xWindow="28680" yWindow="-10350" windowWidth="29040" windowHeight="15720" tabRatio="849" activeTab="1" xr2:uid="{00000000-000D-0000-FFFF-FFFF00000000}"/>
  </bookViews>
  <sheets>
    <sheet name="★作成にあたって" sheetId="7" r:id="rId1"/>
    <sheet name="重要事項説明書" sheetId="1" r:id="rId2"/>
    <sheet name="介護サービス一覧表" sheetId="8" r:id="rId3"/>
    <sheet name="適合表" sheetId="5" r:id="rId4"/>
  </sheets>
  <definedNames>
    <definedName name="_xlnm.Print_Area" localSheetId="0">★作成にあたって!$A$1:$E$21</definedName>
    <definedName name="_xlnm.Print_Area" localSheetId="2">介護サービス一覧表!$A$1:$E$56</definedName>
    <definedName name="_xlnm.Print_Area" localSheetId="1">重要事項説明書!$A$5:$AF$368</definedName>
    <definedName name="_xlnm.Print_Area" localSheetId="3">適合表!$A$1:$H$45</definedName>
    <definedName name="_xlnm.Print_Titles" localSheetId="2">介護サービス一覧表!$4:$8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33" i="1" l="1"/>
  <c r="AI232" i="1"/>
  <c r="AI231" i="1"/>
  <c r="AI227" i="1"/>
  <c r="AI228" i="1"/>
  <c r="AI229" i="1"/>
  <c r="AI242" i="1"/>
  <c r="AI241" i="1"/>
  <c r="AI240" i="1"/>
  <c r="AI239" i="1"/>
  <c r="AI238" i="1"/>
  <c r="AI237" i="1"/>
  <c r="AI236" i="1"/>
  <c r="AI235" i="1"/>
  <c r="AI234" i="1"/>
  <c r="AI230" i="1"/>
  <c r="AI208" i="1"/>
  <c r="AI207" i="1"/>
  <c r="AI206" i="1"/>
  <c r="AI191" i="1" l="1"/>
  <c r="AK137" i="1"/>
  <c r="AI137" i="1"/>
  <c r="U137" i="1"/>
  <c r="AI120" i="1" l="1"/>
  <c r="AI119" i="1"/>
  <c r="AI124" i="1"/>
  <c r="AI116" i="1"/>
  <c r="AI117" i="1"/>
  <c r="AI118" i="1"/>
  <c r="AI115" i="1"/>
  <c r="AI122" i="1"/>
  <c r="AI123" i="1"/>
  <c r="J283" i="1" l="1"/>
  <c r="AM179" i="1" l="1"/>
  <c r="AI51" i="1" l="1"/>
  <c r="AI299" i="1" l="1"/>
  <c r="AK142" i="1" l="1"/>
  <c r="AI142" i="1"/>
  <c r="AI14" i="1" l="1"/>
  <c r="AI13" i="1"/>
  <c r="AI78" i="1" l="1"/>
  <c r="AK97" i="1" l="1"/>
  <c r="AI305" i="1" l="1"/>
  <c r="N307" i="1" l="1"/>
  <c r="AM17" i="1"/>
  <c r="AM13" i="1"/>
  <c r="AM16" i="1"/>
  <c r="AM19" i="1"/>
  <c r="AI161" i="1" l="1"/>
  <c r="Z295" i="1" l="1"/>
  <c r="AM163" i="1" l="1"/>
  <c r="AI214" i="1"/>
  <c r="AI353" i="1" l="1"/>
  <c r="AI354" i="1"/>
  <c r="AI355" i="1"/>
  <c r="AI173" i="1"/>
  <c r="AM154" i="1" l="1"/>
  <c r="AI326" i="1"/>
  <c r="AI325" i="1"/>
  <c r="AI322" i="1"/>
  <c r="AI321" i="1"/>
  <c r="AI101" i="1"/>
  <c r="AI100" i="1"/>
  <c r="AI147" i="1"/>
  <c r="AI146" i="1"/>
  <c r="AI9" i="1"/>
  <c r="AI289" i="1"/>
  <c r="C16" i="5"/>
  <c r="AI23" i="1"/>
  <c r="AI19" i="1"/>
  <c r="AI16" i="1"/>
  <c r="AI24" i="1"/>
  <c r="AI96" i="1"/>
  <c r="AI27" i="1"/>
  <c r="AM9" i="1"/>
  <c r="AI91" i="1"/>
  <c r="AI92" i="1"/>
  <c r="H36" i="5"/>
  <c r="AK149" i="1"/>
  <c r="AK148" i="1"/>
  <c r="AK147" i="1"/>
  <c r="AK146" i="1"/>
  <c r="AI106" i="1"/>
  <c r="AI149" i="1"/>
  <c r="AI144" i="1"/>
  <c r="AI148" i="1"/>
  <c r="AI145" i="1"/>
  <c r="AI143" i="1"/>
  <c r="AI141" i="1"/>
  <c r="AI140" i="1"/>
  <c r="AI139" i="1"/>
  <c r="AI138" i="1"/>
  <c r="AJ337" i="1"/>
  <c r="AJ336" i="1"/>
  <c r="AJ335" i="1"/>
  <c r="AJ334" i="1"/>
  <c r="AJ332" i="1"/>
  <c r="AJ331" i="1"/>
  <c r="AJ330" i="1"/>
  <c r="AJ329" i="1"/>
  <c r="AJ328" i="1"/>
  <c r="AJ286" i="1"/>
  <c r="AJ278" i="1"/>
  <c r="AJ277" i="1"/>
  <c r="AI15" i="1"/>
  <c r="AI83" i="1"/>
  <c r="AI82" i="1"/>
  <c r="AI269" i="1"/>
  <c r="AI266" i="1"/>
  <c r="AI263" i="1"/>
  <c r="AI103" i="1"/>
  <c r="AI126" i="1"/>
  <c r="AI125" i="1"/>
  <c r="AI128" i="1"/>
  <c r="AI127" i="1"/>
  <c r="H2" i="5"/>
  <c r="J11" i="5"/>
  <c r="AI272" i="1"/>
  <c r="AI171" i="1"/>
  <c r="AP164" i="1"/>
  <c r="AO164" i="1"/>
  <c r="AN164" i="1"/>
  <c r="AM164" i="1"/>
  <c r="AP163" i="1"/>
  <c r="AO163" i="1"/>
  <c r="AN163" i="1"/>
  <c r="AP153" i="1"/>
  <c r="AO153" i="1"/>
  <c r="AN153" i="1"/>
  <c r="AM153" i="1"/>
  <c r="AN154" i="1"/>
  <c r="AP154" i="1"/>
  <c r="AO154" i="1"/>
  <c r="AI245" i="1"/>
  <c r="AV179" i="1"/>
  <c r="AU179" i="1"/>
  <c r="AT179" i="1"/>
  <c r="AS179" i="1"/>
  <c r="AR179" i="1"/>
  <c r="AQ179" i="1"/>
  <c r="AP179" i="1"/>
  <c r="AO179" i="1"/>
  <c r="AN179" i="1"/>
  <c r="AI203" i="1"/>
  <c r="AI211" i="1"/>
  <c r="AI210" i="1"/>
  <c r="AI209" i="1"/>
  <c r="AI205" i="1"/>
  <c r="AI204" i="1"/>
  <c r="AI175" i="1"/>
  <c r="AI79" i="1"/>
  <c r="AI77" i="1"/>
  <c r="AI76" i="1"/>
  <c r="AI74" i="1"/>
  <c r="AI73" i="1"/>
  <c r="AI72" i="1"/>
  <c r="AI71" i="1"/>
  <c r="AI69" i="1"/>
  <c r="AI68" i="1"/>
  <c r="AI67" i="1"/>
  <c r="AI66" i="1"/>
  <c r="AI65" i="1"/>
  <c r="AI64" i="1"/>
  <c r="AI63" i="1"/>
  <c r="AI62" i="1"/>
  <c r="AI61" i="1"/>
  <c r="AI60" i="1"/>
  <c r="AI58" i="1"/>
  <c r="AI57" i="1"/>
  <c r="AI56" i="1"/>
  <c r="AI55" i="1"/>
  <c r="AI54" i="1"/>
  <c r="AI53" i="1"/>
  <c r="AI52" i="1"/>
  <c r="AI50" i="1"/>
  <c r="AI49" i="1"/>
  <c r="AI47" i="1"/>
  <c r="AI46" i="1"/>
  <c r="AI45" i="1"/>
  <c r="AI44" i="1"/>
  <c r="AI43" i="1"/>
  <c r="AI42" i="1"/>
  <c r="AI41" i="1"/>
  <c r="AI40" i="1"/>
  <c r="AI39" i="1"/>
  <c r="AI38" i="1"/>
  <c r="AI37" i="1"/>
  <c r="AI36" i="1"/>
  <c r="AI217" i="1"/>
  <c r="AI273" i="1"/>
  <c r="AI346" i="1"/>
  <c r="AI343" i="1"/>
  <c r="AI341" i="1"/>
  <c r="AI340" i="1"/>
  <c r="AI339" i="1"/>
  <c r="AI319" i="1"/>
  <c r="AI318" i="1"/>
  <c r="AI316" i="1"/>
  <c r="AI303" i="1"/>
  <c r="AI302" i="1"/>
  <c r="AI301" i="1"/>
  <c r="AI300" i="1"/>
  <c r="AI298" i="1"/>
  <c r="AI274" i="1"/>
  <c r="AI270" i="1"/>
  <c r="AI268" i="1"/>
  <c r="AI267" i="1"/>
  <c r="AI265" i="1"/>
  <c r="AI264" i="1"/>
  <c r="AI262" i="1"/>
  <c r="AI261" i="1"/>
  <c r="AI259" i="1"/>
  <c r="AI258" i="1"/>
  <c r="AI257" i="1"/>
  <c r="AI256" i="1"/>
  <c r="AI255" i="1"/>
  <c r="AI254" i="1"/>
  <c r="AI253" i="1"/>
  <c r="AI252" i="1"/>
  <c r="AI251" i="1"/>
  <c r="AI250" i="1"/>
  <c r="AI249" i="1"/>
  <c r="AI248" i="1"/>
  <c r="AI247" i="1"/>
  <c r="AI246" i="1"/>
  <c r="AI243" i="1"/>
  <c r="AI226" i="1"/>
  <c r="AI225" i="1"/>
  <c r="AI224" i="1"/>
  <c r="AI223" i="1"/>
  <c r="AI222" i="1"/>
  <c r="AI221" i="1"/>
  <c r="AI220" i="1"/>
  <c r="AI219" i="1"/>
  <c r="AI218" i="1"/>
  <c r="AI215" i="1"/>
  <c r="AI213" i="1"/>
  <c r="AI212" i="1"/>
  <c r="AI202" i="1"/>
  <c r="AI201" i="1"/>
  <c r="AI200" i="1"/>
  <c r="AI198" i="1"/>
  <c r="AI197" i="1"/>
  <c r="AI196" i="1"/>
  <c r="AI195" i="1"/>
  <c r="AI194" i="1"/>
  <c r="AI193" i="1"/>
  <c r="AI192" i="1"/>
  <c r="AI190" i="1"/>
  <c r="AI189" i="1"/>
  <c r="AI188" i="1"/>
  <c r="AI187" i="1"/>
  <c r="AI174" i="1"/>
  <c r="AI150" i="1"/>
  <c r="AI130" i="1"/>
  <c r="G18" i="5" s="1"/>
  <c r="K19" i="5" s="1"/>
  <c r="AI129" i="1"/>
  <c r="AI114" i="1"/>
  <c r="AI113" i="1"/>
  <c r="AI111" i="1"/>
  <c r="AI110" i="1"/>
  <c r="AI109" i="1"/>
  <c r="AI108" i="1"/>
  <c r="AI107" i="1"/>
  <c r="AI93" i="1"/>
  <c r="AI89" i="1"/>
  <c r="AI32" i="1"/>
  <c r="AI30" i="1"/>
  <c r="AI29" i="1"/>
  <c r="AI22" i="1"/>
  <c r="AI5" i="1"/>
  <c r="AI134" i="1"/>
  <c r="AI151" i="1"/>
  <c r="K41" i="5"/>
  <c r="K21" i="5"/>
  <c r="K34" i="5"/>
  <c r="K32" i="5"/>
  <c r="K28" i="5"/>
  <c r="K26" i="5"/>
  <c r="K23" i="5"/>
  <c r="K15" i="5"/>
  <c r="K12" i="5"/>
  <c r="K10" i="5"/>
  <c r="J33" i="5"/>
  <c r="J31" i="5"/>
  <c r="J27" i="5"/>
  <c r="J25" i="5"/>
  <c r="J22" i="5"/>
  <c r="J20" i="5"/>
  <c r="J14" i="5"/>
  <c r="J9" i="5"/>
  <c r="C18" i="5"/>
  <c r="U283" i="1"/>
  <c r="L283" i="1"/>
  <c r="AA283" i="1"/>
  <c r="X283" i="1"/>
  <c r="AD283" i="1"/>
  <c r="U183" i="1"/>
  <c r="AS180" i="1" s="1"/>
  <c r="AD183" i="1"/>
  <c r="AV180" i="1" s="1"/>
  <c r="AA183" i="1"/>
  <c r="AU180" i="1" s="1"/>
  <c r="X183" i="1"/>
  <c r="AT180" i="1" s="1"/>
  <c r="S183" i="1"/>
  <c r="AR180" i="1" s="1"/>
  <c r="Q183" i="1"/>
  <c r="AQ180" i="1" s="1"/>
  <c r="O183" i="1"/>
  <c r="AP180" i="1" s="1"/>
  <c r="M183" i="1"/>
  <c r="AO180" i="1" s="1"/>
  <c r="K183" i="1"/>
  <c r="AN180" i="1" s="1"/>
  <c r="I183" i="1"/>
  <c r="AM180" i="1" s="1"/>
  <c r="U140" i="1"/>
  <c r="U141" i="1"/>
  <c r="U142" i="1"/>
  <c r="U143" i="1"/>
  <c r="U139" i="1"/>
  <c r="U144" i="1"/>
  <c r="U145" i="1"/>
  <c r="R283" i="1"/>
  <c r="O283" i="1"/>
  <c r="N308" i="1"/>
  <c r="N309" i="1"/>
  <c r="N310" i="1"/>
  <c r="AB286" i="1"/>
  <c r="U149" i="1"/>
  <c r="U148" i="1"/>
  <c r="U147" i="1"/>
  <c r="U146" i="1"/>
  <c r="AI28" i="1"/>
  <c r="AI26" i="1"/>
  <c r="AI84" i="1"/>
  <c r="AI85" i="1"/>
  <c r="AI25" i="1"/>
  <c r="AI31" i="1"/>
  <c r="AP165" i="1" l="1"/>
  <c r="AP181" i="1"/>
  <c r="AL174" i="1"/>
  <c r="AK174" i="1" s="1"/>
  <c r="Z277" i="1"/>
  <c r="AO181" i="1"/>
  <c r="AS181" i="1"/>
  <c r="AI18" i="1"/>
  <c r="AV181" i="1"/>
  <c r="AI17" i="1"/>
  <c r="AM181" i="1"/>
  <c r="AT181" i="1"/>
  <c r="AO155" i="1"/>
  <c r="AN165" i="1"/>
  <c r="AI97" i="1"/>
  <c r="AM155" i="1"/>
  <c r="AQ181" i="1"/>
  <c r="AU181" i="1"/>
  <c r="AN181" i="1"/>
  <c r="AN155" i="1"/>
  <c r="AO165" i="1"/>
  <c r="B3" i="5"/>
  <c r="AM165" i="1"/>
  <c r="AI105" i="1"/>
  <c r="AP155" i="1"/>
  <c r="AI104" i="1"/>
  <c r="AK144" i="1"/>
  <c r="AI349" i="1"/>
  <c r="AI10" i="1"/>
  <c r="AI98" i="1"/>
  <c r="AK138" i="1"/>
  <c r="AM10" i="1"/>
  <c r="AI102" i="1"/>
  <c r="G29" i="5"/>
  <c r="K30" i="5" s="1"/>
  <c r="C29" i="5"/>
  <c r="G16" i="5"/>
  <c r="K17" i="5" s="1"/>
  <c r="J18" i="5"/>
  <c r="AI95" i="1"/>
  <c r="AI86" i="1"/>
  <c r="AI277" i="1"/>
  <c r="AI87" i="1"/>
  <c r="AI287" i="1"/>
  <c r="AI278" i="1"/>
  <c r="AI99" i="1"/>
  <c r="AI286" i="1"/>
  <c r="AI90" i="1"/>
  <c r="AR181" i="1"/>
  <c r="AK145" i="1"/>
  <c r="AI88" i="1"/>
  <c r="AK140" i="1" l="1"/>
  <c r="AK139" i="1"/>
  <c r="AL277" i="1"/>
  <c r="AK277" i="1" s="1"/>
  <c r="R288" i="1"/>
  <c r="AI331" i="1"/>
  <c r="E36" i="5"/>
  <c r="K37" i="5" s="1"/>
  <c r="AI336" i="1"/>
  <c r="AI328" i="1"/>
  <c r="AK155" i="1"/>
  <c r="AI330" i="1"/>
  <c r="AI337" i="1"/>
  <c r="AK165" i="1"/>
  <c r="AK181" i="1"/>
  <c r="G36" i="5"/>
  <c r="AI335" i="1"/>
  <c r="AI334" i="1"/>
  <c r="C36" i="5"/>
  <c r="G40" i="5"/>
  <c r="J40" i="5" s="1"/>
  <c r="E38" i="5"/>
  <c r="K39" i="5" s="1"/>
  <c r="J16" i="5"/>
  <c r="C38" i="5"/>
  <c r="G38" i="5"/>
  <c r="AI329" i="1"/>
  <c r="AI332" i="1"/>
  <c r="AJ179" i="1"/>
  <c r="AJ181" i="1"/>
  <c r="AJ180" i="1"/>
  <c r="AJ182" i="1"/>
  <c r="J29" i="5"/>
  <c r="AK3" i="1" l="1"/>
  <c r="AI3" i="1"/>
  <c r="K5" i="5"/>
  <c r="J38" i="5"/>
  <c r="J36" i="5"/>
  <c r="AJ3" i="1"/>
  <c r="J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 authorId="0" shapeId="0" xr:uid="{00000000-0006-0000-0100-000001000000}">
      <text>
        <r>
          <rPr>
            <sz val="9"/>
            <color indexed="81"/>
            <rFont val="ＭＳ Ｐゴシック"/>
            <family val="3"/>
            <charset val="128"/>
          </rPr>
          <t>作成にあたっては、｢重要事項説明書作成要領｣を参考とすること</t>
        </r>
      </text>
    </comment>
    <comment ref="I29" authorId="0" shapeId="0" xr:uid="{00000000-0006-0000-0100-000002000000}">
      <text>
        <r>
          <rPr>
            <sz val="9"/>
            <color indexed="81"/>
            <rFont val="ＭＳ Ｐゴシック"/>
            <family val="3"/>
            <charset val="128"/>
          </rPr>
          <t>ホームページを開設していない場合は「なし」と入力</t>
        </r>
      </text>
    </comment>
    <comment ref="K34" authorId="0" shapeId="0" xr:uid="{00000000-0006-0000-0100-000003000000}">
      <text>
        <r>
          <rPr>
            <b/>
            <sz val="9"/>
            <color indexed="81"/>
            <rFont val="ＭＳ Ｐゴシック"/>
            <family val="3"/>
            <charset val="128"/>
          </rPr>
          <t>当該施設を含んだ数とすること</t>
        </r>
      </text>
    </comment>
    <comment ref="I88" authorId="0" shapeId="0" xr:uid="{00000000-0006-0000-0100-000004000000}">
      <text>
        <r>
          <rPr>
            <sz val="9"/>
            <color indexed="81"/>
            <rFont val="ＭＳ Ｐゴシック"/>
            <family val="3"/>
            <charset val="128"/>
          </rPr>
          <t>ホームページを開設していない場合は「なし」と入力</t>
        </r>
      </text>
    </comment>
    <comment ref="L89" authorId="0" shapeId="0" xr:uid="{00000000-0006-0000-0100-000005000000}">
      <text>
        <r>
          <rPr>
            <sz val="9"/>
            <color indexed="81"/>
            <rFont val="ＭＳ Ｐゴシック"/>
            <family val="3"/>
            <charset val="128"/>
          </rPr>
          <t>「ホーム長」「館長」など、ホームで用いている名称を入力。特別な呼称がなければ「管理者」又は「施設長」と入力</t>
        </r>
      </text>
    </comment>
    <comment ref="A91" authorId="0" shapeId="0" xr:uid="{00000000-0006-0000-0100-000006000000}">
      <text>
        <r>
          <rPr>
            <b/>
            <sz val="9"/>
            <color indexed="81"/>
            <rFont val="ＭＳ Ｐゴシック"/>
            <family val="3"/>
            <charset val="128"/>
          </rPr>
          <t>有料老人ホーム設置届の提出日を入力</t>
        </r>
      </text>
    </comment>
    <comment ref="I93" authorId="0" shapeId="0" xr:uid="{00000000-0006-0000-0100-000007000000}">
      <text>
        <r>
          <rPr>
            <sz val="9"/>
            <color indexed="81"/>
            <rFont val="ＭＳ Ｐゴシック"/>
            <family val="3"/>
            <charset val="128"/>
          </rPr>
          <t>最寄の鉄道駅及び当駅からの交通手段
（バス・徒歩など）と所要時間を入力</t>
        </r>
      </text>
    </comment>
    <comment ref="S99" authorId="0" shapeId="0" xr:uid="{00000000-0006-0000-0100-000008000000}">
      <text>
        <r>
          <rPr>
            <sz val="9"/>
            <color indexed="81"/>
            <rFont val="ＭＳ Ｐゴシック"/>
            <family val="3"/>
            <charset val="128"/>
          </rPr>
          <t>建物登記の新築年月日を入力</t>
        </r>
      </text>
    </comment>
    <comment ref="W102" authorId="0" shapeId="0" xr:uid="{00000000-0006-0000-0100-000009000000}">
      <text>
        <r>
          <rPr>
            <sz val="9"/>
            <color indexed="81"/>
            <rFont val="ＭＳ Ｐゴシック"/>
            <family val="3"/>
            <charset val="128"/>
          </rPr>
          <t>建築検査済証に表示された用途区分</t>
        </r>
      </text>
    </comment>
    <comment ref="R103" authorId="0" shapeId="0" xr:uid="{00000000-0006-0000-0100-00000A000000}">
      <text>
        <r>
          <rPr>
            <sz val="9"/>
            <color indexed="81"/>
            <rFont val="ＭＳ Ｐゴシック"/>
            <family val="3"/>
            <charset val="128"/>
          </rPr>
          <t>ありの場合、併設施設の具体的名称</t>
        </r>
      </text>
    </comment>
    <comment ref="I104" authorId="0" shapeId="0" xr:uid="{00000000-0006-0000-0100-00000B000000}">
      <text>
        <r>
          <rPr>
            <sz val="9"/>
            <color indexed="81"/>
            <rFont val="ＭＳ Ｐゴシック"/>
            <family val="3"/>
            <charset val="128"/>
          </rPr>
          <t>契約の対象を選択</t>
        </r>
      </text>
    </comment>
    <comment ref="T105" authorId="0" shapeId="0" xr:uid="{00000000-0006-0000-0100-00000C000000}">
      <text>
        <r>
          <rPr>
            <sz val="9"/>
            <color indexed="81"/>
            <rFont val="ＭＳ Ｐゴシック"/>
            <family val="3"/>
            <charset val="128"/>
          </rPr>
          <t>定期借地・借家契約により自動更新｢なし｣を選択した場合は、入居者との入居契約期間が、当該借地・借家契約期間を超えることがない旨の説明を記載すること。</t>
        </r>
      </text>
    </comment>
    <comment ref="K106" authorId="0" shapeId="0" xr:uid="{00000000-0006-0000-0100-00000D000000}">
      <text>
        <r>
          <rPr>
            <b/>
            <sz val="9"/>
            <color indexed="81"/>
            <rFont val="ＭＳ Ｐゴシック"/>
            <family val="3"/>
            <charset val="128"/>
          </rPr>
          <t>各階定員合計ではなく、１室あたりの定員を入力</t>
        </r>
      </text>
    </comment>
    <comment ref="T119" authorId="0" shapeId="0" xr:uid="{00000000-0006-0000-0100-00000E000000}">
      <text>
        <r>
          <rPr>
            <b/>
            <sz val="9"/>
            <color indexed="81"/>
            <rFont val="MS P ゴシック"/>
            <family val="3"/>
            <charset val="128"/>
          </rPr>
          <t>ありの場合、電話機等の設置、契約の形態について記載
例）設置各自、料金負担も各自</t>
        </r>
      </text>
    </comment>
    <comment ref="T120" authorId="0" shapeId="0" xr:uid="{00000000-0006-0000-0100-00000F000000}">
      <text>
        <r>
          <rPr>
            <b/>
            <sz val="9"/>
            <color indexed="81"/>
            <rFont val="MS P ゴシック"/>
            <family val="3"/>
            <charset val="128"/>
          </rPr>
          <t>ありの場合、テレビ等の設置、契約の形態について記載
例）設置各自、放送契約と料金負担も各自</t>
        </r>
      </text>
    </comment>
    <comment ref="I121" authorId="0" shapeId="0" xr:uid="{00000000-0006-0000-0100-000010000000}">
      <text>
        <r>
          <rPr>
            <sz val="9"/>
            <color indexed="81"/>
            <rFont val="MS P ゴシック"/>
            <family val="3"/>
            <charset val="128"/>
          </rPr>
          <t xml:space="preserve">追加記載したい設備があれば追加してください
</t>
        </r>
      </text>
    </comment>
    <comment ref="J122" authorId="0" shapeId="0" xr:uid="{00000000-0006-0000-0100-000011000000}">
      <text>
        <r>
          <rPr>
            <sz val="9"/>
            <color indexed="81"/>
            <rFont val="ＭＳ Ｐゴシック"/>
            <family val="3"/>
            <charset val="128"/>
          </rPr>
          <t>職員専用の便所は除く</t>
        </r>
      </text>
    </comment>
    <comment ref="S124" authorId="0" shapeId="0" xr:uid="{00000000-0006-0000-0100-000012000000}">
      <text>
        <r>
          <rPr>
            <sz val="9"/>
            <color indexed="81"/>
            <rFont val="ＭＳ Ｐゴシック"/>
            <family val="3"/>
            <charset val="128"/>
          </rPr>
          <t>ありの場合、共用する併設施設の名称</t>
        </r>
      </text>
    </comment>
    <comment ref="R125" authorId="0" shapeId="0" xr:uid="{00000000-0006-0000-0100-000013000000}">
      <text>
        <r>
          <rPr>
            <sz val="9"/>
            <color indexed="81"/>
            <rFont val="ＭＳ Ｐゴシック"/>
            <family val="3"/>
            <charset val="128"/>
          </rPr>
          <t>ありの場合、兼用する用途の具体的内容
例：機能訓練室　など</t>
        </r>
      </text>
    </comment>
    <comment ref="S126" authorId="0" shapeId="0" xr:uid="{00000000-0006-0000-0100-000014000000}">
      <text>
        <r>
          <rPr>
            <sz val="9"/>
            <color indexed="81"/>
            <rFont val="ＭＳ Ｐゴシック"/>
            <family val="3"/>
            <charset val="128"/>
          </rPr>
          <t>ありの場合、共用する併設施設の名称</t>
        </r>
      </text>
    </comment>
    <comment ref="N127" authorId="0" shapeId="0" xr:uid="{00000000-0006-0000-0100-000015000000}">
      <text>
        <r>
          <rPr>
            <sz val="9"/>
            <color indexed="81"/>
            <rFont val="ＭＳ Ｐゴシック"/>
            <family val="3"/>
            <charset val="128"/>
          </rPr>
          <t>ありの場合、具体的な施設名称・用途など
【料金発生する場合はその旨記載】</t>
        </r>
      </text>
    </comment>
    <comment ref="M128" authorId="0" shapeId="0" xr:uid="{00000000-0006-0000-0100-000016000000}">
      <text>
        <r>
          <rPr>
            <sz val="9"/>
            <color indexed="81"/>
            <rFont val="ＭＳ Ｐゴシック"/>
            <family val="3"/>
            <charset val="128"/>
          </rPr>
          <t>職員専用のエレベーターは除く</t>
        </r>
      </text>
    </comment>
    <comment ref="W135" authorId="0" shapeId="0" xr:uid="{00000000-0006-0000-0100-000017000000}">
      <text>
        <r>
          <rPr>
            <b/>
            <sz val="9"/>
            <color indexed="81"/>
            <rFont val="ＭＳ Ｐゴシック"/>
            <family val="3"/>
            <charset val="128"/>
          </rPr>
          <t>小数点第２位以下を切り捨てて入力する。</t>
        </r>
      </text>
    </comment>
    <comment ref="AA135" authorId="0" shapeId="0" xr:uid="{00000000-0006-0000-0100-000018000000}">
      <text>
        <r>
          <rPr>
            <sz val="9"/>
            <color indexed="81"/>
            <rFont val="ＭＳ Ｐゴシック"/>
            <family val="3"/>
            <charset val="128"/>
          </rPr>
          <t>外部に業務委託している場合は、
委託先とあわせてその旨記入すること。
（委託先は「②常勤従業者勤務時間数」の
上に行を追加して記入することも可）</t>
        </r>
      </text>
    </comment>
    <comment ref="AA138" authorId="0" shapeId="0" xr:uid="{00000000-0006-0000-0100-000019000000}">
      <text>
        <r>
          <rPr>
            <sz val="9"/>
            <color indexed="81"/>
            <rFont val="MS P ゴシック"/>
            <family val="3"/>
            <charset val="128"/>
          </rPr>
          <t>施設と同一敷地でない場所での兼務がある場合は、「敷地外兼務あり」を選択してください。</t>
        </r>
      </text>
    </comment>
    <comment ref="V150" authorId="0" shapeId="0" xr:uid="{00000000-0006-0000-0100-00001A000000}">
      <text>
        <r>
          <rPr>
            <sz val="9"/>
            <color indexed="81"/>
            <rFont val="ＭＳ Ｐゴシック"/>
            <family val="3"/>
            <charset val="128"/>
          </rPr>
          <t>職種により時間数が異なる場合には行追加して分けて入力</t>
        </r>
      </text>
    </comment>
    <comment ref="AK155" authorId="0" shapeId="0" xr:uid="{00000000-0006-0000-0100-00001B00000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K165" authorId="0" shapeId="0" xr:uid="{00000000-0006-0000-0100-00001C000000}">
      <text>
        <r>
          <rPr>
            <sz val="9"/>
            <color indexed="81"/>
            <rFont val="ＭＳ Ｐゴシック"/>
            <family val="3"/>
            <charset val="128"/>
          </rPr>
          <t>「要確認」と表示された場合、右側チェック項目欄のどの箇所で不一致が生じているか確認し、人数を是正してください。</t>
        </r>
      </text>
    </comment>
    <comment ref="O171" authorId="0" shapeId="0" xr:uid="{00000000-0006-0000-0100-00001D000000}">
      <text>
        <r>
          <rPr>
            <sz val="9"/>
            <color indexed="81"/>
            <rFont val="ＭＳ Ｐゴシック"/>
            <family val="3"/>
            <charset val="128"/>
          </rPr>
          <t>医療・介護等関連資格のみを入力。
無資格の場合は「なし」とする。</t>
        </r>
      </text>
    </comment>
    <comment ref="AJ179" authorId="0" shapeId="0" xr:uid="{00000000-0006-0000-0100-00001E000000}">
      <text>
        <r>
          <rPr>
            <sz val="9"/>
            <color indexed="81"/>
            <rFont val="ＭＳ Ｐゴシック"/>
            <family val="3"/>
            <charset val="128"/>
          </rPr>
          <t>「記入不要」と表示された場合、職員の勤続年数が施設運営年数を超過しています。
再確認してください。</t>
        </r>
      </text>
    </comment>
    <comment ref="AJ180" authorId="0" shapeId="0" xr:uid="{00000000-0006-0000-0100-00001F000000}">
      <text>
        <r>
          <rPr>
            <sz val="9"/>
            <color indexed="81"/>
            <rFont val="ＭＳ Ｐゴシック"/>
            <family val="3"/>
            <charset val="128"/>
          </rPr>
          <t>「記入不要」と表示された場合、職員の勤続年数が施設運営年数を超過しています。
再確認してください。</t>
        </r>
      </text>
    </comment>
    <comment ref="AJ181" authorId="0" shapeId="0" xr:uid="{00000000-0006-0000-0100-000020000000}">
      <text>
        <r>
          <rPr>
            <sz val="9"/>
            <color indexed="81"/>
            <rFont val="ＭＳ Ｐゴシック"/>
            <family val="3"/>
            <charset val="128"/>
          </rPr>
          <t>「記入不要」と表示された場合、職員の勤続年数が施設運営年数を超過しています。
再確認してください。</t>
        </r>
      </text>
    </comment>
    <comment ref="AK181" authorId="0" shapeId="0" xr:uid="{00000000-0006-0000-0100-00002100000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J182" authorId="0" shapeId="0" xr:uid="{00000000-0006-0000-0100-000022000000}">
      <text>
        <r>
          <rPr>
            <sz val="9"/>
            <color indexed="81"/>
            <rFont val="ＭＳ Ｐゴシック"/>
            <family val="3"/>
            <charset val="128"/>
          </rPr>
          <t>「記入不要」と表示された場合、職員の勤続年数が施設運営年数を超過しています。
再確認してください。</t>
        </r>
      </text>
    </comment>
    <comment ref="F186" authorId="0" shapeId="0" xr:uid="{00000000-0006-0000-0100-000023000000}">
      <text>
        <r>
          <rPr>
            <b/>
            <sz val="9"/>
            <color indexed="81"/>
            <rFont val="ＭＳ Ｐゴシック"/>
            <family val="3"/>
            <charset val="128"/>
          </rPr>
          <t>添付書類の｢介護サービス等の一覧表｣と整合を図る</t>
        </r>
      </text>
    </comment>
    <comment ref="Y187" authorId="0" shapeId="0" xr:uid="{00000000-0006-0000-0100-000024000000}">
      <text>
        <r>
          <rPr>
            <sz val="9"/>
            <color indexed="81"/>
            <rFont val="ＭＳ Ｐゴシック"/>
            <family val="3"/>
            <charset val="128"/>
          </rPr>
          <t>ありの場合</t>
        </r>
      </text>
    </comment>
    <comment ref="G197" authorId="0" shapeId="0" xr:uid="{00000000-0006-0000-0100-000025000000}">
      <text>
        <r>
          <rPr>
            <sz val="9"/>
            <color indexed="81"/>
            <rFont val="ＭＳ Ｐゴシック"/>
            <family val="3"/>
            <charset val="128"/>
          </rPr>
          <t>日中・夜間別の巡回の頻度を具体的に入力
（「介護サービス等の一覧表」と内容を整合させること。）。
モニタやセンサーによる安否確認を行う場合には、
その利用方法について具体的に入力。</t>
        </r>
      </text>
    </comment>
    <comment ref="G198" authorId="0" shapeId="0" xr:uid="{00000000-0006-0000-0100-000026000000}">
      <text>
        <r>
          <rPr>
            <sz val="9"/>
            <color indexed="81"/>
            <rFont val="ＭＳ Ｐゴシック"/>
            <family val="3"/>
            <charset val="128"/>
          </rPr>
          <t>緊急時対応についてではなく、
日常的に医療的ケアが必要になったときに、
具体的にどのようなケアであればホームで対応可能なのかを、
その提供方法</t>
        </r>
        <r>
          <rPr>
            <b/>
            <sz val="9"/>
            <color indexed="81"/>
            <rFont val="ＭＳ Ｐゴシック"/>
            <family val="3"/>
            <charset val="128"/>
          </rPr>
          <t>（※）</t>
        </r>
        <r>
          <rPr>
            <sz val="9"/>
            <color indexed="81"/>
            <rFont val="ＭＳ Ｐゴシック"/>
            <family val="3"/>
            <charset val="128"/>
          </rPr>
          <t xml:space="preserve">も含めて入力する。
※：誰が行うのかを明記すること。
</t>
        </r>
        <r>
          <rPr>
            <b/>
            <sz val="9"/>
            <color indexed="10"/>
            <rFont val="ＭＳ Ｐゴシック"/>
            <family val="3"/>
            <charset val="128"/>
          </rPr>
          <t>（具体的には、施設の看護師や、
認定特定行為業務従事者認定証の交付を受けた介護職員など）</t>
        </r>
      </text>
    </comment>
    <comment ref="M202" authorId="0" shapeId="0" xr:uid="{00000000-0006-0000-0100-000027000000}">
      <text>
        <r>
          <rPr>
            <sz val="9"/>
            <color indexed="81"/>
            <rFont val="ＭＳ Ｐゴシック"/>
            <family val="3"/>
            <charset val="128"/>
          </rPr>
          <t>診療科目、協力内容、利用者の費用負担、
ホームから医療機関までの距離など</t>
        </r>
      </text>
    </comment>
    <comment ref="T214" authorId="0" shapeId="0" xr:uid="{00000000-0006-0000-0100-000028000000}">
      <text>
        <r>
          <rPr>
            <sz val="9"/>
            <color indexed="81"/>
            <rFont val="ＭＳ Ｐゴシック"/>
            <family val="3"/>
            <charset val="128"/>
          </rPr>
          <t>開催「あり」の場合は記入不要</t>
        </r>
      </text>
    </comment>
    <comment ref="I222" authorId="0" shapeId="0" xr:uid="{00000000-0006-0000-0100-000029000000}">
      <text>
        <r>
          <rPr>
            <sz val="9"/>
            <color indexed="81"/>
            <rFont val="ＭＳ Ｐゴシック"/>
            <family val="3"/>
            <charset val="128"/>
          </rPr>
          <t>具体的に入力すること。
なお、概要や主な内容のみ入力したうえで、「詳細は入居契約書第●条を参照」とする記載でも可</t>
        </r>
      </text>
    </comment>
    <comment ref="M223" authorId="0" shapeId="0" xr:uid="{00000000-0006-0000-0100-00002A000000}">
      <text>
        <r>
          <rPr>
            <sz val="9"/>
            <color indexed="81"/>
            <rFont val="ＭＳ Ｐゴシック"/>
            <family val="3"/>
            <charset val="128"/>
          </rPr>
          <t>連続利用期間の上限のほか、回数の制限等がある場合に入力</t>
        </r>
      </text>
    </comment>
    <comment ref="M224" authorId="0" shapeId="0" xr:uid="{00000000-0006-0000-0100-00002B000000}">
      <text>
        <r>
          <rPr>
            <sz val="9"/>
            <color indexed="81"/>
            <rFont val="ＭＳ Ｐゴシック"/>
            <family val="3"/>
            <charset val="128"/>
          </rPr>
          <t>１泊当たりの料金について、「室料」「食事代」「介護サービス費」など内訳を明示して入力すること。また、記載された金額以外に別途徴収する料金がある場合は、その旨明示すること。</t>
        </r>
      </text>
    </comment>
    <comment ref="M225" authorId="0" shapeId="0" xr:uid="{00000000-0006-0000-0100-00002C000000}">
      <text>
        <r>
          <rPr>
            <sz val="9"/>
            <color indexed="81"/>
            <rFont val="ＭＳ Ｐゴシック"/>
            <family val="3"/>
            <charset val="128"/>
          </rPr>
          <t>体験入居利用上の注意事項等について入力</t>
        </r>
      </text>
    </comment>
    <comment ref="I243" authorId="0" shapeId="0" xr:uid="{00000000-0006-0000-0100-00002E000000}">
      <text>
        <r>
          <rPr>
            <sz val="9"/>
            <color indexed="81"/>
            <rFont val="ＭＳ Ｐゴシック"/>
            <family val="3"/>
            <charset val="128"/>
          </rPr>
          <t>具体的に入力すること。
なお、概要や主な内容のみ入力したうえで、「詳細は入居契約書第●条を参照」とする記載でも可。
※入居者からの契約解除については入力不要</t>
        </r>
      </text>
    </comment>
    <comment ref="N255" authorId="0" shapeId="0" xr:uid="{00000000-0006-0000-0100-00002F000000}">
      <text>
        <r>
          <rPr>
            <sz val="9"/>
            <color indexed="81"/>
            <rFont val="ＭＳ Ｐゴシック"/>
            <family val="3"/>
            <charset val="128"/>
          </rPr>
          <t>ありの場合、具体的なホーム名称を入力</t>
        </r>
      </text>
    </comment>
    <comment ref="I261" authorId="0" shapeId="0" xr:uid="{00000000-0006-0000-0100-000030000000}">
      <text>
        <r>
          <rPr>
            <sz val="9"/>
            <color indexed="81"/>
            <rFont val="ＭＳ Ｐゴシック"/>
            <family val="3"/>
            <charset val="128"/>
          </rPr>
          <t>１次受付窓口として、ホームにおける窓口を入力</t>
        </r>
      </text>
    </comment>
    <comment ref="Q263" authorId="0" shapeId="0" xr:uid="{00000000-0006-0000-0100-000031000000}">
      <text>
        <r>
          <rPr>
            <b/>
            <sz val="9"/>
            <color indexed="81"/>
            <rFont val="ＭＳ Ｐゴシック"/>
            <family val="3"/>
            <charset val="128"/>
          </rPr>
          <t>曜日を記入</t>
        </r>
      </text>
    </comment>
    <comment ref="I264" authorId="0" shapeId="0" xr:uid="{00000000-0006-0000-0100-000032000000}">
      <text>
        <r>
          <rPr>
            <sz val="9"/>
            <color indexed="81"/>
            <rFont val="ＭＳ Ｐゴシック"/>
            <family val="3"/>
            <charset val="128"/>
          </rPr>
          <t>２次受付窓口として、法人に設置した窓口を入力
※法人窓口がホーム窓口と同一の場合は、下記３の窓口を入力</t>
        </r>
      </text>
    </comment>
    <comment ref="I267" authorId="0" shapeId="0" xr:uid="{00000000-0006-0000-0100-000033000000}">
      <text>
        <r>
          <rPr>
            <sz val="9"/>
            <color indexed="81"/>
            <rFont val="ＭＳ Ｐゴシック"/>
            <family val="3"/>
            <charset val="128"/>
          </rPr>
          <t>区市町村高齢者福祉所管課・国保連等、外部機関の窓口を入力
◎区市町村窓口については、あらかじめ当該自治体に所管部署を確認すること。</t>
        </r>
      </text>
    </comment>
    <comment ref="R270" authorId="0" shapeId="0" xr:uid="{00000000-0006-0000-0100-000034000000}">
      <text>
        <r>
          <rPr>
            <sz val="9"/>
            <color indexed="81"/>
            <rFont val="ＭＳ Ｐゴシック"/>
            <family val="3"/>
            <charset val="128"/>
          </rPr>
          <t>保険の名称について、できる限り正確に記入すること。
【例】有料老人ホーム賠償責任保険（公益社団法人全国有料老人ホーム協会）</t>
        </r>
      </text>
    </comment>
    <comment ref="AL277" authorId="0" shapeId="0" xr:uid="{00000000-0006-0000-0100-000035000000}">
      <text>
        <r>
          <rPr>
            <sz val="9"/>
            <color indexed="81"/>
            <rFont val="ＭＳ Ｐゴシック"/>
            <family val="3"/>
            <charset val="128"/>
          </rPr>
          <t>ABC不一致と表示された場合、
「介護度別・年齢別入居者数」
「入居継続期間別入居者数」
「男女別入居者数」の人数が
それぞれ不一致となっています。
再度確認してください。</t>
        </r>
      </text>
    </comment>
    <comment ref="A297" authorId="0" shapeId="0" xr:uid="{00000000-0006-0000-0100-000036000000}">
      <text>
        <r>
          <rPr>
            <b/>
            <sz val="9"/>
            <color indexed="81"/>
            <rFont val="ＭＳ Ｐゴシック"/>
            <family val="3"/>
            <charset val="128"/>
          </rPr>
          <t>税込表示を原則とする。</t>
        </r>
      </text>
    </comment>
    <comment ref="R305" authorId="0" shapeId="0" xr:uid="{00000000-0006-0000-0100-000037000000}">
      <text>
        <r>
          <rPr>
            <sz val="9"/>
            <color indexed="81"/>
            <rFont val="ＭＳ Ｐゴシック"/>
            <family val="3"/>
            <charset val="128"/>
          </rPr>
          <t>原則として、プランの種類ごとに
行を追加して全プランを入力。
ただし、居室面積に応じて
家賃相当額のみが異なるプランなど、
ある程度まとめて入力することが
可能な場合には範囲指定でまとめても可。</t>
        </r>
      </text>
    </comment>
    <comment ref="F311" authorId="0" shapeId="0" xr:uid="{00000000-0006-0000-0100-000038000000}">
      <text>
        <r>
          <rPr>
            <b/>
            <sz val="9"/>
            <color indexed="81"/>
            <rFont val="ＭＳ Ｐゴシック"/>
            <family val="3"/>
            <charset val="128"/>
          </rPr>
          <t xml:space="preserve">・前払金がある場合は、
 あらかじめ入力してある項目を削除せず、
 各項目について説明をすること
・返還対象としない分（想定居住期間を超えて居住する場合に備えて徴収する額など）も明記すること
・前払金がない場合には、項目を削除し、
 ｢前払金なし｣と記載すること </t>
        </r>
      </text>
    </comment>
    <comment ref="F319" authorId="0" shapeId="0" xr:uid="{00000000-0006-0000-0100-000039000000}">
      <text>
        <r>
          <rPr>
            <sz val="9"/>
            <color indexed="81"/>
            <rFont val="ＭＳ Ｐゴシック"/>
            <family val="3"/>
            <charset val="128"/>
          </rPr>
          <t>【住宅型】
生活支援サービス等介護保険の給付対象にならない
サービスの費用について入力
【介護付】
自立入居者（介護専用型においては要支援者含む）の生活支援費や、
特定施設入居者生活介護の給付対象とならない費用
（手厚い人員配置に係る費用等）について入力</t>
        </r>
      </text>
    </comment>
    <comment ref="F325" authorId="0" shapeId="0" xr:uid="{00000000-0006-0000-0100-00003A000000}">
      <text>
        <r>
          <rPr>
            <sz val="9"/>
            <color indexed="81"/>
            <rFont val="ＭＳ Ｐゴシック"/>
            <family val="3"/>
            <charset val="128"/>
          </rPr>
          <t>食事をキャンセルする場合の届出方法や
食費返還の計算方法等を記載すること</t>
        </r>
      </text>
    </comment>
    <comment ref="K330" authorId="0" shapeId="0" xr:uid="{00000000-0006-0000-0100-00003B000000}">
      <text>
        <r>
          <rPr>
            <sz val="9"/>
            <color indexed="81"/>
            <rFont val="ＭＳ Ｐゴシック"/>
            <family val="3"/>
            <charset val="128"/>
          </rPr>
          <t>返還対象としない額「あり」の場合、
その額について金額及び設定根拠、内容等を示すこと。</t>
        </r>
      </text>
    </comment>
    <comment ref="G332" authorId="0" shapeId="0" xr:uid="{00000000-0006-0000-0100-00003C000000}">
      <text>
        <r>
          <rPr>
            <sz val="9"/>
            <color indexed="81"/>
            <rFont val="ＭＳ Ｐゴシック"/>
            <family val="3"/>
            <charset val="128"/>
          </rPr>
          <t>各料金の内訳・明細で入力した前払金の内容と整合性が取られていること
日割計算とすること</t>
        </r>
      </text>
    </comment>
    <comment ref="G334" authorId="0" shapeId="0" xr:uid="{00000000-0006-0000-0100-00003D000000}">
      <text>
        <r>
          <rPr>
            <sz val="9"/>
            <color indexed="81"/>
            <rFont val="ＭＳ Ｐゴシック"/>
            <family val="3"/>
            <charset val="128"/>
          </rPr>
          <t>日額単価を明示した上で、日割計算で示すこと。
返還式のみでなく、短期解約特例の対象となる条件等の詳細も記入すること。
上記「返還対象としない額」はすべて返還することを明示すること。</t>
        </r>
      </text>
    </comment>
    <comment ref="B343" authorId="0" shapeId="0" xr:uid="{00000000-0006-0000-0100-00003E000000}">
      <text>
        <r>
          <rPr>
            <sz val="9"/>
            <color indexed="81"/>
            <rFont val="ＭＳ Ｐゴシック"/>
            <family val="3"/>
            <charset val="128"/>
          </rPr>
          <t>運営懇談会に諮ることや個々の入居者に説明することなど、具体的な進め方について入力</t>
        </r>
      </text>
    </comment>
    <comment ref="AF345" authorId="0" shapeId="0" xr:uid="{00000000-0006-0000-0100-00003F000000}">
      <text>
        <r>
          <rPr>
            <sz val="9"/>
            <color indexed="81"/>
            <rFont val="ＭＳ Ｐゴシック"/>
            <family val="3"/>
            <charset val="128"/>
          </rPr>
          <t xml:space="preserve">１つの標準的なプランを選択することとし、金額の範囲を示すことはしない。
</t>
        </r>
        <r>
          <rPr>
            <b/>
            <sz val="9"/>
            <color indexed="10"/>
            <rFont val="ＭＳ Ｐゴシック"/>
            <family val="3"/>
            <charset val="128"/>
          </rPr>
          <t>金額は必ず消費税込とすること。</t>
        </r>
      </text>
    </comment>
  </commentList>
</comments>
</file>

<file path=xl/sharedStrings.xml><?xml version="1.0" encoding="utf-8"?>
<sst xmlns="http://schemas.openxmlformats.org/spreadsheetml/2006/main" count="877" uniqueCount="561">
  <si>
    <t>重要事項説明書等の作成にあたって</t>
    <rPh sb="0" eb="7">
      <t>ジュウセツ</t>
    </rPh>
    <rPh sb="7" eb="8">
      <t>トウ</t>
    </rPh>
    <rPh sb="9" eb="11">
      <t>サクセイ</t>
    </rPh>
    <phoneticPr fontId="2"/>
  </si>
  <si>
    <t>【基本的な入力方法】</t>
    <phoneticPr fontId="2"/>
  </si>
  <si>
    <t>○</t>
    <phoneticPr fontId="2"/>
  </si>
  <si>
    <t>プルダウンリストから選択するか、または直接入力してください。</t>
    <rPh sb="10" eb="12">
      <t>センタク</t>
    </rPh>
    <rPh sb="19" eb="21">
      <t>チョクセツ</t>
    </rPh>
    <rPh sb="21" eb="23">
      <t>ニュウリョク</t>
    </rPh>
    <phoneticPr fontId="2"/>
  </si>
  <si>
    <t>記入にあたっては、東京都福祉保健局ホームページで現在公表されている重要事項説明書の内容を必ず確認してください。</t>
    <rPh sb="0" eb="2">
      <t>キニュウ</t>
    </rPh>
    <rPh sb="9" eb="12">
      <t>トウキョウト</t>
    </rPh>
    <rPh sb="12" eb="17">
      <t>フクシホケンキョク</t>
    </rPh>
    <rPh sb="24" eb="26">
      <t>ゲンザイ</t>
    </rPh>
    <rPh sb="26" eb="28">
      <t>コウヒョウ</t>
    </rPh>
    <rPh sb="33" eb="40">
      <t>ジュウセツ</t>
    </rPh>
    <rPh sb="41" eb="43">
      <t>ナイヨウ</t>
    </rPh>
    <rPh sb="44" eb="45">
      <t>カナラ</t>
    </rPh>
    <rPh sb="46" eb="48">
      <t>カクニン</t>
    </rPh>
    <phoneticPr fontId="2"/>
  </si>
  <si>
    <t>行を増やす必要がある場合（例：協力医療機関が３つ以上ある場合）は、適宜行を挿入のうえ枠をコピーして記入してください。</t>
    <rPh sb="0" eb="1">
      <t>ギョウ</t>
    </rPh>
    <rPh sb="2" eb="3">
      <t>フ</t>
    </rPh>
    <rPh sb="5" eb="7">
      <t>ヒツヨウ</t>
    </rPh>
    <rPh sb="10" eb="12">
      <t>バアイ</t>
    </rPh>
    <rPh sb="13" eb="14">
      <t>レイ</t>
    </rPh>
    <rPh sb="33" eb="35">
      <t>テキギ</t>
    </rPh>
    <rPh sb="35" eb="36">
      <t>ギョウ</t>
    </rPh>
    <rPh sb="37" eb="39">
      <t>ソウニュウ</t>
    </rPh>
    <rPh sb="42" eb="43">
      <t>ワク</t>
    </rPh>
    <rPh sb="49" eb="51">
      <t>キニュウ</t>
    </rPh>
    <phoneticPr fontId="2"/>
  </si>
  <si>
    <t>指針適合表の「適合状況」のうち一部は、重要事項説明書の入力内容に応じて自動的に「○」が付されるよう設定してあります。</t>
    <rPh sb="0" eb="2">
      <t>シシン</t>
    </rPh>
    <rPh sb="2" eb="4">
      <t>テキゴウ</t>
    </rPh>
    <rPh sb="4" eb="5">
      <t>ヒョウ</t>
    </rPh>
    <rPh sb="7" eb="9">
      <t>テキゴウ</t>
    </rPh>
    <rPh sb="9" eb="11">
      <t>ジョウキョウ</t>
    </rPh>
    <rPh sb="15" eb="17">
      <t>イチブ</t>
    </rPh>
    <rPh sb="19" eb="26">
      <t>ジュウセツ</t>
    </rPh>
    <rPh sb="27" eb="29">
      <t>ニュウリョク</t>
    </rPh>
    <rPh sb="29" eb="31">
      <t>ナイヨウ</t>
    </rPh>
    <rPh sb="32" eb="33">
      <t>オウ</t>
    </rPh>
    <rPh sb="35" eb="38">
      <t>ジドウテキ</t>
    </rPh>
    <rPh sb="43" eb="44">
      <t>フ</t>
    </rPh>
    <rPh sb="49" eb="51">
      <t>セッテイ</t>
    </rPh>
    <phoneticPr fontId="2"/>
  </si>
  <si>
    <t>【チェック機能について】</t>
    <phoneticPr fontId="2"/>
  </si>
  <si>
    <r>
      <t>印刷対象外右上部分に表示された①記入漏れチェック・②記入不要チェック・③論理チェックの</t>
    </r>
    <r>
      <rPr>
        <u/>
        <sz val="12"/>
        <rFont val="HG丸ｺﾞｼｯｸM-PRO"/>
        <family val="3"/>
        <charset val="128"/>
      </rPr>
      <t>すべてが空欄になると入力完了です</t>
    </r>
    <r>
      <rPr>
        <sz val="12"/>
        <rFont val="HG丸ｺﾞｼｯｸM-PRO"/>
        <family val="3"/>
        <charset val="128"/>
      </rPr>
      <t>。</t>
    </r>
    <rPh sb="0" eb="2">
      <t>インサツ</t>
    </rPh>
    <rPh sb="2" eb="4">
      <t>タイショウ</t>
    </rPh>
    <rPh sb="4" eb="5">
      <t>ガイ</t>
    </rPh>
    <rPh sb="5" eb="7">
      <t>ミギウエ</t>
    </rPh>
    <rPh sb="7" eb="9">
      <t>ブブン</t>
    </rPh>
    <rPh sb="10" eb="12">
      <t>ヒョウジ</t>
    </rPh>
    <rPh sb="16" eb="18">
      <t>キニュウ</t>
    </rPh>
    <rPh sb="18" eb="19">
      <t>モ</t>
    </rPh>
    <rPh sb="26" eb="28">
      <t>キニュウ</t>
    </rPh>
    <rPh sb="28" eb="30">
      <t>フヨウ</t>
    </rPh>
    <rPh sb="36" eb="38">
      <t>ロンリ</t>
    </rPh>
    <rPh sb="47" eb="49">
      <t>クウラン</t>
    </rPh>
    <rPh sb="53" eb="55">
      <t>ニュウリョク</t>
    </rPh>
    <rPh sb="55" eb="57">
      <t>カンリョウ</t>
    </rPh>
    <phoneticPr fontId="2"/>
  </si>
  <si>
    <t>いずれかの欄にエラー表示が残っている場合は、該当する行の欄外に赤字でエラーが表示されていますので、当該行の入力内容を再度確認してください。</t>
    <rPh sb="5" eb="6">
      <t>ラン</t>
    </rPh>
    <rPh sb="10" eb="12">
      <t>ヒョウジ</t>
    </rPh>
    <rPh sb="13" eb="14">
      <t>ノコ</t>
    </rPh>
    <rPh sb="18" eb="20">
      <t>バアイ</t>
    </rPh>
    <rPh sb="22" eb="24">
      <t>ガイトウ</t>
    </rPh>
    <rPh sb="26" eb="27">
      <t>ギョウ</t>
    </rPh>
    <rPh sb="28" eb="30">
      <t>ランガイ</t>
    </rPh>
    <rPh sb="31" eb="33">
      <t>アカジ</t>
    </rPh>
    <rPh sb="38" eb="40">
      <t>ヒョウジ</t>
    </rPh>
    <rPh sb="49" eb="51">
      <t>トウガイ</t>
    </rPh>
    <rPh sb="51" eb="52">
      <t>ギョウ</t>
    </rPh>
    <rPh sb="53" eb="55">
      <t>ニュウリョク</t>
    </rPh>
    <rPh sb="55" eb="57">
      <t>ナイヨウ</t>
    </rPh>
    <rPh sb="58" eb="60">
      <t>サイド</t>
    </rPh>
    <rPh sb="60" eb="62">
      <t>カクニン</t>
    </rPh>
    <phoneticPr fontId="2"/>
  </si>
  <si>
    <t>すべての項目を入力しても「基準違反の可能性あり」の表示が残る場合は、東京都に連絡してください。</t>
    <rPh sb="4" eb="6">
      <t>コウモク</t>
    </rPh>
    <rPh sb="7" eb="9">
      <t>ニュウリョク</t>
    </rPh>
    <rPh sb="13" eb="15">
      <t>キジュン</t>
    </rPh>
    <rPh sb="15" eb="17">
      <t>イハン</t>
    </rPh>
    <rPh sb="18" eb="21">
      <t>カノウセイ</t>
    </rPh>
    <rPh sb="25" eb="27">
      <t>ヒョウジ</t>
    </rPh>
    <rPh sb="28" eb="29">
      <t>ノコ</t>
    </rPh>
    <rPh sb="30" eb="32">
      <t>バアイ</t>
    </rPh>
    <rPh sb="34" eb="37">
      <t>トウキョウト</t>
    </rPh>
    <rPh sb="38" eb="40">
      <t>レンラク</t>
    </rPh>
    <phoneticPr fontId="2"/>
  </si>
  <si>
    <t>一部セルにはロックがかかっており、入力・編集できない設定となっていますのでご注意ください。</t>
    <rPh sb="0" eb="2">
      <t>イチブ</t>
    </rPh>
    <rPh sb="17" eb="19">
      <t>ニュウリョク</t>
    </rPh>
    <rPh sb="20" eb="22">
      <t>ヘンシュウ</t>
    </rPh>
    <rPh sb="26" eb="28">
      <t>セッテイ</t>
    </rPh>
    <rPh sb="38" eb="40">
      <t>チュウイ</t>
    </rPh>
    <phoneticPr fontId="2"/>
  </si>
  <si>
    <t>右のチェック欄①～③がすべて空欄になると入力完了です。</t>
    <rPh sb="0" eb="1">
      <t>ミギ</t>
    </rPh>
    <rPh sb="6" eb="7">
      <t>ラン</t>
    </rPh>
    <rPh sb="14" eb="16">
      <t>クウラン</t>
    </rPh>
    <rPh sb="20" eb="22">
      <t>ニュウリョク</t>
    </rPh>
    <rPh sb="22" eb="24">
      <t>カンリョウ</t>
    </rPh>
    <phoneticPr fontId="2"/>
  </si>
  <si>
    <t>→</t>
    <phoneticPr fontId="2"/>
  </si>
  <si>
    <t>①記入漏れ
チェック</t>
    <rPh sb="1" eb="3">
      <t>キニュウ</t>
    </rPh>
    <rPh sb="3" eb="4">
      <t>モ</t>
    </rPh>
    <phoneticPr fontId="2"/>
  </si>
  <si>
    <t>②記入不要
チェック</t>
    <rPh sb="1" eb="3">
      <t>キニュウ</t>
    </rPh>
    <rPh sb="3" eb="5">
      <t>フヨウ</t>
    </rPh>
    <phoneticPr fontId="2"/>
  </si>
  <si>
    <t>③論理
チェック</t>
    <rPh sb="1" eb="3">
      <t>ロンリ</t>
    </rPh>
    <phoneticPr fontId="2"/>
  </si>
  <si>
    <r>
      <rPr>
        <u/>
        <sz val="11"/>
        <rFont val="ＭＳ Ｐ明朝"/>
        <family val="1"/>
        <charset val="128"/>
      </rPr>
      <t>すべて入力しても</t>
    </r>
    <r>
      <rPr>
        <sz val="11"/>
        <rFont val="ＭＳ Ｐ明朝"/>
        <family val="1"/>
        <charset val="128"/>
      </rPr>
      <t>「基準違反の可能性あり」の表示が残る場合は、東京都に連絡してください。</t>
    </r>
    <rPh sb="3" eb="5">
      <t>ニュウリョク</t>
    </rPh>
    <rPh sb="9" eb="11">
      <t>キジュン</t>
    </rPh>
    <rPh sb="11" eb="13">
      <t>イハン</t>
    </rPh>
    <rPh sb="14" eb="17">
      <t>カノウセイ</t>
    </rPh>
    <rPh sb="21" eb="23">
      <t>ヒョウジ</t>
    </rPh>
    <rPh sb="24" eb="25">
      <t>ノコ</t>
    </rPh>
    <rPh sb="26" eb="28">
      <t>バアイ</t>
    </rPh>
    <rPh sb="30" eb="33">
      <t>トウキョウト</t>
    </rPh>
    <rPh sb="34" eb="36">
      <t>レンラク</t>
    </rPh>
    <phoneticPr fontId="2"/>
  </si>
  <si>
    <t>基準日</t>
    <phoneticPr fontId="2"/>
  </si>
  <si>
    <t>現在</t>
    <phoneticPr fontId="2"/>
  </si>
  <si>
    <t>有料老人ホーム重要事項説明書（住宅型専用）</t>
    <rPh sb="0" eb="7">
      <t>ユウリョウ</t>
    </rPh>
    <rPh sb="7" eb="9">
      <t>ジュウヨウ</t>
    </rPh>
    <rPh sb="9" eb="11">
      <t>ジコウ</t>
    </rPh>
    <rPh sb="11" eb="14">
      <t>セツメイショ</t>
    </rPh>
    <rPh sb="15" eb="18">
      <t>ジュウタクガタ</t>
    </rPh>
    <rPh sb="18" eb="20">
      <t>センヨウ</t>
    </rPh>
    <phoneticPr fontId="2"/>
  </si>
  <si>
    <t>施設名</t>
    <rPh sb="0" eb="2">
      <t>シセツ</t>
    </rPh>
    <rPh sb="2" eb="3">
      <t>メイ</t>
    </rPh>
    <phoneticPr fontId="2"/>
  </si>
  <si>
    <t>開設前後</t>
    <rPh sb="0" eb="2">
      <t>カイセツ</t>
    </rPh>
    <rPh sb="2" eb="4">
      <t>ゼンゴ</t>
    </rPh>
    <phoneticPr fontId="2"/>
  </si>
  <si>
    <t>定員・室数</t>
    <rPh sb="0" eb="2">
      <t>テイイン</t>
    </rPh>
    <rPh sb="3" eb="4">
      <t>シツ</t>
    </rPh>
    <rPh sb="4" eb="5">
      <t>スウ</t>
    </rPh>
    <phoneticPr fontId="2"/>
  </si>
  <si>
    <t>人</t>
    <rPh sb="0" eb="1">
      <t>ニン</t>
    </rPh>
    <phoneticPr fontId="2"/>
  </si>
  <si>
    <t>・</t>
    <phoneticPr fontId="2"/>
  </si>
  <si>
    <t>室</t>
    <rPh sb="0" eb="1">
      <t>シツ</t>
    </rPh>
    <phoneticPr fontId="2"/>
  </si>
  <si>
    <t>開設後年数</t>
    <rPh sb="0" eb="2">
      <t>カイセツ</t>
    </rPh>
    <rPh sb="2" eb="3">
      <t>ゴ</t>
    </rPh>
    <rPh sb="3" eb="5">
      <t>ネンスウ</t>
    </rPh>
    <phoneticPr fontId="2"/>
  </si>
  <si>
    <t>有料老人ホームの類型・表示事項</t>
    <rPh sb="0" eb="2">
      <t>ユウリョウ</t>
    </rPh>
    <rPh sb="2" eb="4">
      <t>ロウジン</t>
    </rPh>
    <rPh sb="8" eb="10">
      <t>ルイケイ</t>
    </rPh>
    <rPh sb="11" eb="13">
      <t>ヒョウジ</t>
    </rPh>
    <rPh sb="13" eb="15">
      <t>ジコウ</t>
    </rPh>
    <phoneticPr fontId="2"/>
  </si>
  <si>
    <t>類　型</t>
    <rPh sb="0" eb="1">
      <t>タグイ</t>
    </rPh>
    <rPh sb="2" eb="3">
      <t>カタ</t>
    </rPh>
    <phoneticPr fontId="2"/>
  </si>
  <si>
    <t>住宅型</t>
  </si>
  <si>
    <t>類型</t>
    <rPh sb="0" eb="2">
      <t>ルイケイ</t>
    </rPh>
    <phoneticPr fontId="2"/>
  </si>
  <si>
    <t>サ付登録の有無</t>
    <rPh sb="1" eb="2">
      <t>ツキ</t>
    </rPh>
    <rPh sb="2" eb="4">
      <t>トウロク</t>
    </rPh>
    <rPh sb="5" eb="7">
      <t>ウム</t>
    </rPh>
    <phoneticPr fontId="2"/>
  </si>
  <si>
    <t>無</t>
  </si>
  <si>
    <t>居住の権利形態</t>
    <rPh sb="0" eb="2">
      <t>キョジュウ</t>
    </rPh>
    <rPh sb="3" eb="5">
      <t>ケンリ</t>
    </rPh>
    <rPh sb="5" eb="7">
      <t>ケイタイ</t>
    </rPh>
    <phoneticPr fontId="2"/>
  </si>
  <si>
    <t>利用料の支払方式</t>
    <rPh sb="0" eb="3">
      <t>リヨウリョウ</t>
    </rPh>
    <rPh sb="4" eb="6">
      <t>シハライ</t>
    </rPh>
    <rPh sb="6" eb="8">
      <t>ホウシキ</t>
    </rPh>
    <phoneticPr fontId="2"/>
  </si>
  <si>
    <t>前払金</t>
    <rPh sb="0" eb="3">
      <t>マエバライキン</t>
    </rPh>
    <phoneticPr fontId="2"/>
  </si>
  <si>
    <t>入居時の要件</t>
    <rPh sb="0" eb="2">
      <t>ニュウキョ</t>
    </rPh>
    <rPh sb="2" eb="3">
      <t>ジ</t>
    </rPh>
    <rPh sb="4" eb="6">
      <t>ヨウケン</t>
    </rPh>
    <phoneticPr fontId="2"/>
  </si>
  <si>
    <t>介護予防</t>
    <rPh sb="0" eb="2">
      <t>カイゴ</t>
    </rPh>
    <rPh sb="2" eb="4">
      <t>ヨボウ</t>
    </rPh>
    <phoneticPr fontId="2"/>
  </si>
  <si>
    <t>介護保険の利用</t>
    <rPh sb="0" eb="2">
      <t>カイゴ</t>
    </rPh>
    <rPh sb="2" eb="4">
      <t>ホケン</t>
    </rPh>
    <rPh sb="5" eb="7">
      <t>リヨウ</t>
    </rPh>
    <phoneticPr fontId="2"/>
  </si>
  <si>
    <t>居室区分</t>
    <rPh sb="0" eb="2">
      <t>キョシツ</t>
    </rPh>
    <rPh sb="2" eb="4">
      <t>クブン</t>
    </rPh>
    <phoneticPr fontId="2"/>
  </si>
  <si>
    <t>職員体制</t>
    <rPh sb="0" eb="2">
      <t>ショクイン</t>
    </rPh>
    <rPh sb="2" eb="4">
      <t>タイセイ</t>
    </rPh>
    <phoneticPr fontId="2"/>
  </si>
  <si>
    <t>１　事業主体</t>
    <rPh sb="2" eb="4">
      <t>ジギョウ</t>
    </rPh>
    <rPh sb="4" eb="6">
      <t>シュタイ</t>
    </rPh>
    <phoneticPr fontId="2"/>
  </si>
  <si>
    <t>名称</t>
    <rPh sb="0" eb="2">
      <t>メイショウ</t>
    </rPh>
    <phoneticPr fontId="2"/>
  </si>
  <si>
    <t>法人等の種別</t>
    <rPh sb="0" eb="3">
      <t>ホウジントウ</t>
    </rPh>
    <rPh sb="4" eb="6">
      <t>シュベツ</t>
    </rPh>
    <phoneticPr fontId="2"/>
  </si>
  <si>
    <t>ﾌﾘｶﾞﾅ</t>
    <phoneticPr fontId="2"/>
  </si>
  <si>
    <t>【メールアドレス】</t>
    <phoneticPr fontId="2"/>
  </si>
  <si>
    <t>主たる事務所の所在地</t>
    <rPh sb="0" eb="1">
      <t>シュ</t>
    </rPh>
    <rPh sb="3" eb="5">
      <t>ジム</t>
    </rPh>
    <rPh sb="5" eb="6">
      <t>ショ</t>
    </rPh>
    <rPh sb="7" eb="10">
      <t>ショザイチ</t>
    </rPh>
    <phoneticPr fontId="2"/>
  </si>
  <si>
    <t>〒</t>
    <phoneticPr fontId="2"/>
  </si>
  <si>
    <t>都から各法人及び各施設への連絡はメールの一斉送信で行います。連絡可能なアドレスを入力してください。法人アドレスとして２つ、また、１つの施設で２つずつアドレスの登録が可能です。</t>
    <rPh sb="0" eb="1">
      <t>ト</t>
    </rPh>
    <rPh sb="3" eb="6">
      <t>カクホウジン</t>
    </rPh>
    <rPh sb="6" eb="7">
      <t>オヨ</t>
    </rPh>
    <rPh sb="8" eb="11">
      <t>カクシセツ</t>
    </rPh>
    <rPh sb="13" eb="15">
      <t>レンラク</t>
    </rPh>
    <rPh sb="20" eb="22">
      <t>イッセイ</t>
    </rPh>
    <rPh sb="22" eb="24">
      <t>ソウシン</t>
    </rPh>
    <rPh sb="25" eb="26">
      <t>オコナ</t>
    </rPh>
    <rPh sb="30" eb="32">
      <t>レンラク</t>
    </rPh>
    <rPh sb="32" eb="34">
      <t>カノウ</t>
    </rPh>
    <rPh sb="40" eb="42">
      <t>ニュウリョク</t>
    </rPh>
    <rPh sb="49" eb="51">
      <t>ホウジン</t>
    </rPh>
    <rPh sb="67" eb="69">
      <t>シセツ</t>
    </rPh>
    <rPh sb="79" eb="81">
      <t>トウロク</t>
    </rPh>
    <rPh sb="82" eb="84">
      <t>カノウ</t>
    </rPh>
    <phoneticPr fontId="2"/>
  </si>
  <si>
    <t>連絡先</t>
    <rPh sb="0" eb="3">
      <t>レンラクサキ</t>
    </rPh>
    <phoneticPr fontId="2"/>
  </si>
  <si>
    <t>電話番号</t>
    <rPh sb="0" eb="2">
      <t>デンワ</t>
    </rPh>
    <rPh sb="2" eb="4">
      <t>バンゴウ</t>
    </rPh>
    <phoneticPr fontId="2"/>
  </si>
  <si>
    <t>ファックス番号</t>
    <rPh sb="5" eb="7">
      <t>バンゴウ</t>
    </rPh>
    <phoneticPr fontId="2"/>
  </si>
  <si>
    <t>法人①</t>
    <rPh sb="0" eb="2">
      <t>ホウジン</t>
    </rPh>
    <phoneticPr fontId="2"/>
  </si>
  <si>
    <t>ホームページ</t>
    <phoneticPr fontId="2"/>
  </si>
  <si>
    <t>http://</t>
    <phoneticPr fontId="2"/>
  </si>
  <si>
    <t>法人②</t>
    <rPh sb="0" eb="2">
      <t>ホウジン</t>
    </rPh>
    <phoneticPr fontId="2"/>
  </si>
  <si>
    <t>代表者職氏名</t>
    <rPh sb="0" eb="3">
      <t>ダイヒョウシャ</t>
    </rPh>
    <rPh sb="3" eb="4">
      <t>ショク</t>
    </rPh>
    <rPh sb="4" eb="6">
      <t>シメイ</t>
    </rPh>
    <phoneticPr fontId="2"/>
  </si>
  <si>
    <t>役職名</t>
    <rPh sb="0" eb="3">
      <t>ヤクショクメイ</t>
    </rPh>
    <phoneticPr fontId="2"/>
  </si>
  <si>
    <t>氏名</t>
    <rPh sb="0" eb="2">
      <t>シメイ</t>
    </rPh>
    <phoneticPr fontId="2"/>
  </si>
  <si>
    <t>施設①</t>
    <rPh sb="0" eb="2">
      <t>シセツ</t>
    </rPh>
    <phoneticPr fontId="2"/>
  </si>
  <si>
    <t>設立年月日</t>
    <rPh sb="0" eb="2">
      <t>セツリツ</t>
    </rPh>
    <rPh sb="2" eb="5">
      <t>ネンガッピ</t>
    </rPh>
    <phoneticPr fontId="2"/>
  </si>
  <si>
    <t>施設②</t>
    <rPh sb="0" eb="2">
      <t>シセツ</t>
    </rPh>
    <phoneticPr fontId="2"/>
  </si>
  <si>
    <t>主な事業等</t>
    <rPh sb="0" eb="1">
      <t>オモ</t>
    </rPh>
    <rPh sb="2" eb="5">
      <t>ジギョウトウ</t>
    </rPh>
    <phoneticPr fontId="2"/>
  </si>
  <si>
    <t>事業主体が東京都内で実施する介護保険制度による指定介護サービス</t>
    <phoneticPr fontId="2"/>
  </si>
  <si>
    <t>介護サービスの種類</t>
    <rPh sb="0" eb="2">
      <t>カイゴ</t>
    </rPh>
    <rPh sb="7" eb="9">
      <t>シュルイ</t>
    </rPh>
    <phoneticPr fontId="2"/>
  </si>
  <si>
    <t>箇所数</t>
    <rPh sb="0" eb="2">
      <t>カショ</t>
    </rPh>
    <rPh sb="2" eb="3">
      <t>スウ</t>
    </rPh>
    <phoneticPr fontId="2"/>
  </si>
  <si>
    <t>主な事業所の名称</t>
    <rPh sb="0" eb="1">
      <t>オモ</t>
    </rPh>
    <rPh sb="2" eb="5">
      <t>ジギョウショ</t>
    </rPh>
    <rPh sb="6" eb="8">
      <t>メイショウ</t>
    </rPh>
    <phoneticPr fontId="2"/>
  </si>
  <si>
    <t>所在地</t>
    <rPh sb="0" eb="3">
      <t>ショザイチ</t>
    </rPh>
    <phoneticPr fontId="2"/>
  </si>
  <si>
    <t>＜居宅サービス＞</t>
    <rPh sb="1" eb="3">
      <t>キョタク</t>
    </rPh>
    <phoneticPr fontId="2"/>
  </si>
  <si>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</si>
  <si>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</si>
  <si>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</si>
  <si>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</si>
  <si>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</si>
  <si>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</si>
  <si>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</si>
  <si>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</si>
  <si>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</si>
  <si>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</si>
  <si>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</si>
  <si>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</si>
  <si>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rPh sb="1" eb="3">
      <t>チイキ</t>
    </rPh>
    <rPh sb="3" eb="6">
      <t>ミッチャクガタ</t>
    </rPh>
    <phoneticPr fontId="2"/>
  </si>
  <si>
    <t>定期巡回・随時訪問介護・看護</t>
    <rPh sb="0" eb="2">
      <t>テイキ</t>
    </rPh>
    <rPh sb="2" eb="4">
      <t>ジュンカイ</t>
    </rPh>
    <rPh sb="5" eb="7">
      <t>ズイジ</t>
    </rPh>
    <rPh sb="7" eb="9">
      <t>ホウモン</t>
    </rPh>
    <rPh sb="9" eb="11">
      <t>カイゴ</t>
    </rPh>
    <rPh sb="12" eb="14">
      <t>カンゴ</t>
    </rPh>
    <phoneticPr fontId="2"/>
  </si>
  <si>
    <t>夜間対応型訪問介護</t>
  </si>
  <si>
    <t>地域密着型通所介護</t>
    <rPh sb="0" eb="2">
      <t>チイキ</t>
    </rPh>
    <rPh sb="2" eb="4">
      <t>ミッチャク</t>
    </rPh>
    <phoneticPr fontId="2"/>
  </si>
  <si>
    <t>認知症対応型通所介護</t>
  </si>
  <si>
    <t>小規模多機能型居宅介護</t>
  </si>
  <si>
    <t>認知症対応型共同生活介護</t>
  </si>
  <si>
    <t>地域密着型特定施設入居者生活介護</t>
  </si>
  <si>
    <t>地域密着型介護老人福祉施設入所者生活介護</t>
  </si>
  <si>
    <t>複合型ｻｰﾋﾞｽ（看護小規模多機能型居宅介護）</t>
    <rPh sb="0" eb="3">
      <t>フクゴウガタ</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</si>
  <si>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</si>
  <si>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</si>
  <si>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</si>
  <si>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</si>
  <si>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</si>
  <si>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</si>
  <si>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</si>
  <si>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</si>
  <si>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</si>
  <si>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</si>
  <si>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</si>
  <si>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介護予防特定福祉用具販売</t>
  </si>
  <si>
    <t>＜地域密着型介護予防サービス＞</t>
    <rPh sb="1" eb="3">
      <t>チイキ</t>
    </rPh>
    <rPh sb="3" eb="6">
      <t>ミッチャクガタ</t>
    </rPh>
    <rPh sb="6" eb="8">
      <t>カイゴ</t>
    </rPh>
    <rPh sb="8" eb="10">
      <t>ヨボウ</t>
    </rPh>
    <phoneticPr fontId="2"/>
  </si>
  <si>
    <t>介護予防認知症対応型通所介護</t>
  </si>
  <si>
    <t>介護予防小規模多機能型居宅介護</t>
  </si>
  <si>
    <t>介護予防認知症対応型共同生活介護</t>
    <phoneticPr fontId="2"/>
  </si>
  <si>
    <t>介護予防支援</t>
  </si>
  <si>
    <t xml:space="preserve"> </t>
    <phoneticPr fontId="2"/>
  </si>
  <si>
    <t>＜介護保険施設＞</t>
    <rPh sb="1" eb="3">
      <t>カイゴ</t>
    </rPh>
    <rPh sb="3" eb="5">
      <t>ホケン</t>
    </rPh>
    <rPh sb="5" eb="7">
      <t>シセツ</t>
    </rPh>
    <phoneticPr fontId="2"/>
  </si>
  <si>
    <t>介護老人福祉施設</t>
  </si>
  <si>
    <t>介護老人保健施設</t>
  </si>
  <si>
    <t>介護療養型医療施設</t>
  </si>
  <si>
    <t>介護医療院</t>
    <rPh sb="2" eb="4">
      <t>イリョウ</t>
    </rPh>
    <rPh sb="4" eb="5">
      <t>イン</t>
    </rPh>
    <phoneticPr fontId="2"/>
  </si>
  <si>
    <t>２　事業所概要</t>
    <rPh sb="2" eb="4">
      <t>ジギョウ</t>
    </rPh>
    <rPh sb="4" eb="5">
      <t>ショ</t>
    </rPh>
    <rPh sb="5" eb="7">
      <t>ガイヨウ</t>
    </rPh>
    <phoneticPr fontId="2"/>
  </si>
  <si>
    <t>管理者職氏名</t>
    <rPh sb="0" eb="3">
      <t>カンリシャ</t>
    </rPh>
    <rPh sb="3" eb="4">
      <t>ショク</t>
    </rPh>
    <rPh sb="4" eb="6">
      <t>シメイ</t>
    </rPh>
    <phoneticPr fontId="2"/>
  </si>
  <si>
    <t>事業開始年月日</t>
    <rPh sb="0" eb="2">
      <t>ジギョウ</t>
    </rPh>
    <rPh sb="2" eb="4">
      <t>カイシ</t>
    </rPh>
    <rPh sb="4" eb="7">
      <t>ネンガッピ</t>
    </rPh>
    <phoneticPr fontId="2"/>
  </si>
  <si>
    <t>届出年月日</t>
    <rPh sb="0" eb="2">
      <t>トドケデ</t>
    </rPh>
    <rPh sb="2" eb="5">
      <t>ネンガッピ</t>
    </rPh>
    <phoneticPr fontId="2"/>
  </si>
  <si>
    <t>届出上の開設年月日</t>
    <rPh sb="0" eb="2">
      <t>トドケデ</t>
    </rPh>
    <rPh sb="2" eb="3">
      <t>ジョウ</t>
    </rPh>
    <rPh sb="4" eb="6">
      <t>カイセツ</t>
    </rPh>
    <rPh sb="6" eb="9">
      <t>ネンガッピ</t>
    </rPh>
    <phoneticPr fontId="2"/>
  </si>
  <si>
    <t>事業所へのアクセス</t>
    <rPh sb="0" eb="3">
      <t>ジギョウショ</t>
    </rPh>
    <phoneticPr fontId="2"/>
  </si>
  <si>
    <t>施設・設備等の状況</t>
    <rPh sb="0" eb="2">
      <t>シセツ</t>
    </rPh>
    <rPh sb="3" eb="6">
      <t>セツビトウ</t>
    </rPh>
    <rPh sb="7" eb="9">
      <t>ジョウキョウ</t>
    </rPh>
    <phoneticPr fontId="2"/>
  </si>
  <si>
    <t>敷地</t>
    <rPh sb="0" eb="2">
      <t>シキチ</t>
    </rPh>
    <phoneticPr fontId="2"/>
  </si>
  <si>
    <t>権利形態</t>
    <rPh sb="0" eb="2">
      <t>ケンリ</t>
    </rPh>
    <rPh sb="2" eb="4">
      <t>ケイタイ</t>
    </rPh>
    <phoneticPr fontId="2"/>
  </si>
  <si>
    <t>抵当権</t>
    <rPh sb="0" eb="3">
      <t>テイトウケン</t>
    </rPh>
    <phoneticPr fontId="2"/>
  </si>
  <si>
    <t>面　　積</t>
    <rPh sb="0" eb="1">
      <t>メン</t>
    </rPh>
    <rPh sb="3" eb="4">
      <t>セキ</t>
    </rPh>
    <phoneticPr fontId="2"/>
  </si>
  <si>
    <t>㎡</t>
    <phoneticPr fontId="2"/>
  </si>
  <si>
    <t>建物</t>
    <rPh sb="0" eb="2">
      <t>タテモノ</t>
    </rPh>
    <phoneticPr fontId="2"/>
  </si>
  <si>
    <t>延床面積</t>
    <rPh sb="0" eb="1">
      <t>ノベ</t>
    </rPh>
    <rPh sb="1" eb="4">
      <t>ユカメンセキ</t>
    </rPh>
    <phoneticPr fontId="2"/>
  </si>
  <si>
    <t>うち有料老人ホーム分</t>
    <rPh sb="2" eb="4">
      <t>ユウリョウ</t>
    </rPh>
    <rPh sb="4" eb="6">
      <t>ロウジン</t>
    </rPh>
    <rPh sb="9" eb="10">
      <t>ブン</t>
    </rPh>
    <phoneticPr fontId="2"/>
  </si>
  <si>
    <t>竣工日</t>
    <rPh sb="0" eb="2">
      <t>シュンコウ</t>
    </rPh>
    <rPh sb="2" eb="3">
      <t>ビ</t>
    </rPh>
    <phoneticPr fontId="2"/>
  </si>
  <si>
    <t>階　　数</t>
    <rPh sb="0" eb="1">
      <t>カイ</t>
    </rPh>
    <rPh sb="3" eb="4">
      <t>カズ</t>
    </rPh>
    <phoneticPr fontId="2"/>
  </si>
  <si>
    <t>地上</t>
    <rPh sb="0" eb="2">
      <t>チジョウ</t>
    </rPh>
    <phoneticPr fontId="2"/>
  </si>
  <si>
    <t>階</t>
    <rPh sb="0" eb="1">
      <t>カイ</t>
    </rPh>
    <phoneticPr fontId="2"/>
  </si>
  <si>
    <t>地下</t>
    <rPh sb="0" eb="2">
      <t>チカ</t>
    </rPh>
    <phoneticPr fontId="2"/>
  </si>
  <si>
    <t>構造</t>
    <rPh sb="0" eb="2">
      <t>コウゾウ</t>
    </rPh>
    <phoneticPr fontId="2"/>
  </si>
  <si>
    <t>建築物用途区分</t>
    <rPh sb="0" eb="3">
      <t>ケンチクブツ</t>
    </rPh>
    <rPh sb="3" eb="5">
      <t>ヨウト</t>
    </rPh>
    <rPh sb="5" eb="7">
      <t>クブン</t>
    </rPh>
    <phoneticPr fontId="2"/>
  </si>
  <si>
    <t>併設施設等</t>
    <rPh sb="0" eb="2">
      <t>ヘイセツ</t>
    </rPh>
    <rPh sb="2" eb="4">
      <t>シセツ</t>
    </rPh>
    <rPh sb="4" eb="5">
      <t>トウ</t>
    </rPh>
    <phoneticPr fontId="2"/>
  </si>
  <si>
    <t>（</t>
    <phoneticPr fontId="2"/>
  </si>
  <si>
    <t>）</t>
    <phoneticPr fontId="2"/>
  </si>
  <si>
    <t>賃貸借契約の概要</t>
    <rPh sb="0" eb="3">
      <t>チンタイシャク</t>
    </rPh>
    <rPh sb="3" eb="5">
      <t>ケイヤク</t>
    </rPh>
    <rPh sb="6" eb="8">
      <t>ガイヨウ</t>
    </rPh>
    <phoneticPr fontId="2"/>
  </si>
  <si>
    <t>契約期間</t>
    <rPh sb="0" eb="2">
      <t>ケイヤク</t>
    </rPh>
    <rPh sb="2" eb="4">
      <t>キカン</t>
    </rPh>
    <phoneticPr fontId="2"/>
  </si>
  <si>
    <t>～</t>
    <phoneticPr fontId="2"/>
  </si>
  <si>
    <t>自動更新</t>
    <rPh sb="0" eb="2">
      <t>ジドウ</t>
    </rPh>
    <rPh sb="2" eb="4">
      <t>コウシン</t>
    </rPh>
    <phoneticPr fontId="2"/>
  </si>
  <si>
    <t>居室</t>
    <rPh sb="0" eb="2">
      <t>キョシツ</t>
    </rPh>
    <phoneticPr fontId="2"/>
  </si>
  <si>
    <t>定員</t>
    <rPh sb="0" eb="2">
      <t>テイイン</t>
    </rPh>
    <phoneticPr fontId="2"/>
  </si>
  <si>
    <t>室数</t>
    <rPh sb="0" eb="1">
      <t>シツ</t>
    </rPh>
    <rPh sb="1" eb="2">
      <t>スウ</t>
    </rPh>
    <phoneticPr fontId="2"/>
  </si>
  <si>
    <t>面積</t>
    <rPh sb="0" eb="2">
      <t>メンセキ</t>
    </rPh>
    <phoneticPr fontId="2"/>
  </si>
  <si>
    <t>一時介護室</t>
    <rPh sb="0" eb="2">
      <t>イチジ</t>
    </rPh>
    <rPh sb="2" eb="5">
      <t>カイゴシツ</t>
    </rPh>
    <phoneticPr fontId="2"/>
  </si>
  <si>
    <t>居室内の設備等</t>
    <rPh sb="0" eb="2">
      <t>キョシツ</t>
    </rPh>
    <rPh sb="2" eb="3">
      <t>ナイ</t>
    </rPh>
    <rPh sb="4" eb="6">
      <t>セツビ</t>
    </rPh>
    <rPh sb="6" eb="7">
      <t>トウ</t>
    </rPh>
    <phoneticPr fontId="2"/>
  </si>
  <si>
    <t>便　所</t>
    <rPh sb="0" eb="1">
      <t>ビン</t>
    </rPh>
    <rPh sb="2" eb="3">
      <t>ショ</t>
    </rPh>
    <phoneticPr fontId="2"/>
  </si>
  <si>
    <t>洗　面</t>
    <rPh sb="0" eb="1">
      <t>セン</t>
    </rPh>
    <rPh sb="2" eb="3">
      <t>メン</t>
    </rPh>
    <phoneticPr fontId="2"/>
  </si>
  <si>
    <t>浴　室</t>
    <rPh sb="0" eb="1">
      <t>ヨク</t>
    </rPh>
    <rPh sb="2" eb="3">
      <t>シツ</t>
    </rPh>
    <phoneticPr fontId="2"/>
  </si>
  <si>
    <t>冷暖房設備</t>
    <rPh sb="0" eb="3">
      <t>レイダンボウ</t>
    </rPh>
    <rPh sb="3" eb="5">
      <t>セツビ</t>
    </rPh>
    <phoneticPr fontId="2"/>
  </si>
  <si>
    <t>電話回線</t>
    <rPh sb="0" eb="2">
      <t>デンワ</t>
    </rPh>
    <rPh sb="2" eb="4">
      <t>カイセン</t>
    </rPh>
    <phoneticPr fontId="2"/>
  </si>
  <si>
    <t>テレビアンテナ端子</t>
    <rPh sb="7" eb="9">
      <t>タンシ</t>
    </rPh>
    <phoneticPr fontId="2"/>
  </si>
  <si>
    <t>共同便所</t>
    <rPh sb="0" eb="2">
      <t>キョウドウ</t>
    </rPh>
    <rPh sb="2" eb="4">
      <t>ベンジョ</t>
    </rPh>
    <phoneticPr fontId="2"/>
  </si>
  <si>
    <t>箇所</t>
    <rPh sb="0" eb="2">
      <t>カショ</t>
    </rPh>
    <phoneticPr fontId="2"/>
  </si>
  <si>
    <t>共同浴室</t>
    <rPh sb="0" eb="2">
      <t>キョウドウ</t>
    </rPh>
    <rPh sb="2" eb="4">
      <t>ヨクシツ</t>
    </rPh>
    <phoneticPr fontId="2"/>
  </si>
  <si>
    <t>個浴：</t>
    <rPh sb="0" eb="1">
      <t>コ</t>
    </rPh>
    <rPh sb="1" eb="2">
      <t>ヨク</t>
    </rPh>
    <phoneticPr fontId="2"/>
  </si>
  <si>
    <t>大浴槽：</t>
    <rPh sb="0" eb="1">
      <t>ダイ</t>
    </rPh>
    <rPh sb="1" eb="3">
      <t>ヨクソウ</t>
    </rPh>
    <phoneticPr fontId="2"/>
  </si>
  <si>
    <t>機械浴：</t>
    <rPh sb="0" eb="2">
      <t>キカイ</t>
    </rPh>
    <rPh sb="2" eb="3">
      <t>ヨク</t>
    </rPh>
    <phoneticPr fontId="2"/>
  </si>
  <si>
    <t>併設施設との共用</t>
    <rPh sb="0" eb="2">
      <t>ヘイセツ</t>
    </rPh>
    <rPh sb="2" eb="4">
      <t>シセツ</t>
    </rPh>
    <rPh sb="6" eb="8">
      <t>キョウヨウ</t>
    </rPh>
    <phoneticPr fontId="2"/>
  </si>
  <si>
    <t>食堂</t>
    <rPh sb="0" eb="2">
      <t>ショクドウ</t>
    </rPh>
    <phoneticPr fontId="2"/>
  </si>
  <si>
    <t>兼用</t>
    <rPh sb="0" eb="2">
      <t>ケンヨウ</t>
    </rPh>
    <phoneticPr fontId="2"/>
  </si>
  <si>
    <t>その他の共用施設</t>
    <rPh sb="2" eb="3">
      <t>タ</t>
    </rPh>
    <rPh sb="4" eb="6">
      <t>キョウヨウ</t>
    </rPh>
    <rPh sb="6" eb="8">
      <t>シセツ</t>
    </rPh>
    <phoneticPr fontId="2"/>
  </si>
  <si>
    <t>エレベーター</t>
    <phoneticPr fontId="2"/>
  </si>
  <si>
    <t>基</t>
    <rPh sb="0" eb="1">
      <t>キ</t>
    </rPh>
    <phoneticPr fontId="2"/>
  </si>
  <si>
    <t>消防設備</t>
    <rPh sb="0" eb="2">
      <t>ショウボウ</t>
    </rPh>
    <rPh sb="2" eb="4">
      <t>セツビ</t>
    </rPh>
    <phoneticPr fontId="2"/>
  </si>
  <si>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</si>
  <si>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</si>
  <si>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スプリンクラー：</t>
    <phoneticPr fontId="2"/>
  </si>
  <si>
    <t>緊急呼出装置</t>
    <phoneticPr fontId="2"/>
  </si>
  <si>
    <t>居室：</t>
    <rPh sb="0" eb="2">
      <t>キョシツ</t>
    </rPh>
    <phoneticPr fontId="2"/>
  </si>
  <si>
    <t>便所：</t>
    <rPh sb="0" eb="2">
      <t>ベンジョ</t>
    </rPh>
    <phoneticPr fontId="2"/>
  </si>
  <si>
    <t>浴室：</t>
    <rPh sb="0" eb="2">
      <t>ヨクシツ</t>
    </rPh>
    <phoneticPr fontId="2"/>
  </si>
  <si>
    <t>脱衣室：</t>
    <rPh sb="0" eb="3">
      <t>ダツイシツ</t>
    </rPh>
    <phoneticPr fontId="2"/>
  </si>
  <si>
    <t>３　従業者に関する事項</t>
  </si>
  <si>
    <t>職種別の従業者の人数及びその勤務形態</t>
  </si>
  <si>
    <t>①　有料老人ホームの職員の人数及びその勤務形態</t>
    <phoneticPr fontId="2"/>
  </si>
  <si>
    <t>職種</t>
    <rPh sb="0" eb="2">
      <t>ショクシュ</t>
    </rPh>
    <phoneticPr fontId="2"/>
  </si>
  <si>
    <t>実人数</t>
    <phoneticPr fontId="2"/>
  </si>
  <si>
    <t>常勤</t>
    <phoneticPr fontId="2"/>
  </si>
  <si>
    <t>非常勤</t>
    <rPh sb="0" eb="3">
      <t>ヒジョウキン</t>
    </rPh>
    <phoneticPr fontId="2"/>
  </si>
  <si>
    <t>合計</t>
    <rPh sb="0" eb="2">
      <t>ゴウケイ</t>
    </rPh>
    <phoneticPr fontId="2"/>
  </si>
  <si>
    <t>常勤換算
人数</t>
    <rPh sb="0" eb="2">
      <t>ジョウキン</t>
    </rPh>
    <rPh sb="2" eb="4">
      <t>カンザン</t>
    </rPh>
    <rPh sb="5" eb="7">
      <t>ニンズウ</t>
    </rPh>
    <phoneticPr fontId="2"/>
  </si>
  <si>
    <t>兼務状況　等</t>
    <rPh sb="0" eb="2">
      <t>ケンム</t>
    </rPh>
    <rPh sb="2" eb="4">
      <t>ジョウキョウ</t>
    </rPh>
    <rPh sb="5" eb="6">
      <t>トウ</t>
    </rPh>
    <phoneticPr fontId="2"/>
  </si>
  <si>
    <t>専従</t>
    <rPh sb="0" eb="2">
      <t>センジュウ</t>
    </rPh>
    <phoneticPr fontId="2"/>
  </si>
  <si>
    <t>非専従</t>
    <rPh sb="0" eb="3">
      <t>ヒセンジュウ</t>
    </rPh>
    <phoneticPr fontId="2"/>
  </si>
  <si>
    <t>管理者（施設長）</t>
    <phoneticPr fontId="2"/>
  </si>
  <si>
    <t>生活相談員</t>
    <phoneticPr fontId="2"/>
  </si>
  <si>
    <t>看護職員：直接雇用</t>
    <rPh sb="5" eb="7">
      <t>チョクセツ</t>
    </rPh>
    <rPh sb="7" eb="9">
      <t>コヨウ</t>
    </rPh>
    <phoneticPr fontId="2"/>
  </si>
  <si>
    <t>看護職員：派遣</t>
    <rPh sb="5" eb="7">
      <t>ハケン</t>
    </rPh>
    <phoneticPr fontId="2"/>
  </si>
  <si>
    <t>介護職員：直接雇用</t>
    <rPh sb="5" eb="7">
      <t>チョクセツ</t>
    </rPh>
    <rPh sb="7" eb="9">
      <t>コヨウ</t>
    </rPh>
    <phoneticPr fontId="2"/>
  </si>
  <si>
    <t>介護職員：派遣</t>
    <rPh sb="5" eb="7">
      <t>ハケン</t>
    </rPh>
    <phoneticPr fontId="2"/>
  </si>
  <si>
    <t>機能訓練指導員</t>
    <phoneticPr fontId="2"/>
  </si>
  <si>
    <t>計画作成担当者</t>
    <phoneticPr fontId="2"/>
  </si>
  <si>
    <t>栄養士</t>
    <phoneticPr fontId="2"/>
  </si>
  <si>
    <t>調理員</t>
    <phoneticPr fontId="2"/>
  </si>
  <si>
    <t>事務員</t>
    <phoneticPr fontId="2"/>
  </si>
  <si>
    <t>その他従業者</t>
    <phoneticPr fontId="2"/>
  </si>
  <si>
    <t>②　１週間のうち、常勤の従業者が勤務すべき時間数</t>
    <phoneticPr fontId="2"/>
  </si>
  <si>
    <t>時間</t>
    <rPh sb="0" eb="2">
      <t>ジカン</t>
    </rPh>
    <phoneticPr fontId="2"/>
  </si>
  <si>
    <t>③－１　介護職員の資格</t>
    <rPh sb="4" eb="6">
      <t>カイゴ</t>
    </rPh>
    <rPh sb="6" eb="8">
      <t>ショクイン</t>
    </rPh>
    <rPh sb="9" eb="11">
      <t>シカク</t>
    </rPh>
    <phoneticPr fontId="10"/>
  </si>
  <si>
    <t>（介護職員資格人数チェック）</t>
    <rPh sb="1" eb="3">
      <t>カイゴ</t>
    </rPh>
    <rPh sb="3" eb="4">
      <t>ショク</t>
    </rPh>
    <rPh sb="4" eb="5">
      <t>イン</t>
    </rPh>
    <rPh sb="5" eb="7">
      <t>シカク</t>
    </rPh>
    <rPh sb="7" eb="9">
      <t>ニンズウ</t>
    </rPh>
    <phoneticPr fontId="2"/>
  </si>
  <si>
    <t>資格</t>
    <rPh sb="0" eb="1">
      <t>シ</t>
    </rPh>
    <rPh sb="1" eb="2">
      <t>カク</t>
    </rPh>
    <phoneticPr fontId="2"/>
  </si>
  <si>
    <t>延べ人数</t>
    <phoneticPr fontId="2"/>
  </si>
  <si>
    <t>常勤専従</t>
    <rPh sb="0" eb="2">
      <t>ジョウキン</t>
    </rPh>
    <rPh sb="2" eb="4">
      <t>センジュウ</t>
    </rPh>
    <phoneticPr fontId="2"/>
  </si>
  <si>
    <t>常勤非専従</t>
    <rPh sb="0" eb="2">
      <t>ジョウキン</t>
    </rPh>
    <rPh sb="2" eb="3">
      <t>ヒ</t>
    </rPh>
    <rPh sb="3" eb="5">
      <t>センジュウ</t>
    </rPh>
    <phoneticPr fontId="2"/>
  </si>
  <si>
    <t>非常勤専従</t>
    <rPh sb="0" eb="3">
      <t>ヒジョウキン</t>
    </rPh>
    <rPh sb="3" eb="5">
      <t>センジュウ</t>
    </rPh>
    <phoneticPr fontId="2"/>
  </si>
  <si>
    <t>非常勤非専従</t>
    <rPh sb="0" eb="3">
      <t>ヒジョウキン</t>
    </rPh>
    <rPh sb="3" eb="4">
      <t>ヒ</t>
    </rPh>
    <rPh sb="4" eb="6">
      <t>センジュウ</t>
    </rPh>
    <phoneticPr fontId="2"/>
  </si>
  <si>
    <t>①人数</t>
    <rPh sb="1" eb="3">
      <t>ニンズウ</t>
    </rPh>
    <phoneticPr fontId="2"/>
  </si>
  <si>
    <t>介護福祉士</t>
  </si>
  <si>
    <t>③－１人数</t>
    <rPh sb="3" eb="5">
      <t>ニンズウ</t>
    </rPh>
    <phoneticPr fontId="2"/>
  </si>
  <si>
    <t>実務者研修</t>
    <rPh sb="0" eb="3">
      <t>ジツムシャ</t>
    </rPh>
    <rPh sb="3" eb="5">
      <t>ケンシュウ</t>
    </rPh>
    <phoneticPr fontId="2"/>
  </si>
  <si>
    <t>チェック</t>
    <phoneticPr fontId="2"/>
  </si>
  <si>
    <t>介護職員初任者研修</t>
    <rPh sb="0" eb="2">
      <t>カイゴ</t>
    </rPh>
    <rPh sb="2" eb="3">
      <t>ショク</t>
    </rPh>
    <rPh sb="3" eb="4">
      <t>イン</t>
    </rPh>
    <rPh sb="4" eb="7">
      <t>ショニンシャ</t>
    </rPh>
    <rPh sb="7" eb="9">
      <t>ケンシュウ</t>
    </rPh>
    <phoneticPr fontId="2"/>
  </si>
  <si>
    <t>介護支援専門員</t>
    <rPh sb="0" eb="2">
      <t>カイゴ</t>
    </rPh>
    <rPh sb="2" eb="4">
      <t>シエン</t>
    </rPh>
    <rPh sb="4" eb="7">
      <t>センモンイン</t>
    </rPh>
    <phoneticPr fontId="2"/>
  </si>
  <si>
    <t>たん吸引等研修（不特定）</t>
    <rPh sb="2" eb="4">
      <t>キュウイン</t>
    </rPh>
    <rPh sb="4" eb="5">
      <t>トウ</t>
    </rPh>
    <rPh sb="5" eb="7">
      <t>ケンシュウ</t>
    </rPh>
    <rPh sb="8" eb="11">
      <t>フトクテイ</t>
    </rPh>
    <phoneticPr fontId="2"/>
  </si>
  <si>
    <t>たん吸引等研修（特定）</t>
    <rPh sb="2" eb="4">
      <t>キュウイン</t>
    </rPh>
    <rPh sb="4" eb="5">
      <t>トウ</t>
    </rPh>
    <rPh sb="5" eb="7">
      <t>ケンシュウ</t>
    </rPh>
    <rPh sb="8" eb="10">
      <t>トクテイ</t>
    </rPh>
    <phoneticPr fontId="2"/>
  </si>
  <si>
    <t>資格なし</t>
    <rPh sb="0" eb="2">
      <t>シカク</t>
    </rPh>
    <phoneticPr fontId="2"/>
  </si>
  <si>
    <t>③－２　機能訓練指導員の資格</t>
    <rPh sb="4" eb="6">
      <t>キノウ</t>
    </rPh>
    <rPh sb="6" eb="8">
      <t>クンレン</t>
    </rPh>
    <rPh sb="8" eb="11">
      <t>シドウイン</t>
    </rPh>
    <rPh sb="12" eb="14">
      <t>シカク</t>
    </rPh>
    <phoneticPr fontId="10"/>
  </si>
  <si>
    <t>（機能訓練指導員資格人数チェック）</t>
    <rPh sb="1" eb="3">
      <t>キノウ</t>
    </rPh>
    <rPh sb="3" eb="5">
      <t>クンレン</t>
    </rPh>
    <rPh sb="5" eb="8">
      <t>シドウイン</t>
    </rPh>
    <rPh sb="8" eb="10">
      <t>シカク</t>
    </rPh>
    <rPh sb="10" eb="12">
      <t>ニンズウ</t>
    </rPh>
    <phoneticPr fontId="2"/>
  </si>
  <si>
    <t>理学療法士</t>
    <rPh sb="0" eb="2">
      <t>リガク</t>
    </rPh>
    <rPh sb="2" eb="5">
      <t>リョウホウシ</t>
    </rPh>
    <phoneticPr fontId="2"/>
  </si>
  <si>
    <t>③－２人数</t>
    <rPh sb="3" eb="5">
      <t>ニンズウ</t>
    </rPh>
    <phoneticPr fontId="2"/>
  </si>
  <si>
    <t>作業療法士</t>
    <rPh sb="0" eb="2">
      <t>サギョウ</t>
    </rPh>
    <rPh sb="2" eb="5">
      <t>リョウホウシ</t>
    </rPh>
    <phoneticPr fontId="2"/>
  </si>
  <si>
    <t>言語聴覚士</t>
    <rPh sb="0" eb="2">
      <t>ゲンゴ</t>
    </rPh>
    <rPh sb="2" eb="4">
      <t>チョウカク</t>
    </rPh>
    <rPh sb="4" eb="5">
      <t>シ</t>
    </rPh>
    <phoneticPr fontId="2"/>
  </si>
  <si>
    <t>看護師又は准看護師</t>
    <rPh sb="0" eb="2">
      <t>カンゴ</t>
    </rPh>
    <rPh sb="2" eb="3">
      <t>シ</t>
    </rPh>
    <rPh sb="3" eb="4">
      <t>マタ</t>
    </rPh>
    <rPh sb="5" eb="6">
      <t>ジュン</t>
    </rPh>
    <rPh sb="6" eb="8">
      <t>カンゴ</t>
    </rPh>
    <rPh sb="8" eb="9">
      <t>シ</t>
    </rPh>
    <phoneticPr fontId="2"/>
  </si>
  <si>
    <t>柔道整復師</t>
    <rPh sb="0" eb="2">
      <t>ジュウドウ</t>
    </rPh>
    <rPh sb="2" eb="4">
      <t>セイフク</t>
    </rPh>
    <rPh sb="4" eb="5">
      <t>シ</t>
    </rPh>
    <phoneticPr fontId="2"/>
  </si>
  <si>
    <t>あん摩マッサージ指圧師</t>
    <rPh sb="2" eb="3">
      <t>マ</t>
    </rPh>
    <rPh sb="8" eb="11">
      <t>シアツシ</t>
    </rPh>
    <phoneticPr fontId="2"/>
  </si>
  <si>
    <t>はり師又はきゅう師</t>
    <rPh sb="2" eb="3">
      <t>シ</t>
    </rPh>
    <rPh sb="3" eb="4">
      <t>マタ</t>
    </rPh>
    <rPh sb="8" eb="9">
      <t>シ</t>
    </rPh>
    <phoneticPr fontId="2"/>
  </si>
  <si>
    <t>③－３　管理者（施設長）の資格</t>
    <rPh sb="4" eb="7">
      <t>カンリシャ</t>
    </rPh>
    <rPh sb="8" eb="10">
      <t>シセツ</t>
    </rPh>
    <rPh sb="10" eb="11">
      <t>チョウ</t>
    </rPh>
    <rPh sb="13" eb="15">
      <t>シカク</t>
    </rPh>
    <phoneticPr fontId="2"/>
  </si>
  <si>
    <t>④　夜勤・宿直体制</t>
    <rPh sb="2" eb="4">
      <t>ヤキン</t>
    </rPh>
    <rPh sb="5" eb="7">
      <t>シュクチョク</t>
    </rPh>
    <rPh sb="7" eb="9">
      <t>タイセイ</t>
    </rPh>
    <phoneticPr fontId="2"/>
  </si>
  <si>
    <t>（職員配置基準チェック）</t>
    <phoneticPr fontId="2"/>
  </si>
  <si>
    <t>配置職員数が最も少ない時間帯</t>
    <rPh sb="0" eb="2">
      <t>ハイチ</t>
    </rPh>
    <rPh sb="2" eb="5">
      <t>ショクインスウ</t>
    </rPh>
    <rPh sb="6" eb="7">
      <t>モット</t>
    </rPh>
    <rPh sb="8" eb="9">
      <t>スク</t>
    </rPh>
    <rPh sb="11" eb="14">
      <t>ジカンタイ</t>
    </rPh>
    <phoneticPr fontId="2"/>
  </si>
  <si>
    <t>時</t>
    <rPh sb="0" eb="1">
      <t>ジ</t>
    </rPh>
    <phoneticPr fontId="2"/>
  </si>
  <si>
    <t>分～</t>
    <rPh sb="0" eb="1">
      <t>フン</t>
    </rPh>
    <phoneticPr fontId="2"/>
  </si>
  <si>
    <t>分</t>
    <rPh sb="0" eb="1">
      <t>フン</t>
    </rPh>
    <phoneticPr fontId="2"/>
  </si>
  <si>
    <t>夜間介護職員配置</t>
    <rPh sb="6" eb="8">
      <t>ハイチ</t>
    </rPh>
    <phoneticPr fontId="2"/>
  </si>
  <si>
    <t>上記時間帯の職員配置数</t>
    <rPh sb="0" eb="2">
      <t>ジョウキ</t>
    </rPh>
    <rPh sb="2" eb="5">
      <t>ジカンタイ</t>
    </rPh>
    <rPh sb="6" eb="8">
      <t>ショクイン</t>
    </rPh>
    <rPh sb="8" eb="10">
      <t>ハイチ</t>
    </rPh>
    <rPh sb="10" eb="11">
      <t>スウ</t>
    </rPh>
    <phoneticPr fontId="2"/>
  </si>
  <si>
    <t>介護職員</t>
    <rPh sb="0" eb="2">
      <t>カイゴ</t>
    </rPh>
    <rPh sb="2" eb="4">
      <t>ショクイン</t>
    </rPh>
    <phoneticPr fontId="2"/>
  </si>
  <si>
    <t>人以上</t>
    <rPh sb="0" eb="1">
      <t>ニン</t>
    </rPh>
    <rPh sb="1" eb="3">
      <t>イジョウ</t>
    </rPh>
    <phoneticPr fontId="2"/>
  </si>
  <si>
    <t>看護職員</t>
    <rPh sb="0" eb="2">
      <t>カンゴ</t>
    </rPh>
    <rPh sb="2" eb="4">
      <t>ショクイン</t>
    </rPh>
    <phoneticPr fontId="2"/>
  </si>
  <si>
    <t>従業者の職種別・勤続年数別人数（本事業所における勤続年数）</t>
    <rPh sb="4" eb="7">
      <t>ショクシュベツ</t>
    </rPh>
    <rPh sb="8" eb="10">
      <t>キンゾク</t>
    </rPh>
    <rPh sb="10" eb="12">
      <t>ネンスウ</t>
    </rPh>
    <rPh sb="12" eb="13">
      <t>ベツ</t>
    </rPh>
    <rPh sb="13" eb="15">
      <t>ニンズ</t>
    </rPh>
    <rPh sb="16" eb="17">
      <t>ホン</t>
    </rPh>
    <rPh sb="17" eb="20">
      <t>ジギョウショ</t>
    </rPh>
    <rPh sb="24" eb="26">
      <t>キンゾク</t>
    </rPh>
    <rPh sb="26" eb="28">
      <t>ネンスウ</t>
    </rPh>
    <phoneticPr fontId="2"/>
  </si>
  <si>
    <t>勤続年数</t>
    <rPh sb="0" eb="2">
      <t>キンゾク</t>
    </rPh>
    <rPh sb="2" eb="4">
      <t>ネンスウ</t>
    </rPh>
    <phoneticPr fontId="2"/>
  </si>
  <si>
    <t>職種</t>
    <phoneticPr fontId="2"/>
  </si>
  <si>
    <t>生活相談員</t>
    <rPh sb="0" eb="2">
      <t>セイカツ</t>
    </rPh>
    <rPh sb="2" eb="5">
      <t>ソウダンイン</t>
    </rPh>
    <phoneticPr fontId="2"/>
  </si>
  <si>
    <t>機能訓練指導員</t>
    <rPh sb="0" eb="2">
      <t>キノウ</t>
    </rPh>
    <rPh sb="2" eb="4">
      <t>クンレン</t>
    </rPh>
    <rPh sb="4" eb="6">
      <t>シドウ</t>
    </rPh>
    <rPh sb="6" eb="7">
      <t>イン</t>
    </rPh>
    <phoneticPr fontId="2"/>
  </si>
  <si>
    <t>計画作成担当者</t>
    <rPh sb="0" eb="2">
      <t>ケイカク</t>
    </rPh>
    <rPh sb="2" eb="4">
      <t>サクセイ</t>
    </rPh>
    <rPh sb="4" eb="7">
      <t>タントウシャ</t>
    </rPh>
    <phoneticPr fontId="2"/>
  </si>
  <si>
    <t>（勤続年数人数チェック）</t>
    <rPh sb="1" eb="3">
      <t>キンゾク</t>
    </rPh>
    <rPh sb="3" eb="5">
      <t>ネンスウ</t>
    </rPh>
    <rPh sb="5" eb="7">
      <t>ニンズウ</t>
    </rPh>
    <phoneticPr fontId="2"/>
  </si>
  <si>
    <t>介護職員</t>
    <rPh sb="0" eb="2">
      <t>カイゴ</t>
    </rPh>
    <rPh sb="2" eb="3">
      <t>ショク</t>
    </rPh>
    <rPh sb="3" eb="4">
      <t>イン</t>
    </rPh>
    <phoneticPr fontId="2"/>
  </si>
  <si>
    <t>機能訓練指導員</t>
    <rPh sb="0" eb="2">
      <t>キノウ</t>
    </rPh>
    <rPh sb="2" eb="4">
      <t>クンレン</t>
    </rPh>
    <rPh sb="4" eb="7">
      <t>シドウイン</t>
    </rPh>
    <phoneticPr fontId="2"/>
  </si>
  <si>
    <t>１年未満</t>
    <rPh sb="1" eb="2">
      <t>ネン</t>
    </rPh>
    <rPh sb="2" eb="4">
      <t>ミマン</t>
    </rPh>
    <phoneticPr fontId="2"/>
  </si>
  <si>
    <t>常勤/非常勤</t>
    <rPh sb="0" eb="2">
      <t>ジョウキン</t>
    </rPh>
    <rPh sb="3" eb="6">
      <t>ヒジョウキン</t>
    </rPh>
    <phoneticPr fontId="2"/>
  </si>
  <si>
    <t>常勤</t>
    <rPh sb="0" eb="2">
      <t>ジョウキン</t>
    </rPh>
    <phoneticPr fontId="2"/>
  </si>
  <si>
    <t>１年以上３年未満</t>
    <rPh sb="1" eb="4">
      <t>ネンイジョウ</t>
    </rPh>
    <rPh sb="5" eb="6">
      <t>ネン</t>
    </rPh>
    <rPh sb="6" eb="8">
      <t>ミマン</t>
    </rPh>
    <phoneticPr fontId="2"/>
  </si>
  <si>
    <t>３①人数</t>
    <rPh sb="2" eb="4">
      <t>ニンズウ</t>
    </rPh>
    <phoneticPr fontId="2"/>
  </si>
  <si>
    <t>３年以上５年未満</t>
    <rPh sb="1" eb="4">
      <t>ネンイジョウ</t>
    </rPh>
    <rPh sb="5" eb="6">
      <t>ネン</t>
    </rPh>
    <rPh sb="6" eb="8">
      <t>ミマン</t>
    </rPh>
    <phoneticPr fontId="2"/>
  </si>
  <si>
    <t>勤続年数別</t>
    <rPh sb="0" eb="2">
      <t>キンゾク</t>
    </rPh>
    <rPh sb="2" eb="4">
      <t>ネンスウ</t>
    </rPh>
    <rPh sb="4" eb="5">
      <t>ベツ</t>
    </rPh>
    <phoneticPr fontId="2"/>
  </si>
  <si>
    <t>５年以上10年未満</t>
    <rPh sb="1" eb="4">
      <t>ネンイジョウ</t>
    </rPh>
    <rPh sb="6" eb="7">
      <t>ネン</t>
    </rPh>
    <rPh sb="7" eb="9">
      <t>ミマン</t>
    </rPh>
    <phoneticPr fontId="2"/>
  </si>
  <si>
    <t>10年以上</t>
    <rPh sb="2" eb="5">
      <t>ネンイジョウ</t>
    </rPh>
    <phoneticPr fontId="2"/>
  </si>
  <si>
    <t>４　サービスの内容</t>
    <rPh sb="7" eb="9">
      <t>ナイヨウ</t>
    </rPh>
    <phoneticPr fontId="2"/>
  </si>
  <si>
    <t>提供するサービス</t>
    <rPh sb="0" eb="2">
      <t>テイキョウ</t>
    </rPh>
    <phoneticPr fontId="2"/>
  </si>
  <si>
    <t>食事の提供サービス</t>
    <rPh sb="0" eb="2">
      <t>ショクジ</t>
    </rPh>
    <rPh sb="3" eb="5">
      <t>テイキョウ</t>
    </rPh>
    <phoneticPr fontId="2"/>
  </si>
  <si>
    <t>食事介助サービス</t>
    <rPh sb="0" eb="2">
      <t>ショクジ</t>
    </rPh>
    <rPh sb="2" eb="4">
      <t>カイジョ</t>
    </rPh>
    <phoneticPr fontId="2"/>
  </si>
  <si>
    <t>入浴介助サービス</t>
    <rPh sb="0" eb="2">
      <t>ニュウヨク</t>
    </rPh>
    <phoneticPr fontId="2"/>
  </si>
  <si>
    <t>排せつ介助サービス</t>
    <rPh sb="0" eb="1">
      <t>ハイ</t>
    </rPh>
    <phoneticPr fontId="2"/>
  </si>
  <si>
    <t>口腔衛生管理サービス</t>
    <rPh sb="0" eb="2">
      <t>コウクウ</t>
    </rPh>
    <rPh sb="2" eb="4">
      <t>エイセイ</t>
    </rPh>
    <rPh sb="4" eb="6">
      <t>カンリ</t>
    </rPh>
    <phoneticPr fontId="2"/>
  </si>
  <si>
    <t>居室の清掃・洗濯サービス等家事援助サービス</t>
    <rPh sb="0" eb="2">
      <t>キョシツ</t>
    </rPh>
    <rPh sb="3" eb="5">
      <t>セイソウ</t>
    </rPh>
    <rPh sb="6" eb="8">
      <t>センタク</t>
    </rPh>
    <rPh sb="12" eb="13">
      <t>トウ</t>
    </rPh>
    <rPh sb="13" eb="15">
      <t>カジ</t>
    </rPh>
    <rPh sb="15" eb="17">
      <t>エンジョ</t>
    </rPh>
    <phoneticPr fontId="2"/>
  </si>
  <si>
    <t>相談対応サービス</t>
    <rPh sb="0" eb="2">
      <t>ソウダン</t>
    </rPh>
    <rPh sb="2" eb="4">
      <t>タイオウ</t>
    </rPh>
    <phoneticPr fontId="2"/>
  </si>
  <si>
    <t>健康管理サービス（定期的な健康診断実施）</t>
    <rPh sb="0" eb="2">
      <t>ケンコウ</t>
    </rPh>
    <rPh sb="2" eb="4">
      <t>カンリ</t>
    </rPh>
    <rPh sb="9" eb="11">
      <t>テイキ</t>
    </rPh>
    <rPh sb="11" eb="12">
      <t>テキ</t>
    </rPh>
    <rPh sb="13" eb="15">
      <t>ケンコウ</t>
    </rPh>
    <rPh sb="15" eb="17">
      <t>シンダン</t>
    </rPh>
    <rPh sb="17" eb="19">
      <t>ジッシ</t>
    </rPh>
    <phoneticPr fontId="2"/>
  </si>
  <si>
    <t>服薬管理サービス</t>
    <rPh sb="0" eb="2">
      <t>フクヤク</t>
    </rPh>
    <rPh sb="2" eb="4">
      <t>カンリ</t>
    </rPh>
    <phoneticPr fontId="2"/>
  </si>
  <si>
    <t>金銭管理サービス</t>
    <rPh sb="0" eb="2">
      <t>キンセン</t>
    </rPh>
    <rPh sb="2" eb="4">
      <t>カンリ</t>
    </rPh>
    <phoneticPr fontId="2"/>
  </si>
  <si>
    <t>定期的な安否確認の方法</t>
    <rPh sb="0" eb="3">
      <t>テイキテキ</t>
    </rPh>
    <rPh sb="4" eb="6">
      <t>アンピ</t>
    </rPh>
    <rPh sb="6" eb="8">
      <t>カクニン</t>
    </rPh>
    <rPh sb="9" eb="11">
      <t>ホウホウ</t>
    </rPh>
    <phoneticPr fontId="2"/>
  </si>
  <si>
    <t>施設で対応できる医療的ケアの内容</t>
    <rPh sb="0" eb="2">
      <t>シセツ</t>
    </rPh>
    <rPh sb="3" eb="5">
      <t>タイオウ</t>
    </rPh>
    <rPh sb="8" eb="11">
      <t>イリョウテキ</t>
    </rPh>
    <rPh sb="14" eb="16">
      <t>ナイヨウ</t>
    </rPh>
    <phoneticPr fontId="2"/>
  </si>
  <si>
    <t>医療機関との連携・協力</t>
    <rPh sb="0" eb="2">
      <t>イリョウ</t>
    </rPh>
    <rPh sb="2" eb="4">
      <t>キカン</t>
    </rPh>
    <rPh sb="6" eb="8">
      <t>レンケイ</t>
    </rPh>
    <rPh sb="9" eb="11">
      <t>キョウリョク</t>
    </rPh>
    <phoneticPr fontId="2"/>
  </si>
  <si>
    <t>協力医療機関(1)</t>
    <rPh sb="0" eb="2">
      <t>キョウリョク</t>
    </rPh>
    <rPh sb="2" eb="4">
      <t>イリョウ</t>
    </rPh>
    <rPh sb="4" eb="6">
      <t>キカン</t>
    </rPh>
    <phoneticPr fontId="2"/>
  </si>
  <si>
    <t>協力の内容</t>
    <rPh sb="0" eb="2">
      <t>キョウリョク</t>
    </rPh>
    <rPh sb="3" eb="5">
      <t>ナイヨウ</t>
    </rPh>
    <phoneticPr fontId="2"/>
  </si>
  <si>
    <t>協力医療機関(2)</t>
    <rPh sb="0" eb="2">
      <t>キョウリョク</t>
    </rPh>
    <rPh sb="2" eb="4">
      <t>イリョウ</t>
    </rPh>
    <rPh sb="4" eb="6">
      <t>キカン</t>
    </rPh>
    <phoneticPr fontId="2"/>
  </si>
  <si>
    <t>新興感染症発生時に連携する医療機関</t>
    <rPh sb="0" eb="2">
      <t>シンコウ</t>
    </rPh>
    <rPh sb="2" eb="5">
      <t>カンセンショウ</t>
    </rPh>
    <rPh sb="5" eb="7">
      <t>ハッセイ</t>
    </rPh>
    <rPh sb="7" eb="8">
      <t>ジ</t>
    </rPh>
    <rPh sb="9" eb="11">
      <t>レンケイ</t>
    </rPh>
    <rPh sb="13" eb="15">
      <t>イリョウ</t>
    </rPh>
    <rPh sb="15" eb="17">
      <t>キカン</t>
    </rPh>
    <phoneticPr fontId="2"/>
  </si>
  <si>
    <t>有無</t>
    <rPh sb="0" eb="2">
      <t>ウム</t>
    </rPh>
    <phoneticPr fontId="2"/>
  </si>
  <si>
    <t>協力歯科医療機関</t>
    <rPh sb="0" eb="2">
      <t>キョウリョク</t>
    </rPh>
    <rPh sb="2" eb="4">
      <t>シカ</t>
    </rPh>
    <rPh sb="4" eb="6">
      <t>イリョウ</t>
    </rPh>
    <rPh sb="6" eb="8">
      <t>キカン</t>
    </rPh>
    <phoneticPr fontId="2"/>
  </si>
  <si>
    <t>利用者の個別的な選択によるサービス提供</t>
    <rPh sb="0" eb="3">
      <t>リヨウシャ</t>
    </rPh>
    <rPh sb="4" eb="7">
      <t>コベツテキ</t>
    </rPh>
    <rPh sb="8" eb="10">
      <t>センタク</t>
    </rPh>
    <rPh sb="17" eb="19">
      <t>テイキョウ</t>
    </rPh>
    <phoneticPr fontId="2"/>
  </si>
  <si>
    <t>運営懇談会の開催</t>
    <rPh sb="0" eb="2">
      <t>ウンエイ</t>
    </rPh>
    <rPh sb="2" eb="5">
      <t>コンダンカイ</t>
    </rPh>
    <rPh sb="6" eb="8">
      <t>カイサイ</t>
    </rPh>
    <phoneticPr fontId="2"/>
  </si>
  <si>
    <t>年</t>
    <rPh sb="0" eb="1">
      <t>ネン</t>
    </rPh>
    <phoneticPr fontId="2"/>
  </si>
  <si>
    <t>回予定）</t>
    <rPh sb="0" eb="1">
      <t>カイ</t>
    </rPh>
    <rPh sb="1" eb="3">
      <t>ヨテイ</t>
    </rPh>
    <phoneticPr fontId="2"/>
  </si>
  <si>
    <t>入居者の人数が少ないなどのため実施しない場合の代替措置</t>
    <rPh sb="0" eb="3">
      <t>ニュウキョシャ</t>
    </rPh>
    <rPh sb="4" eb="6">
      <t>ニンズウ</t>
    </rPh>
    <rPh sb="7" eb="8">
      <t>スク</t>
    </rPh>
    <rPh sb="15" eb="17">
      <t>ジッシ</t>
    </rPh>
    <rPh sb="20" eb="22">
      <t>バアイ</t>
    </rPh>
    <rPh sb="23" eb="25">
      <t>ダイタイ</t>
    </rPh>
    <rPh sb="25" eb="27">
      <t>ソチ</t>
    </rPh>
    <phoneticPr fontId="2"/>
  </si>
  <si>
    <t>自費によるショートステイ事業</t>
    <rPh sb="0" eb="2">
      <t>ジヒ</t>
    </rPh>
    <rPh sb="12" eb="14">
      <t>ジギョウ</t>
    </rPh>
    <phoneticPr fontId="2"/>
  </si>
  <si>
    <t>入居に当たっての留意事項</t>
    <rPh sb="0" eb="2">
      <t>ニュウキョ</t>
    </rPh>
    <rPh sb="3" eb="4">
      <t>ア</t>
    </rPh>
    <rPh sb="8" eb="10">
      <t>リュウイ</t>
    </rPh>
    <rPh sb="10" eb="12">
      <t>ジコウ</t>
    </rPh>
    <phoneticPr fontId="2"/>
  </si>
  <si>
    <t>入居の条件</t>
    <rPh sb="0" eb="2">
      <t>ニュウキョ</t>
    </rPh>
    <phoneticPr fontId="3"/>
  </si>
  <si>
    <t>年齢</t>
    <rPh sb="0" eb="2">
      <t>ネンレイ</t>
    </rPh>
    <phoneticPr fontId="2"/>
  </si>
  <si>
    <t>要介護度</t>
    <rPh sb="0" eb="3">
      <t>ヨウカイゴ</t>
    </rPh>
    <rPh sb="3" eb="4">
      <t>ド</t>
    </rPh>
    <phoneticPr fontId="2"/>
  </si>
  <si>
    <t>医療的ケア</t>
    <rPh sb="0" eb="3">
      <t>イリョウテキ</t>
    </rPh>
    <phoneticPr fontId="2"/>
  </si>
  <si>
    <t>認知症</t>
    <rPh sb="0" eb="2">
      <t>ニンチ</t>
    </rPh>
    <rPh sb="2" eb="3">
      <t>ショウ</t>
    </rPh>
    <phoneticPr fontId="2"/>
  </si>
  <si>
    <t>その他</t>
    <rPh sb="2" eb="3">
      <t>タ</t>
    </rPh>
    <phoneticPr fontId="2"/>
  </si>
  <si>
    <t>身元引受人等の条件、義務等</t>
    <phoneticPr fontId="3"/>
  </si>
  <si>
    <t>体験入居</t>
    <phoneticPr fontId="3"/>
  </si>
  <si>
    <t>利用期間</t>
    <rPh sb="0" eb="2">
      <t>リヨウ</t>
    </rPh>
    <rPh sb="2" eb="4">
      <t>キカン</t>
    </rPh>
    <phoneticPr fontId="2"/>
  </si>
  <si>
    <t>利用料金</t>
    <rPh sb="0" eb="2">
      <t>リヨウ</t>
    </rPh>
    <rPh sb="2" eb="4">
      <t>リョウキン</t>
    </rPh>
    <phoneticPr fontId="2"/>
  </si>
  <si>
    <t>入院時の契約の取扱い</t>
    <rPh sb="0" eb="2">
      <t>ニュウイン</t>
    </rPh>
    <rPh sb="2" eb="3">
      <t>ジ</t>
    </rPh>
    <rPh sb="4" eb="6">
      <t>ケイヤク</t>
    </rPh>
    <rPh sb="7" eb="9">
      <t>トリアツカイ</t>
    </rPh>
    <phoneticPr fontId="3"/>
  </si>
  <si>
    <t>高齢者虐待防止のための取組の状況</t>
    <rPh sb="0" eb="3">
      <t>コウレイシャ</t>
    </rPh>
    <rPh sb="3" eb="5">
      <t>ギャクタイ</t>
    </rPh>
    <rPh sb="5" eb="7">
      <t>ボウシ</t>
    </rPh>
    <rPh sb="11" eb="13">
      <t>トリクミ</t>
    </rPh>
    <rPh sb="14" eb="16">
      <t>ジョウキョウ</t>
    </rPh>
    <phoneticPr fontId="2"/>
  </si>
  <si>
    <t>指針の整備</t>
    <rPh sb="0" eb="2">
      <t>シシン</t>
    </rPh>
    <rPh sb="3" eb="5">
      <t>セイビ</t>
    </rPh>
    <phoneticPr fontId="2"/>
  </si>
  <si>
    <t>虐待防止対策検討委員会の定期的な開催</t>
    <rPh sb="0" eb="2">
      <t>ギャクタイ</t>
    </rPh>
    <rPh sb="2" eb="4">
      <t>ボウシ</t>
    </rPh>
    <rPh sb="4" eb="6">
      <t>タイサク</t>
    </rPh>
    <rPh sb="6" eb="8">
      <t>ケントウ</t>
    </rPh>
    <rPh sb="8" eb="11">
      <t>イインカイ</t>
    </rPh>
    <rPh sb="12" eb="14">
      <t>テイキ</t>
    </rPh>
    <rPh sb="14" eb="15">
      <t>テキ</t>
    </rPh>
    <rPh sb="16" eb="18">
      <t>カイサイ</t>
    </rPh>
    <phoneticPr fontId="2"/>
  </si>
  <si>
    <t>回）</t>
    <rPh sb="0" eb="1">
      <t>カイ</t>
    </rPh>
    <phoneticPr fontId="2"/>
  </si>
  <si>
    <t>定期的な研修の実施</t>
    <rPh sb="0" eb="3">
      <t>テイキテキ</t>
    </rPh>
    <rPh sb="4" eb="6">
      <t>ケンシュウ</t>
    </rPh>
    <rPh sb="7" eb="9">
      <t>ジッシ</t>
    </rPh>
    <phoneticPr fontId="2"/>
  </si>
  <si>
    <t>担当者の役職名</t>
    <rPh sb="0" eb="3">
      <t>タントウシャ</t>
    </rPh>
    <rPh sb="4" eb="7">
      <t>ヤクショクメイ</t>
    </rPh>
    <phoneticPr fontId="2"/>
  </si>
  <si>
    <t>身体的拘束等の適正化のための取組の状況</t>
    <rPh sb="0" eb="3">
      <t>シンタイテキ</t>
    </rPh>
    <rPh sb="3" eb="5">
      <t>コウソク</t>
    </rPh>
    <rPh sb="5" eb="6">
      <t>トウ</t>
    </rPh>
    <rPh sb="7" eb="10">
      <t>テキセイカ</t>
    </rPh>
    <rPh sb="14" eb="16">
      <t>トリクミ</t>
    </rPh>
    <rPh sb="17" eb="19">
      <t>ジョウキョウ</t>
    </rPh>
    <phoneticPr fontId="2"/>
  </si>
  <si>
    <t>身体的拘束等適正化検討委員会の開催</t>
    <rPh sb="0" eb="3">
      <t>シンタイテキ</t>
    </rPh>
    <rPh sb="3" eb="5">
      <t>コウソク</t>
    </rPh>
    <rPh sb="5" eb="6">
      <t>トウ</t>
    </rPh>
    <rPh sb="6" eb="9">
      <t>テキセイカ</t>
    </rPh>
    <rPh sb="9" eb="11">
      <t>ケントウ</t>
    </rPh>
    <rPh sb="11" eb="14">
      <t>イインカイ</t>
    </rPh>
    <rPh sb="15" eb="17">
      <t>カイサイ</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</si>
  <si>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</si>
  <si>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身体的拘束を行う場合の様態及び時間、入居者の状況並びに緊急やむを得ない場合の理由の記録</t>
    <rPh sb="0" eb="3">
      <t>シンタイテキ</t>
    </rPh>
    <rPh sb="3" eb="5">
      <t>コウソク</t>
    </rPh>
    <rPh sb="6" eb="7">
      <t>オコナ</t>
    </rPh>
    <rPh sb="8" eb="10">
      <t>バアイ</t>
    </rPh>
    <rPh sb="11" eb="13">
      <t>ヨウタイ</t>
    </rPh>
    <rPh sb="13" eb="14">
      <t>オヨ</t>
    </rPh>
    <rPh sb="15" eb="17">
      <t>ジカン</t>
    </rPh>
    <rPh sb="18" eb="21">
      <t>ニュウキョシャ</t>
    </rPh>
    <rPh sb="22" eb="24">
      <t>ジョウキョウ</t>
    </rPh>
    <rPh sb="24" eb="25">
      <t>ナラ</t>
    </rPh>
    <rPh sb="27" eb="29">
      <t>キンキュウ</t>
    </rPh>
    <rPh sb="32" eb="33">
      <t>エ</t>
    </rPh>
    <rPh sb="35" eb="37">
      <t>バアイ</t>
    </rPh>
    <rPh sb="38" eb="40">
      <t>リユウ</t>
    </rPh>
    <rPh sb="41" eb="43">
      <t>キロク</t>
    </rPh>
    <phoneticPr fontId="2"/>
  </si>
  <si>
    <t>やむを得ず身体拘束を行う場合の手続</t>
    <rPh sb="3" eb="4">
      <t>エ</t>
    </rPh>
    <rPh sb="5" eb="7">
      <t>シンタイ</t>
    </rPh>
    <rPh sb="7" eb="9">
      <t>コウソク</t>
    </rPh>
    <rPh sb="10" eb="11">
      <t>オコナ</t>
    </rPh>
    <rPh sb="12" eb="14">
      <t>バアイ</t>
    </rPh>
    <rPh sb="15" eb="17">
      <t>テツヅ</t>
    </rPh>
    <phoneticPr fontId="3"/>
  </si>
  <si>
    <t>業務継続計画の策定状況等</t>
    <phoneticPr fontId="2"/>
  </si>
  <si>
    <t>感染症に関する業務継続計画</t>
    <rPh sb="0" eb="3">
      <t>カンセンショウ</t>
    </rPh>
    <rPh sb="4" eb="5">
      <t>カン</t>
    </rPh>
    <rPh sb="7" eb="9">
      <t>ギョウム</t>
    </rPh>
    <rPh sb="9" eb="11">
      <t>ケイゾク</t>
    </rPh>
    <rPh sb="11" eb="13">
      <t>ケイカク</t>
    </rPh>
    <phoneticPr fontId="2"/>
  </si>
  <si>
    <t>災害に関する業務継続計画</t>
    <rPh sb="0" eb="2">
      <t>サイガイ</t>
    </rPh>
    <rPh sb="3" eb="4">
      <t>カン</t>
    </rPh>
    <rPh sb="6" eb="8">
      <t>ギョウム</t>
    </rPh>
    <rPh sb="8" eb="10">
      <t>ケイゾク</t>
    </rPh>
    <rPh sb="10" eb="12">
      <t>ケイカク</t>
    </rPh>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</si>
  <si>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</si>
  <si>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</si>
  <si>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6">
      <t>ギョウム</t>
    </rPh>
    <rPh sb="6" eb="8">
      <t>ケイゾク</t>
    </rPh>
    <rPh sb="8" eb="10">
      <t>ケイカク</t>
    </rPh>
    <rPh sb="11" eb="13">
      <t>ミナオ</t>
    </rPh>
    <phoneticPr fontId="2"/>
  </si>
  <si>
    <t>事業者からの契約解除</t>
    <rPh sb="0" eb="3">
      <t>ジギョウシャ</t>
    </rPh>
    <phoneticPr fontId="3"/>
  </si>
  <si>
    <t>要介護時における居室の住み替えに関する事項</t>
    <phoneticPr fontId="2"/>
  </si>
  <si>
    <t>一時介護室への移動</t>
    <rPh sb="0" eb="2">
      <t>イチジ</t>
    </rPh>
    <rPh sb="2" eb="4">
      <t>カイゴ</t>
    </rPh>
    <rPh sb="4" eb="5">
      <t>シツ</t>
    </rPh>
    <rPh sb="7" eb="9">
      <t>イドウ</t>
    </rPh>
    <phoneticPr fontId="2"/>
  </si>
  <si>
    <t>判断基準・手続</t>
    <rPh sb="0" eb="2">
      <t>ハンダン</t>
    </rPh>
    <rPh sb="2" eb="4">
      <t>キジュン</t>
    </rPh>
    <rPh sb="5" eb="7">
      <t>テツヅキ</t>
    </rPh>
    <phoneticPr fontId="2"/>
  </si>
  <si>
    <t>利用料金の変更</t>
    <rPh sb="0" eb="2">
      <t>リヨウ</t>
    </rPh>
    <rPh sb="2" eb="4">
      <t>リョウキン</t>
    </rPh>
    <rPh sb="5" eb="7">
      <t>ヘンコウ</t>
    </rPh>
    <phoneticPr fontId="2"/>
  </si>
  <si>
    <t>前払金の調整</t>
    <rPh sb="0" eb="2">
      <t>マエバライ</t>
    </rPh>
    <rPh sb="2" eb="3">
      <t>キン</t>
    </rPh>
    <rPh sb="4" eb="6">
      <t>チョウセイ</t>
    </rPh>
    <phoneticPr fontId="2"/>
  </si>
  <si>
    <t>従前居室との仕様の変更</t>
    <rPh sb="0" eb="2">
      <t>ジュウゼン</t>
    </rPh>
    <rPh sb="2" eb="4">
      <t>キョシツ</t>
    </rPh>
    <rPh sb="6" eb="8">
      <t>シヨウ</t>
    </rPh>
    <rPh sb="9" eb="11">
      <t>ヘンコウ</t>
    </rPh>
    <phoneticPr fontId="2"/>
  </si>
  <si>
    <t>その他の居室への移動</t>
    <rPh sb="2" eb="3">
      <t>タ</t>
    </rPh>
    <rPh sb="4" eb="6">
      <t>キョシツ</t>
    </rPh>
    <rPh sb="8" eb="10">
      <t>イドウ</t>
    </rPh>
    <phoneticPr fontId="2"/>
  </si>
  <si>
    <t>提携ホーム等への転居</t>
    <rPh sb="0" eb="2">
      <t>テイケイ</t>
    </rPh>
    <rPh sb="5" eb="6">
      <t>トウ</t>
    </rPh>
    <rPh sb="8" eb="10">
      <t>テンキョ</t>
    </rPh>
    <phoneticPr fontId="2"/>
  </si>
  <si>
    <t>苦情対応窓口</t>
    <rPh sb="0" eb="2">
      <t>クジョウ</t>
    </rPh>
    <rPh sb="2" eb="4">
      <t>タイオウ</t>
    </rPh>
    <rPh sb="4" eb="6">
      <t>マドグチ</t>
    </rPh>
    <phoneticPr fontId="2"/>
  </si>
  <si>
    <t>窓口の名称１</t>
    <rPh sb="0" eb="2">
      <t>マドグチ</t>
    </rPh>
    <rPh sb="3" eb="5">
      <t>メイショウ</t>
    </rPh>
    <phoneticPr fontId="2"/>
  </si>
  <si>
    <t>対応時間</t>
    <rPh sb="0" eb="2">
      <t>タイオウ</t>
    </rPh>
    <rPh sb="2" eb="4">
      <t>ジカン</t>
    </rPh>
    <phoneticPr fontId="2"/>
  </si>
  <si>
    <t>窓口の名称２</t>
    <rPh sb="0" eb="2">
      <t>マドグチ</t>
    </rPh>
    <rPh sb="3" eb="5">
      <t>メイショウ</t>
    </rPh>
    <phoneticPr fontId="2"/>
  </si>
  <si>
    <t>窓口の名称３</t>
    <rPh sb="0" eb="2">
      <t>マドグチ</t>
    </rPh>
    <rPh sb="3" eb="5">
      <t>メイショウ</t>
    </rPh>
    <phoneticPr fontId="2"/>
  </si>
  <si>
    <t>賠償責任保険の加入</t>
    <rPh sb="0" eb="2">
      <t>バイショウ</t>
    </rPh>
    <rPh sb="2" eb="4">
      <t>セキニン</t>
    </rPh>
    <rPh sb="4" eb="6">
      <t>ホケン</t>
    </rPh>
    <rPh sb="7" eb="9">
      <t>カニュウ</t>
    </rPh>
    <phoneticPr fontId="2"/>
  </si>
  <si>
    <t>保険の名称：</t>
    <rPh sb="0" eb="2">
      <t>ホケン</t>
    </rPh>
    <rPh sb="3" eb="5">
      <t>メイショウ</t>
    </rPh>
    <phoneticPr fontId="2"/>
  </si>
  <si>
    <t>利用者等の意見を把握する体制、第三者による評価の実施状況等</t>
    <phoneticPr fontId="2"/>
  </si>
  <si>
    <t>アンケート調査、意見箱等利用者の意見等を把握する取組</t>
    <phoneticPr fontId="2"/>
  </si>
  <si>
    <t>東京都福祉サービス第三者評価の実施</t>
    <phoneticPr fontId="2"/>
  </si>
  <si>
    <t>結果の公表</t>
    <rPh sb="0" eb="2">
      <t>ケッカ</t>
    </rPh>
    <rPh sb="3" eb="5">
      <t>コウヒョウ</t>
    </rPh>
    <phoneticPr fontId="2"/>
  </si>
  <si>
    <t>その他機関による第三者評価の実施</t>
    <phoneticPr fontId="2"/>
  </si>
  <si>
    <t>５　入居者</t>
    <rPh sb="2" eb="5">
      <t>ニュウキョシャ</t>
    </rPh>
    <phoneticPr fontId="2"/>
  </si>
  <si>
    <t>（入居者数チェック）</t>
    <rPh sb="1" eb="4">
      <t>ニュウキョシャ</t>
    </rPh>
    <rPh sb="4" eb="5">
      <t>スウ</t>
    </rPh>
    <phoneticPr fontId="2"/>
  </si>
  <si>
    <t>介護度別・年齢別入居者数</t>
    <rPh sb="0" eb="2">
      <t>カイゴ</t>
    </rPh>
    <rPh sb="2" eb="3">
      <t>ド</t>
    </rPh>
    <rPh sb="3" eb="4">
      <t>ベツ</t>
    </rPh>
    <rPh sb="5" eb="7">
      <t>ネンレイ</t>
    </rPh>
    <rPh sb="7" eb="8">
      <t>ベツ</t>
    </rPh>
    <rPh sb="8" eb="11">
      <t>ニュウキョシャ</t>
    </rPh>
    <rPh sb="11" eb="12">
      <t>スウ</t>
    </rPh>
    <phoneticPr fontId="2"/>
  </si>
  <si>
    <t>平均年齢：</t>
    <rPh sb="0" eb="2">
      <t>ヘイキン</t>
    </rPh>
    <rPh sb="2" eb="4">
      <t>ネンレイ</t>
    </rPh>
    <phoneticPr fontId="2"/>
  </si>
  <si>
    <t>歳</t>
    <rPh sb="0" eb="1">
      <t>サイ</t>
    </rPh>
    <phoneticPr fontId="2"/>
  </si>
  <si>
    <t>入居者数合計：</t>
    <rPh sb="0" eb="3">
      <t>ニュウキョシャ</t>
    </rPh>
    <rPh sb="3" eb="4">
      <t>スウ</t>
    </rPh>
    <rPh sb="4" eb="6">
      <t>ゴウケイ</t>
    </rPh>
    <phoneticPr fontId="2"/>
  </si>
  <si>
    <t>A</t>
    <phoneticPr fontId="2"/>
  </si>
  <si>
    <t>介護度</t>
    <rPh sb="0" eb="2">
      <t>カイゴ</t>
    </rPh>
    <rPh sb="2" eb="3">
      <t>ド</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</si>
  <si>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</si>
  <si>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</si>
  <si>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</si>
  <si>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</si>
  <si>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</si>
  <si>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</si>
  <si>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</si>
  <si>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</si>
  <si>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６５歳未満</t>
  </si>
  <si>
    <t>６５歳以上７５歳未満</t>
  </si>
  <si>
    <t>７５歳以上８５歳未満</t>
  </si>
  <si>
    <t>８５歳以上</t>
  </si>
  <si>
    <t>入居継続期間別入居者数</t>
    <rPh sb="0" eb="2">
      <t>ニュウキョ</t>
    </rPh>
    <rPh sb="2" eb="4">
      <t>ケイゾク</t>
    </rPh>
    <rPh sb="4" eb="6">
      <t>キカン</t>
    </rPh>
    <rPh sb="6" eb="7">
      <t>ベツ</t>
    </rPh>
    <rPh sb="7" eb="10">
      <t>ニュウキョシャ</t>
    </rPh>
    <rPh sb="10" eb="11">
      <t>スウ</t>
    </rPh>
    <phoneticPr fontId="2"/>
  </si>
  <si>
    <t>入居期間</t>
    <rPh sb="0" eb="2">
      <t>ニュウキョ</t>
    </rPh>
    <rPh sb="2" eb="4">
      <t>キカン</t>
    </rPh>
    <phoneticPr fontId="2"/>
  </si>
  <si>
    <t>6月未満</t>
    <rPh sb="1" eb="2">
      <t>ゲツ</t>
    </rPh>
    <rPh sb="2" eb="4">
      <t>ミマン</t>
    </rPh>
    <phoneticPr fontId="2"/>
  </si>
  <si>
    <t>6月以上
1年未満</t>
    <rPh sb="1" eb="2">
      <t>ツキ</t>
    </rPh>
    <rPh sb="2" eb="4">
      <t>イジョウ</t>
    </rPh>
    <rPh sb="6" eb="7">
      <t>ネン</t>
    </rPh>
    <rPh sb="7" eb="9">
      <t>ミマン</t>
    </rPh>
    <phoneticPr fontId="2"/>
  </si>
  <si>
    <t>1年以上
5年未満</t>
    <rPh sb="1" eb="2">
      <t>ネン</t>
    </rPh>
    <rPh sb="2" eb="4">
      <t>イジョウ</t>
    </rPh>
    <rPh sb="6" eb="7">
      <t>ネン</t>
    </rPh>
    <rPh sb="7" eb="9">
      <t>ミマン</t>
    </rPh>
    <phoneticPr fontId="2"/>
  </si>
  <si>
    <t>5年以上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</si>
  <si>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</si>
  <si>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</si>
  <si>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入居者数</t>
    <rPh sb="0" eb="3">
      <t>ニュウキョシャ</t>
    </rPh>
    <rPh sb="3" eb="4">
      <t>スウ</t>
    </rPh>
    <phoneticPr fontId="2"/>
  </si>
  <si>
    <t>B</t>
    <phoneticPr fontId="2"/>
  </si>
  <si>
    <t>男女別入居者数</t>
    <rPh sb="0" eb="2">
      <t>ダンジョ</t>
    </rPh>
    <rPh sb="2" eb="3">
      <t>ベツ</t>
    </rPh>
    <rPh sb="3" eb="6">
      <t>ニュウキョシャ</t>
    </rPh>
    <rPh sb="6" eb="7">
      <t>カズ</t>
    </rPh>
    <phoneticPr fontId="2"/>
  </si>
  <si>
    <t>男性：</t>
    <rPh sb="0" eb="2">
      <t>ダンセイ</t>
    </rPh>
    <phoneticPr fontId="2"/>
  </si>
  <si>
    <t>女性：</t>
    <rPh sb="0" eb="2">
      <t>ジョセイ</t>
    </rPh>
    <phoneticPr fontId="2"/>
  </si>
  <si>
    <t>C</t>
    <phoneticPr fontId="2"/>
  </si>
  <si>
    <t>入居率（一時的に不在となっている者を含む。）</t>
    <rPh sb="0" eb="2">
      <t>ニュウキョ</t>
    </rPh>
    <rPh sb="2" eb="3">
      <t>リツ</t>
    </rPh>
    <rPh sb="4" eb="7">
      <t>イチジテキ</t>
    </rPh>
    <rPh sb="8" eb="10">
      <t>フザイ</t>
    </rPh>
    <rPh sb="16" eb="17">
      <t>モノ</t>
    </rPh>
    <rPh sb="18" eb="19">
      <t>フク</t>
    </rPh>
    <phoneticPr fontId="2"/>
  </si>
  <si>
    <t>％</t>
    <phoneticPr fontId="2"/>
  </si>
  <si>
    <t>（定員に対する入居者数）</t>
    <rPh sb="1" eb="3">
      <t>テイイン</t>
    </rPh>
    <rPh sb="4" eb="5">
      <t>タイ</t>
    </rPh>
    <rPh sb="7" eb="10">
      <t>ニュウキョシャ</t>
    </rPh>
    <rPh sb="10" eb="11">
      <t>スウ</t>
    </rPh>
    <phoneticPr fontId="2"/>
  </si>
  <si>
    <t>直近１年間に退去した者の人数と理由</t>
    <rPh sb="0" eb="2">
      <t>チョッキン</t>
    </rPh>
    <rPh sb="3" eb="5">
      <t>ネンカン</t>
    </rPh>
    <rPh sb="6" eb="8">
      <t>タイキョ</t>
    </rPh>
    <rPh sb="10" eb="11">
      <t>モノ</t>
    </rPh>
    <rPh sb="12" eb="14">
      <t>ニンズウ</t>
    </rPh>
    <rPh sb="15" eb="17">
      <t>リユウ</t>
    </rPh>
    <phoneticPr fontId="2"/>
  </si>
  <si>
    <t>理由</t>
    <rPh sb="0" eb="2">
      <t>リユウ</t>
    </rPh>
    <phoneticPr fontId="2"/>
  </si>
  <si>
    <t>人数</t>
    <rPh sb="0" eb="2">
      <t>ニンズウ</t>
    </rPh>
    <phoneticPr fontId="2"/>
  </si>
  <si>
    <t>自宅・家族同居</t>
    <phoneticPr fontId="2"/>
  </si>
  <si>
    <t>その他の福祉施設・高齢者住宅等へ転居</t>
    <phoneticPr fontId="2"/>
  </si>
  <si>
    <t>介護老人福祉施設（特別養護老人ホーム）へ転居</t>
    <rPh sb="9" eb="18">
      <t>トクヨウ</t>
    </rPh>
    <phoneticPr fontId="2"/>
  </si>
  <si>
    <t>医療機関への入院</t>
    <phoneticPr fontId="2"/>
  </si>
  <si>
    <t>介護老人保健施設へ転居</t>
    <phoneticPr fontId="2"/>
  </si>
  <si>
    <t>死亡</t>
    <rPh sb="0" eb="2">
      <t>シボウ</t>
    </rPh>
    <phoneticPr fontId="2"/>
  </si>
  <si>
    <t>介護療養型医療施設へ転居</t>
    <phoneticPr fontId="2"/>
  </si>
  <si>
    <t>他の有料老人ホームへ転居</t>
    <phoneticPr fontId="2"/>
  </si>
  <si>
    <t>退去者数合計</t>
    <rPh sb="0" eb="2">
      <t>タイキョ</t>
    </rPh>
    <rPh sb="2" eb="3">
      <t>シャ</t>
    </rPh>
    <rPh sb="3" eb="4">
      <t>スウ</t>
    </rPh>
    <rPh sb="4" eb="6">
      <t>ゴウケイ</t>
    </rPh>
    <phoneticPr fontId="2"/>
  </si>
  <si>
    <t>６　利用料金</t>
    <rPh sb="2" eb="4">
      <t>リヨウ</t>
    </rPh>
    <rPh sb="4" eb="6">
      <t>リョウキン</t>
    </rPh>
    <phoneticPr fontId="2"/>
  </si>
  <si>
    <t>入居準備費用</t>
    <rPh sb="0" eb="2">
      <t>ニュウキョ</t>
    </rPh>
    <rPh sb="2" eb="4">
      <t>ジュンビ</t>
    </rPh>
    <rPh sb="4" eb="5">
      <t>ヒ</t>
    </rPh>
    <rPh sb="5" eb="6">
      <t>ヨウ</t>
    </rPh>
    <phoneticPr fontId="2"/>
  </si>
  <si>
    <t>円</t>
    <rPh sb="0" eb="1">
      <t>エン</t>
    </rPh>
    <phoneticPr fontId="2"/>
  </si>
  <si>
    <t>内訳
明細</t>
    <rPh sb="0" eb="2">
      <t>ウチワケ</t>
    </rPh>
    <rPh sb="3" eb="5">
      <t>メイサイ</t>
    </rPh>
    <phoneticPr fontId="2"/>
  </si>
  <si>
    <t>支払日・支払方法</t>
    <rPh sb="0" eb="3">
      <t>シハライビ</t>
    </rPh>
    <rPh sb="4" eb="6">
      <t>シハラ</t>
    </rPh>
    <rPh sb="6" eb="8">
      <t>ホウホウ</t>
    </rPh>
    <phoneticPr fontId="2"/>
  </si>
  <si>
    <t>解約時の返還</t>
    <rPh sb="0" eb="2">
      <t>カイヤク</t>
    </rPh>
    <rPh sb="2" eb="3">
      <t>ジ</t>
    </rPh>
    <rPh sb="4" eb="6">
      <t>ヘンカン</t>
    </rPh>
    <phoneticPr fontId="2"/>
  </si>
  <si>
    <t>敷金</t>
    <rPh sb="0" eb="2">
      <t>シキキン</t>
    </rPh>
    <phoneticPr fontId="2"/>
  </si>
  <si>
    <t>金額</t>
    <rPh sb="0" eb="2">
      <t>キンガク</t>
    </rPh>
    <phoneticPr fontId="2"/>
  </si>
  <si>
    <t>※退去時に滞納家賃及び居室の原状回復費用を除き全額返還する。</t>
    <phoneticPr fontId="2"/>
  </si>
  <si>
    <t>家賃及びサービスの対価</t>
    <rPh sb="0" eb="2">
      <t>ヤチン</t>
    </rPh>
    <rPh sb="2" eb="3">
      <t>オヨ</t>
    </rPh>
    <rPh sb="9" eb="11">
      <t>タイカ</t>
    </rPh>
    <phoneticPr fontId="2"/>
  </si>
  <si>
    <t>プランの名称</t>
    <rPh sb="4" eb="6">
      <t>メイショウ</t>
    </rPh>
    <phoneticPr fontId="2"/>
  </si>
  <si>
    <t>前払金</t>
    <rPh sb="0" eb="2">
      <t>マエバライ</t>
    </rPh>
    <rPh sb="2" eb="3">
      <t>キン</t>
    </rPh>
    <phoneticPr fontId="2"/>
  </si>
  <si>
    <t>月額利用料</t>
    <rPh sb="0" eb="2">
      <t>ゲツガク</t>
    </rPh>
    <rPh sb="2" eb="5">
      <t>リヨウリョウ</t>
    </rPh>
    <phoneticPr fontId="2"/>
  </si>
  <si>
    <t>（内訳）</t>
    <rPh sb="1" eb="3">
      <t>ウチワケ</t>
    </rPh>
    <phoneticPr fontId="2"/>
  </si>
  <si>
    <t>家賃</t>
    <rPh sb="0" eb="2">
      <t>ヤチン</t>
    </rPh>
    <phoneticPr fontId="2"/>
  </si>
  <si>
    <t>管理費</t>
    <rPh sb="0" eb="3">
      <t>カンリヒ</t>
    </rPh>
    <phoneticPr fontId="2"/>
  </si>
  <si>
    <t>介護費用</t>
    <rPh sb="0" eb="2">
      <t>カイゴ</t>
    </rPh>
    <rPh sb="2" eb="4">
      <t>ヒヨウ</t>
    </rPh>
    <phoneticPr fontId="2"/>
  </si>
  <si>
    <t>食費</t>
    <rPh sb="0" eb="2">
      <t>ショクヒ</t>
    </rPh>
    <phoneticPr fontId="2"/>
  </si>
  <si>
    <t>光熱水費</t>
    <rPh sb="0" eb="2">
      <t>コウネツ</t>
    </rPh>
    <rPh sb="2" eb="3">
      <t>スイ</t>
    </rPh>
    <rPh sb="3" eb="4">
      <t>ヒ</t>
    </rPh>
    <phoneticPr fontId="2"/>
  </si>
  <si>
    <t>各料金の内訳・明細</t>
    <rPh sb="0" eb="3">
      <t>カクリョウキン</t>
    </rPh>
    <rPh sb="4" eb="6">
      <t>ウチワケ</t>
    </rPh>
    <rPh sb="7" eb="9">
      <t>メイサイ</t>
    </rPh>
    <phoneticPr fontId="2"/>
  </si>
  <si>
    <t>月額単価（　　　　　円）×想定居住期間（　　　　月）　　　　により算出</t>
    <rPh sb="0" eb="2">
      <t>ゲツガク</t>
    </rPh>
    <rPh sb="2" eb="4">
      <t>タンカ</t>
    </rPh>
    <rPh sb="10" eb="11">
      <t>エン</t>
    </rPh>
    <rPh sb="13" eb="15">
      <t>ソウテイ</t>
    </rPh>
    <rPh sb="15" eb="17">
      <t>キョジュウ</t>
    </rPh>
    <rPh sb="17" eb="19">
      <t>キカン</t>
    </rPh>
    <rPh sb="24" eb="25">
      <t>ツキ</t>
    </rPh>
    <rPh sb="33" eb="35">
      <t>サンシュツ</t>
    </rPh>
    <phoneticPr fontId="2"/>
  </si>
  <si>
    <t>（月額単価の説明）</t>
    <rPh sb="1" eb="3">
      <t>ゲツガク</t>
    </rPh>
    <rPh sb="3" eb="5">
      <t>タンカ</t>
    </rPh>
    <rPh sb="6" eb="8">
      <t>セツメイ</t>
    </rPh>
    <phoneticPr fontId="2"/>
  </si>
  <si>
    <t>（想定居住期間の説明）</t>
    <rPh sb="1" eb="3">
      <t>ソウテイ</t>
    </rPh>
    <rPh sb="3" eb="5">
      <t>キョジュウ</t>
    </rPh>
    <rPh sb="5" eb="7">
      <t>キカン</t>
    </rPh>
    <rPh sb="8" eb="10">
      <t>セツメイ</t>
    </rPh>
    <phoneticPr fontId="2"/>
  </si>
  <si>
    <t>※介護保険サービスの自己負担額は含まない。</t>
    <rPh sb="1" eb="3">
      <t>カイゴ</t>
    </rPh>
    <rPh sb="3" eb="5">
      <t>ホケン</t>
    </rPh>
    <rPh sb="10" eb="12">
      <t>ジコ</t>
    </rPh>
    <rPh sb="12" eb="14">
      <t>フタン</t>
    </rPh>
    <rPh sb="14" eb="15">
      <t>ガク</t>
    </rPh>
    <rPh sb="16" eb="17">
      <t>フク</t>
    </rPh>
    <phoneticPr fontId="2"/>
  </si>
  <si>
    <t>朝食</t>
    <rPh sb="0" eb="2">
      <t>チョウショク</t>
    </rPh>
    <phoneticPr fontId="2"/>
  </si>
  <si>
    <t>円・昼食</t>
    <rPh sb="0" eb="1">
      <t>エン</t>
    </rPh>
    <rPh sb="2" eb="4">
      <t>チュウショク</t>
    </rPh>
    <phoneticPr fontId="2"/>
  </si>
  <si>
    <t>円・夕食</t>
    <rPh sb="0" eb="1">
      <t>エン</t>
    </rPh>
    <rPh sb="2" eb="4">
      <t>ユウショク</t>
    </rPh>
    <phoneticPr fontId="2"/>
  </si>
  <si>
    <t>間食</t>
    <rPh sb="0" eb="2">
      <t>カンショク</t>
    </rPh>
    <phoneticPr fontId="2"/>
  </si>
  <si>
    <t>１日当たり</t>
    <rPh sb="1" eb="2">
      <t>ニチ</t>
    </rPh>
    <rPh sb="2" eb="3">
      <t>ア</t>
    </rPh>
    <phoneticPr fontId="2"/>
  </si>
  <si>
    <t>× 30日で積算</t>
    <rPh sb="4" eb="5">
      <t>ニチ</t>
    </rPh>
    <rPh sb="6" eb="8">
      <t>セキサン</t>
    </rPh>
    <phoneticPr fontId="2"/>
  </si>
  <si>
    <t>厨房管理運営費　　　　　　　　円など</t>
    <rPh sb="0" eb="2">
      <t>チュウボウ</t>
    </rPh>
    <rPh sb="2" eb="4">
      <t>カンリ</t>
    </rPh>
    <rPh sb="4" eb="7">
      <t>ウンエイヒ</t>
    </rPh>
    <rPh sb="15" eb="16">
      <t>エン</t>
    </rPh>
    <phoneticPr fontId="2"/>
  </si>
  <si>
    <t>（食事をキャンセルする場合の取扱いについて）</t>
    <rPh sb="1" eb="3">
      <t>ショクジ</t>
    </rPh>
    <rPh sb="11" eb="13">
      <t>バアイ</t>
    </rPh>
    <rPh sb="14" eb="16">
      <t>トリアツカ</t>
    </rPh>
    <phoneticPr fontId="2"/>
  </si>
  <si>
    <t>前払金の取扱い</t>
    <rPh sb="0" eb="2">
      <t>マエバライ</t>
    </rPh>
    <rPh sb="2" eb="3">
      <t>キン</t>
    </rPh>
    <rPh sb="4" eb="6">
      <t>トリアツカ</t>
    </rPh>
    <phoneticPr fontId="2"/>
  </si>
  <si>
    <t>支払日・
支払方法</t>
    <rPh sb="0" eb="3">
      <t>シハライビ</t>
    </rPh>
    <rPh sb="5" eb="7">
      <t>シハラ</t>
    </rPh>
    <rPh sb="7" eb="9">
      <t>ホウホウ</t>
    </rPh>
    <phoneticPr fontId="2"/>
  </si>
  <si>
    <t>償却開始日</t>
    <rPh sb="0" eb="2">
      <t>ショウキャク</t>
    </rPh>
    <rPh sb="2" eb="5">
      <t>カイシビ</t>
    </rPh>
    <phoneticPr fontId="2"/>
  </si>
  <si>
    <t>返還対象としない額</t>
    <rPh sb="0" eb="2">
      <t>ヘンカン</t>
    </rPh>
    <rPh sb="2" eb="4">
      <t>タイショウ</t>
    </rPh>
    <rPh sb="8" eb="9">
      <t>ガク</t>
    </rPh>
    <phoneticPr fontId="2"/>
  </si>
  <si>
    <t>位置づけ</t>
    <rPh sb="0" eb="2">
      <t>イチ</t>
    </rPh>
    <phoneticPr fontId="2"/>
  </si>
  <si>
    <t>契約終了時の返還金の算定方式</t>
    <rPh sb="0" eb="2">
      <t>ケイヤク</t>
    </rPh>
    <rPh sb="2" eb="5">
      <t>シュウリョウジ</t>
    </rPh>
    <rPh sb="6" eb="9">
      <t>ヘンカンキン</t>
    </rPh>
    <rPh sb="10" eb="12">
      <t>サンテイ</t>
    </rPh>
    <rPh sb="12" eb="14">
      <t>ホウシキ</t>
    </rPh>
    <phoneticPr fontId="2"/>
  </si>
  <si>
    <t>短期解約（死亡退去含む）の返還金の算定方式</t>
    <rPh sb="0" eb="2">
      <t>タンキ</t>
    </rPh>
    <rPh sb="2" eb="4">
      <t>カイヤク</t>
    </rPh>
    <rPh sb="5" eb="7">
      <t>シボウ</t>
    </rPh>
    <rPh sb="7" eb="9">
      <t>タイキョ</t>
    </rPh>
    <rPh sb="9" eb="10">
      <t>フク</t>
    </rPh>
    <rPh sb="13" eb="16">
      <t>ヘンカンキン</t>
    </rPh>
    <rPh sb="17" eb="19">
      <t>サンテイ</t>
    </rPh>
    <rPh sb="19" eb="21">
      <t>ホウシキ</t>
    </rPh>
    <phoneticPr fontId="2"/>
  </si>
  <si>
    <t>期間：３か月</t>
    <rPh sb="0" eb="2">
      <t>キカン</t>
    </rPh>
    <phoneticPr fontId="2"/>
  </si>
  <si>
    <t>起算日：入居した日</t>
    <rPh sb="0" eb="3">
      <t>キサンビ</t>
    </rPh>
    <rPh sb="4" eb="6">
      <t>ニュウキョ</t>
    </rPh>
    <rPh sb="8" eb="9">
      <t>ビ</t>
    </rPh>
    <phoneticPr fontId="2"/>
  </si>
  <si>
    <t>返還期限</t>
    <rPh sb="0" eb="2">
      <t>ヘンカン</t>
    </rPh>
    <rPh sb="2" eb="4">
      <t>キゲン</t>
    </rPh>
    <phoneticPr fontId="2"/>
  </si>
  <si>
    <t>契約終了日から</t>
    <rPh sb="0" eb="2">
      <t>ケイヤク</t>
    </rPh>
    <rPh sb="2" eb="5">
      <t>シュウリョウビ</t>
    </rPh>
    <phoneticPr fontId="2"/>
  </si>
  <si>
    <t>日以内</t>
  </si>
  <si>
    <t>保全措置</t>
    <rPh sb="0" eb="2">
      <t>ホゼン</t>
    </rPh>
    <rPh sb="2" eb="4">
      <t>ソチ</t>
    </rPh>
    <phoneticPr fontId="2"/>
  </si>
  <si>
    <t>保全先：</t>
    <rPh sb="0" eb="2">
      <t>ホゼン</t>
    </rPh>
    <rPh sb="2" eb="3">
      <t>サキ</t>
    </rPh>
    <phoneticPr fontId="2"/>
  </si>
  <si>
    <t>その他留意事項</t>
    <rPh sb="2" eb="3">
      <t>タ</t>
    </rPh>
    <rPh sb="3" eb="5">
      <t>リュウイ</t>
    </rPh>
    <rPh sb="5" eb="7">
      <t>ジコウ</t>
    </rPh>
    <phoneticPr fontId="2"/>
  </si>
  <si>
    <t>月額利用料の取扱い</t>
    <rPh sb="0" eb="2">
      <t>ゲツガク</t>
    </rPh>
    <rPh sb="2" eb="5">
      <t>リヨウリョウ</t>
    </rPh>
    <rPh sb="6" eb="8">
      <t>トリアツカ</t>
    </rPh>
    <phoneticPr fontId="2"/>
  </si>
  <si>
    <t>利用者の個別的な選択による生活支援サービス利用料</t>
    <rPh sb="0" eb="3">
      <t>リヨウシャ</t>
    </rPh>
    <rPh sb="4" eb="7">
      <t>コベツテキ</t>
    </rPh>
    <rPh sb="8" eb="10">
      <t>センタク</t>
    </rPh>
    <rPh sb="13" eb="15">
      <t>セイカツ</t>
    </rPh>
    <rPh sb="15" eb="17">
      <t>シエン</t>
    </rPh>
    <rPh sb="21" eb="24">
      <t>リヨウリョウ</t>
    </rPh>
    <phoneticPr fontId="2"/>
  </si>
  <si>
    <t>料金改定の手続</t>
    <rPh sb="0" eb="2">
      <t>リョウキン</t>
    </rPh>
    <rPh sb="2" eb="4">
      <t>カイテイ</t>
    </rPh>
    <rPh sb="5" eb="7">
      <t>テツヅキ</t>
    </rPh>
    <phoneticPr fontId="2"/>
  </si>
  <si>
    <t>【料金プランの一例】</t>
    <rPh sb="1" eb="3">
      <t>リョウキン</t>
    </rPh>
    <rPh sb="7" eb="9">
      <t>イチレイ</t>
    </rPh>
    <phoneticPr fontId="2"/>
  </si>
  <si>
    <t>最も一般的・標準的なプランについて記入すること。</t>
    <rPh sb="0" eb="1">
      <t>モット</t>
    </rPh>
    <rPh sb="2" eb="5">
      <t>イッパンテキ</t>
    </rPh>
    <rPh sb="6" eb="9">
      <t>ヒョウジュンテキ</t>
    </rPh>
    <rPh sb="17" eb="19">
      <t>キニュウ</t>
    </rPh>
    <phoneticPr fontId="2"/>
  </si>
  <si>
    <t>単位：円</t>
    <rPh sb="0" eb="2">
      <t>タンイ</t>
    </rPh>
    <rPh sb="3" eb="4">
      <t>エン</t>
    </rPh>
    <phoneticPr fontId="2"/>
  </si>
  <si>
    <t>※利用者の個別的な選択による生活支援サービス利用料及び介護保険サービスの自己負担額は含まない。</t>
    <rPh sb="1" eb="4">
      <t>リヨウシャ</t>
    </rPh>
    <rPh sb="5" eb="8">
      <t>コベツテキ</t>
    </rPh>
    <rPh sb="9" eb="11">
      <t>センタク</t>
    </rPh>
    <rPh sb="14" eb="16">
      <t>セイカツ</t>
    </rPh>
    <rPh sb="16" eb="18">
      <t>シエン</t>
    </rPh>
    <rPh sb="22" eb="25">
      <t>リヨウリョウ</t>
    </rPh>
    <rPh sb="25" eb="26">
      <t>オヨ</t>
    </rPh>
    <rPh sb="27" eb="29">
      <t>カイゴ</t>
    </rPh>
    <rPh sb="29" eb="31">
      <t>ホケン</t>
    </rPh>
    <rPh sb="36" eb="38">
      <t>ジコ</t>
    </rPh>
    <rPh sb="38" eb="40">
      <t>フタン</t>
    </rPh>
    <rPh sb="40" eb="41">
      <t>ガク</t>
    </rPh>
    <rPh sb="42" eb="43">
      <t>フク</t>
    </rPh>
    <phoneticPr fontId="2"/>
  </si>
  <si>
    <t>７　入居希望者等への事前の情報開示</t>
    <rPh sb="2" eb="4">
      <t>ニュウキョ</t>
    </rPh>
    <rPh sb="4" eb="7">
      <t>キボウシャ</t>
    </rPh>
    <rPh sb="7" eb="8">
      <t>トウ</t>
    </rPh>
    <rPh sb="10" eb="12">
      <t>ジゼン</t>
    </rPh>
    <rPh sb="13" eb="15">
      <t>ジョウホウ</t>
    </rPh>
    <rPh sb="15" eb="17">
      <t>カイジ</t>
    </rPh>
    <phoneticPr fontId="2"/>
  </si>
  <si>
    <t>入居契約書の雛形</t>
    <rPh sb="0" eb="2">
      <t>ニュウキョ</t>
    </rPh>
    <rPh sb="2" eb="5">
      <t>ケイヤクショ</t>
    </rPh>
    <rPh sb="6" eb="8">
      <t>ヒナガタ</t>
    </rPh>
    <phoneticPr fontId="2"/>
  </si>
  <si>
    <t>財務諸表の要旨</t>
    <rPh sb="0" eb="2">
      <t>ザイム</t>
    </rPh>
    <rPh sb="2" eb="4">
      <t>ショヒョウ</t>
    </rPh>
    <rPh sb="5" eb="7">
      <t>ヨウシ</t>
    </rPh>
    <phoneticPr fontId="2"/>
  </si>
  <si>
    <t>管理規程</t>
    <rPh sb="0" eb="2">
      <t>カンリ</t>
    </rPh>
    <rPh sb="2" eb="4">
      <t>キテイ</t>
    </rPh>
    <phoneticPr fontId="2"/>
  </si>
  <si>
    <t>財務諸表の原本</t>
    <rPh sb="0" eb="2">
      <t>ザイム</t>
    </rPh>
    <rPh sb="2" eb="4">
      <t>ショヒョウ</t>
    </rPh>
    <rPh sb="5" eb="7">
      <t>ゲンポン</t>
    </rPh>
    <phoneticPr fontId="2"/>
  </si>
  <si>
    <t>事業収支計画書</t>
    <rPh sb="0" eb="2">
      <t>ジギョウ</t>
    </rPh>
    <rPh sb="2" eb="4">
      <t>シュウシ</t>
    </rPh>
    <rPh sb="4" eb="6">
      <t>ケイカク</t>
    </rPh>
    <rPh sb="6" eb="7">
      <t>ショ</t>
    </rPh>
    <phoneticPr fontId="2"/>
  </si>
  <si>
    <t>その他開示情報</t>
    <rPh sb="2" eb="3">
      <t>タ</t>
    </rPh>
    <rPh sb="3" eb="5">
      <t>カイジ</t>
    </rPh>
    <rPh sb="5" eb="7">
      <t>ジョウホウ</t>
    </rPh>
    <phoneticPr fontId="2"/>
  </si>
  <si>
    <t>添付書類：</t>
    <rPh sb="0" eb="2">
      <t>テンプ</t>
    </rPh>
    <rPh sb="2" eb="4">
      <t>ショルイ</t>
    </rPh>
    <phoneticPr fontId="2"/>
  </si>
  <si>
    <t>介護サービス等の一覧表</t>
    <rPh sb="0" eb="2">
      <t>カイゴ</t>
    </rPh>
    <rPh sb="6" eb="7">
      <t>トウ</t>
    </rPh>
    <rPh sb="8" eb="10">
      <t>イチラン</t>
    </rPh>
    <rPh sb="10" eb="11">
      <t>ヒョウ</t>
    </rPh>
    <phoneticPr fontId="2"/>
  </si>
  <si>
    <t>東京都有料老人ホーム設置運営指導指針との適合表</t>
    <rPh sb="0" eb="3">
      <t>トウキョウト</t>
    </rPh>
    <rPh sb="3" eb="5">
      <t>ユウリョウ</t>
    </rPh>
    <rPh sb="5" eb="7">
      <t>ロウジン</t>
    </rPh>
    <rPh sb="10" eb="12">
      <t>セッチ</t>
    </rPh>
    <rPh sb="12" eb="14">
      <t>ウンエイ</t>
    </rPh>
    <rPh sb="14" eb="16">
      <t>シドウ</t>
    </rPh>
    <rPh sb="16" eb="18">
      <t>シシン</t>
    </rPh>
    <rPh sb="20" eb="22">
      <t>テキゴウ</t>
    </rPh>
    <rPh sb="22" eb="23">
      <t>ヒョウ</t>
    </rPh>
    <phoneticPr fontId="2"/>
  </si>
  <si>
    <t>説明年月日</t>
    <phoneticPr fontId="2"/>
  </si>
  <si>
    <t>重要事項説明書及び一覧表・適合表の各項目について説明を受け、理解しました。</t>
    <phoneticPr fontId="2"/>
  </si>
  <si>
    <t>年</t>
    <phoneticPr fontId="2"/>
  </si>
  <si>
    <t>月</t>
    <phoneticPr fontId="2"/>
  </si>
  <si>
    <t>日</t>
    <phoneticPr fontId="2"/>
  </si>
  <si>
    <t>説明者職・氏名</t>
    <phoneticPr fontId="2"/>
  </si>
  <si>
    <t>月</t>
    <rPh sb="0" eb="1">
      <t>ツキ</t>
    </rPh>
    <phoneticPr fontId="2"/>
  </si>
  <si>
    <t>日</t>
    <rPh sb="0" eb="1">
      <t>ニチ</t>
    </rPh>
    <phoneticPr fontId="2"/>
  </si>
  <si>
    <t>職</t>
    <rPh sb="0" eb="1">
      <t>ショク</t>
    </rPh>
    <phoneticPr fontId="2"/>
  </si>
  <si>
    <t>署名</t>
    <rPh sb="0" eb="2">
      <t>ショメイ</t>
    </rPh>
    <phoneticPr fontId="2"/>
  </si>
  <si>
    <t>重要事項説明書　別紙</t>
    <rPh sb="0" eb="2">
      <t>ジュウヨウ</t>
    </rPh>
    <rPh sb="2" eb="4">
      <t>ジコウ</t>
    </rPh>
    <rPh sb="4" eb="7">
      <t>セツメイショ</t>
    </rPh>
    <rPh sb="8" eb="10">
      <t>ベッシ</t>
    </rPh>
    <phoneticPr fontId="2"/>
  </si>
  <si>
    <t>介　護　サ　ー　ビ　ス　等　の　一　覧　表　（参考様式）</t>
    <rPh sb="12" eb="13">
      <t>トウ</t>
    </rPh>
    <rPh sb="23" eb="25">
      <t>サンコウ</t>
    </rPh>
    <rPh sb="25" eb="27">
      <t>ヨウシキ</t>
    </rPh>
    <phoneticPr fontId="2"/>
  </si>
  <si>
    <t xml:space="preserve">
区　分</t>
    <rPh sb="1" eb="2">
      <t>ク</t>
    </rPh>
    <rPh sb="3" eb="4">
      <t>ブン</t>
    </rPh>
    <phoneticPr fontId="2"/>
  </si>
  <si>
    <t>（自　　　立）</t>
    <phoneticPr fontId="2"/>
  </si>
  <si>
    <t>（要支援、要介護Ⅰ～Ⅴ区分）</t>
    <phoneticPr fontId="2"/>
  </si>
  <si>
    <t>追加料金が発生しない（前払金又は月額利用料に含む）サービスに○</t>
    <rPh sb="0" eb="2">
      <t>ツイカ</t>
    </rPh>
    <rPh sb="2" eb="4">
      <t>リョウキン</t>
    </rPh>
    <rPh sb="5" eb="7">
      <t>ハッセイ</t>
    </rPh>
    <rPh sb="11" eb="13">
      <t>マエバライ</t>
    </rPh>
    <rPh sb="14" eb="15">
      <t>マタ</t>
    </rPh>
    <rPh sb="16" eb="18">
      <t>ゲツガク</t>
    </rPh>
    <rPh sb="18" eb="21">
      <t>リヨウリョウ</t>
    </rPh>
    <rPh sb="22" eb="23">
      <t>フク</t>
    </rPh>
    <phoneticPr fontId="2"/>
  </si>
  <si>
    <t>その都度徴収するサービス（料金を表示）</t>
    <rPh sb="4" eb="6">
      <t>チョウシュウ</t>
    </rPh>
    <rPh sb="13" eb="15">
      <t>リョウキン</t>
    </rPh>
    <rPh sb="16" eb="18">
      <t>ヒョウジ</t>
    </rPh>
    <phoneticPr fontId="2"/>
  </si>
  <si>
    <t>追加料金が発生しないもの
特定施設入居者生活介護のサービスに■
前払金又は月額利用料に含むサービスに○</t>
    <rPh sb="0" eb="2">
      <t>ツイカ</t>
    </rPh>
    <rPh sb="2" eb="4">
      <t>リョウキン</t>
    </rPh>
    <rPh sb="5" eb="7">
      <t>ハッセイ</t>
    </rPh>
    <rPh sb="14" eb="16">
      <t>トクテイ</t>
    </rPh>
    <rPh sb="16" eb="18">
      <t>シセツ</t>
    </rPh>
    <rPh sb="18" eb="21">
      <t>ニュウキョシャ</t>
    </rPh>
    <rPh sb="21" eb="23">
      <t>セイカツ</t>
    </rPh>
    <rPh sb="23" eb="25">
      <t>カイゴ</t>
    </rPh>
    <rPh sb="33" eb="35">
      <t>マエバライ</t>
    </rPh>
    <rPh sb="36" eb="37">
      <t>マタ</t>
    </rPh>
    <phoneticPr fontId="2"/>
  </si>
  <si>
    <t>その都度徴収するサービス（料金を表示）
住宅型有料老人ホームにおいて外部の居宅サービス利用を原則とするサービスに▲</t>
    <rPh sb="4" eb="6">
      <t>チョウシュウ</t>
    </rPh>
    <rPh sb="13" eb="15">
      <t>リョウキン</t>
    </rPh>
    <rPh sb="16" eb="18">
      <t>ヒョウジ</t>
    </rPh>
    <rPh sb="21" eb="23">
      <t>ジュウタク</t>
    </rPh>
    <rPh sb="23" eb="24">
      <t>ガタ</t>
    </rPh>
    <rPh sb="24" eb="26">
      <t>ユウリョウ</t>
    </rPh>
    <rPh sb="26" eb="28">
      <t>ロウジン</t>
    </rPh>
    <rPh sb="35" eb="37">
      <t>ガイブ</t>
    </rPh>
    <rPh sb="38" eb="40">
      <t>キョタク</t>
    </rPh>
    <rPh sb="44" eb="46">
      <t>リヨウ</t>
    </rPh>
    <rPh sb="47" eb="49">
      <t>ゲンソク</t>
    </rPh>
    <phoneticPr fontId="2"/>
  </si>
  <si>
    <t xml:space="preserve">
サービス</t>
    <phoneticPr fontId="2"/>
  </si>
  <si>
    <t>＜介護サービス＞</t>
    <phoneticPr fontId="2"/>
  </si>
  <si>
    <t>巡回　日中</t>
    <rPh sb="3" eb="5">
      <t>ニッチュウ</t>
    </rPh>
    <phoneticPr fontId="2"/>
  </si>
  <si>
    <t>巡回　夜間</t>
    <rPh sb="3" eb="5">
      <t>ヤカン</t>
    </rPh>
    <phoneticPr fontId="2"/>
  </si>
  <si>
    <t>食事介助</t>
  </si>
  <si>
    <t>排泄介助</t>
  </si>
  <si>
    <t>おむつ交換</t>
  </si>
  <si>
    <t>おむつ代</t>
  </si>
  <si>
    <t>入浴（一般浴）介助</t>
    <rPh sb="7" eb="9">
      <t>カイジョ</t>
    </rPh>
    <phoneticPr fontId="2"/>
  </si>
  <si>
    <t>清拭</t>
  </si>
  <si>
    <t>特浴介助</t>
  </si>
  <si>
    <t>身辺介助</t>
  </si>
  <si>
    <t>　・体位交換</t>
    <phoneticPr fontId="2"/>
  </si>
  <si>
    <t>　・居室からの移動</t>
    <phoneticPr fontId="2"/>
  </si>
  <si>
    <t>　・衣類の着脱</t>
    <phoneticPr fontId="2"/>
  </si>
  <si>
    <t>　・身だしなみ介助</t>
    <phoneticPr fontId="2"/>
  </si>
  <si>
    <t>口腔衛生管理</t>
    <rPh sb="0" eb="2">
      <t>コウクウ</t>
    </rPh>
    <rPh sb="2" eb="4">
      <t>エイセイ</t>
    </rPh>
    <rPh sb="4" eb="6">
      <t>カンリ</t>
    </rPh>
    <phoneticPr fontId="2"/>
  </si>
  <si>
    <t>機能訓練</t>
  </si>
  <si>
    <t>通院介助
　（協力医療機関）</t>
  </si>
  <si>
    <t>通院介助
　（上記以外）</t>
  </si>
  <si>
    <t>緊急時対応</t>
  </si>
  <si>
    <t>オンコール対応</t>
    <rPh sb="5" eb="7">
      <t>タイオウ</t>
    </rPh>
    <phoneticPr fontId="2"/>
  </si>
  <si>
    <t>＜生活サービス＞</t>
    <phoneticPr fontId="2"/>
  </si>
  <si>
    <t>居室清掃</t>
  </si>
  <si>
    <t>リネン交換</t>
  </si>
  <si>
    <t>日常の洗濯</t>
  </si>
  <si>
    <t>居室配膳・下膳</t>
  </si>
  <si>
    <t>嗜好に応じた特別食</t>
  </si>
  <si>
    <t>おやつ</t>
  </si>
  <si>
    <t>理美容</t>
  </si>
  <si>
    <t>買物代行（通常の利用区域）</t>
  </si>
  <si>
    <t>買物代行（上記以外の区域）</t>
  </si>
  <si>
    <t>役所手続き代行</t>
  </si>
  <si>
    <t>金銭管理サービス</t>
    <rPh sb="2" eb="4">
      <t>カンリ</t>
    </rPh>
    <phoneticPr fontId="2"/>
  </si>
  <si>
    <t>＜健康管理サービス＞</t>
    <phoneticPr fontId="2"/>
  </si>
  <si>
    <t>定期健康診断</t>
  </si>
  <si>
    <t>健康相談</t>
  </si>
  <si>
    <t>生活指導・栄養指導</t>
  </si>
  <si>
    <t>服薬支援</t>
  </si>
  <si>
    <t>生活ﾘｽﾞﾑの記録（排便・睡眠等）</t>
  </si>
  <si>
    <t>医師の訪問診療</t>
    <rPh sb="3" eb="5">
      <t>ホウモン</t>
    </rPh>
    <rPh sb="5" eb="7">
      <t>シンリョウ</t>
    </rPh>
    <phoneticPr fontId="2"/>
  </si>
  <si>
    <t>医師の往診</t>
  </si>
  <si>
    <t>＜入退院時、入院中のサービス＞</t>
    <phoneticPr fontId="2"/>
  </si>
  <si>
    <t>移送サービス</t>
  </si>
  <si>
    <t>入退院時の同行（協力医療機関）</t>
    <rPh sb="12" eb="14">
      <t>キカン</t>
    </rPh>
    <phoneticPr fontId="2"/>
  </si>
  <si>
    <t>入退院時の同行（上記以外）</t>
  </si>
  <si>
    <t>入院中の洗濯物交換・買物</t>
  </si>
  <si>
    <t>入院中の見舞い訪問</t>
  </si>
  <si>
    <t>＜その他サービス＞</t>
    <phoneticPr fontId="2"/>
  </si>
  <si>
    <t>この様式は参考様式です。施設ごとに、独自様式により作成しても差し支えありません。</t>
    <rPh sb="2" eb="4">
      <t>ヨウシキ</t>
    </rPh>
    <rPh sb="5" eb="7">
      <t>サンコウ</t>
    </rPh>
    <rPh sb="7" eb="9">
      <t>ヨウシキ</t>
    </rPh>
    <rPh sb="12" eb="14">
      <t>シセツ</t>
    </rPh>
    <rPh sb="18" eb="20">
      <t>ドクジ</t>
    </rPh>
    <rPh sb="20" eb="22">
      <t>ヨウシキ</t>
    </rPh>
    <rPh sb="25" eb="27">
      <t>サクセイ</t>
    </rPh>
    <rPh sb="30" eb="31">
      <t>サ</t>
    </rPh>
    <rPh sb="32" eb="33">
      <t>ツカ</t>
    </rPh>
    <phoneticPr fontId="2"/>
  </si>
  <si>
    <t>注１）</t>
  </si>
  <si>
    <t>自立、要支援及び要介護状態区分に応じて介護サービス等の一覧表を作成。自立、要支援Ⅰ･Ⅱ、要介護Ⅰ～Ⅴと区分した場合は８区分となるが、一覧表を分かりやすくする観点から、一覧表上サービス内容が同じ表現である場合等は、適宜、複数の区分をまとめることとして差し支えない。</t>
    <phoneticPr fontId="2"/>
  </si>
  <si>
    <t>注２）</t>
    <phoneticPr fontId="2"/>
  </si>
  <si>
    <t>上記のサービスの項目については、少なくとも記載すべき事項を掲げており、ホームのサービス提供の状況等に応じ、適宜、項目の順序の変更、項目の追加等を行って差し支えないものであること。</t>
    <rPh sb="0" eb="2">
      <t>ジョウキ</t>
    </rPh>
    <rPh sb="8" eb="10">
      <t>コウモク</t>
    </rPh>
    <rPh sb="16" eb="17">
      <t>スク</t>
    </rPh>
    <rPh sb="21" eb="23">
      <t>キサイ</t>
    </rPh>
    <rPh sb="26" eb="28">
      <t>ジコウ</t>
    </rPh>
    <rPh sb="29" eb="30">
      <t>カカ</t>
    </rPh>
    <rPh sb="43" eb="45">
      <t>テイキョウ</t>
    </rPh>
    <rPh sb="46" eb="48">
      <t>ジョウキョウ</t>
    </rPh>
    <rPh sb="48" eb="49">
      <t>トウ</t>
    </rPh>
    <rPh sb="50" eb="51">
      <t>オウ</t>
    </rPh>
    <rPh sb="53" eb="55">
      <t>テキギ</t>
    </rPh>
    <rPh sb="56" eb="58">
      <t>コウモク</t>
    </rPh>
    <rPh sb="59" eb="61">
      <t>ジュンジョ</t>
    </rPh>
    <rPh sb="62" eb="64">
      <t>ヘンコウ</t>
    </rPh>
    <rPh sb="65" eb="67">
      <t>コウモク</t>
    </rPh>
    <rPh sb="68" eb="70">
      <t>ツイカ</t>
    </rPh>
    <rPh sb="70" eb="71">
      <t>トウ</t>
    </rPh>
    <rPh sb="72" eb="73">
      <t>オコナ</t>
    </rPh>
    <rPh sb="75" eb="76">
      <t>サ</t>
    </rPh>
    <rPh sb="77" eb="78">
      <t>ツカ</t>
    </rPh>
    <phoneticPr fontId="2"/>
  </si>
  <si>
    <t>注３）</t>
  </si>
  <si>
    <t>記入にあたっては、回数、費用負担を明らかにすること。</t>
    <phoneticPr fontId="2"/>
  </si>
  <si>
    <t>注４）</t>
    <phoneticPr fontId="2"/>
  </si>
  <si>
    <t>「その他サービス」欄は、上記以外のサービスを必要に応じて記入すること。</t>
    <rPh sb="14" eb="16">
      <t>イガイ</t>
    </rPh>
    <rPh sb="22" eb="24">
      <t>ヒツヨウ</t>
    </rPh>
    <rPh sb="25" eb="26">
      <t>オウ</t>
    </rPh>
    <rPh sb="28" eb="30">
      <t>キニュウ</t>
    </rPh>
    <phoneticPr fontId="2"/>
  </si>
  <si>
    <t>指針項目</t>
    <rPh sb="0" eb="2">
      <t>シシン</t>
    </rPh>
    <rPh sb="2" eb="4">
      <t>コウモク</t>
    </rPh>
    <phoneticPr fontId="2"/>
  </si>
  <si>
    <t>該当に○</t>
    <rPh sb="0" eb="2">
      <t>ガイトウ</t>
    </rPh>
    <phoneticPr fontId="2"/>
  </si>
  <si>
    <t>備考</t>
    <rPh sb="0" eb="2">
      <t>ビコウ</t>
    </rPh>
    <phoneticPr fontId="2"/>
  </si>
  <si>
    <t>○チェック</t>
    <phoneticPr fontId="2"/>
  </si>
  <si>
    <t>備考欄</t>
    <rPh sb="0" eb="2">
      <t>ビコウ</t>
    </rPh>
    <rPh sb="2" eb="3">
      <t>ラン</t>
    </rPh>
    <phoneticPr fontId="2"/>
  </si>
  <si>
    <t>安定的・継続的な居住の確保のための項目</t>
    <rPh sb="0" eb="3">
      <t>アンテイテキ</t>
    </rPh>
    <rPh sb="4" eb="7">
      <t>ケイゾクテキ</t>
    </rPh>
    <rPh sb="8" eb="10">
      <t>キョジュウ</t>
    </rPh>
    <rPh sb="11" eb="12">
      <t>アキラ</t>
    </rPh>
    <rPh sb="12" eb="13">
      <t>タモツ</t>
    </rPh>
    <rPh sb="17" eb="19">
      <t>コウモク</t>
    </rPh>
    <phoneticPr fontId="2"/>
  </si>
  <si>
    <t>有料老人ホーム事業の継続を制限する恐れのある抵当権が設定されていないか。</t>
    <rPh sb="10" eb="12">
      <t>ケイゾク</t>
    </rPh>
    <rPh sb="13" eb="15">
      <t>セイゲン</t>
    </rPh>
    <rPh sb="17" eb="18">
      <t>オソ</t>
    </rPh>
    <rPh sb="26" eb="28">
      <t>セッテイ</t>
    </rPh>
    <phoneticPr fontId="2"/>
  </si>
  <si>
    <t>適合</t>
    <phoneticPr fontId="2"/>
  </si>
  <si>
    <t>不適合</t>
    <phoneticPr fontId="2"/>
  </si>
  <si>
    <t>借地・借家の場合、入居者の居住の継続を確実なものとするため、指針４（３）から（５）までに定めるすべての要件を満たしているか。</t>
    <rPh sb="6" eb="8">
      <t>バアイ</t>
    </rPh>
    <rPh sb="9" eb="12">
      <t>ニュウキョシャ</t>
    </rPh>
    <rPh sb="13" eb="15">
      <t>キョジュウ</t>
    </rPh>
    <rPh sb="16" eb="18">
      <t>ケイゾク</t>
    </rPh>
    <rPh sb="19" eb="21">
      <t>カクジツ</t>
    </rPh>
    <rPh sb="30" eb="32">
      <t>シシン</t>
    </rPh>
    <rPh sb="44" eb="45">
      <t>サダ</t>
    </rPh>
    <rPh sb="51" eb="53">
      <t>ヨウケン</t>
    </rPh>
    <rPh sb="54" eb="55">
      <t>ミ</t>
    </rPh>
    <phoneticPr fontId="2"/>
  </si>
  <si>
    <t>不適合</t>
    <rPh sb="0" eb="3">
      <t>フテキゴウ</t>
    </rPh>
    <phoneticPr fontId="2"/>
  </si>
  <si>
    <t>非該当</t>
    <rPh sb="0" eb="3">
      <t>ヒガイトウ</t>
    </rPh>
    <phoneticPr fontId="2"/>
  </si>
  <si>
    <t>緊急時の安全確保のための項目</t>
    <rPh sb="0" eb="3">
      <t>キンキュウジ</t>
    </rPh>
    <rPh sb="4" eb="6">
      <t>アンゼン</t>
    </rPh>
    <rPh sb="6" eb="8">
      <t>カクホ</t>
    </rPh>
    <rPh sb="12" eb="14">
      <t>コウモク</t>
    </rPh>
    <phoneticPr fontId="2"/>
  </si>
  <si>
    <t>有料老人ホーム（児童福祉施設等）の建物として建築基準法第７条第５項に規定する検査済証が交付されているか。</t>
    <rPh sb="34" eb="36">
      <t>キテイ</t>
    </rPh>
    <rPh sb="38" eb="40">
      <t>ケンサ</t>
    </rPh>
    <rPh sb="40" eb="41">
      <t>ズミ</t>
    </rPh>
    <rPh sb="41" eb="42">
      <t>ショウ</t>
    </rPh>
    <rPh sb="43" eb="45">
      <t>コウフ</t>
    </rPh>
    <phoneticPr fontId="2"/>
  </si>
  <si>
    <t>耐火建築物又は準耐火建築物であるか。</t>
    <rPh sb="0" eb="2">
      <t>タイカ</t>
    </rPh>
    <rPh sb="2" eb="4">
      <t>ケンチク</t>
    </rPh>
    <rPh sb="4" eb="5">
      <t>ブツ</t>
    </rPh>
    <rPh sb="5" eb="6">
      <t>マタ</t>
    </rPh>
    <rPh sb="7" eb="8">
      <t>ジュン</t>
    </rPh>
    <rPh sb="8" eb="10">
      <t>タイカ</t>
    </rPh>
    <rPh sb="10" eb="12">
      <t>ケンチク</t>
    </rPh>
    <rPh sb="12" eb="13">
      <t>ブツ</t>
    </rPh>
    <phoneticPr fontId="2"/>
  </si>
  <si>
    <t>各居室・各トイレ・浴室・脱衣室のすべてにナースコール等緊急呼出装置を設置しているか。</t>
    <rPh sb="0" eb="3">
      <t>カクキョシツ</t>
    </rPh>
    <rPh sb="26" eb="27">
      <t>トウ</t>
    </rPh>
    <rPh sb="27" eb="29">
      <t>キンキュウ</t>
    </rPh>
    <rPh sb="29" eb="31">
      <t>ヨビダシ</t>
    </rPh>
    <rPh sb="31" eb="33">
      <t>ソウチ</t>
    </rPh>
    <rPh sb="34" eb="36">
      <t>セッチ</t>
    </rPh>
    <phoneticPr fontId="2"/>
  </si>
  <si>
    <t>【収容人員（従業員含む。）１０人以上の施設】
消防署に届け出た消防計画に基づき避難訓練を実施しているか。</t>
    <rPh sb="1" eb="3">
      <t>シュウヨウ</t>
    </rPh>
    <rPh sb="3" eb="5">
      <t>ジンイン</t>
    </rPh>
    <rPh sb="6" eb="9">
      <t>ジュウギョウイン</t>
    </rPh>
    <rPh sb="9" eb="10">
      <t>フク</t>
    </rPh>
    <rPh sb="15" eb="18">
      <t>ニンイジョウ</t>
    </rPh>
    <rPh sb="19" eb="21">
      <t>シセツ</t>
    </rPh>
    <rPh sb="23" eb="26">
      <t>ショウボウショ</t>
    </rPh>
    <rPh sb="27" eb="28">
      <t>トド</t>
    </rPh>
    <rPh sb="29" eb="30">
      <t>デ</t>
    </rPh>
    <rPh sb="31" eb="33">
      <t>ショウボウ</t>
    </rPh>
    <rPh sb="33" eb="35">
      <t>ケイカク</t>
    </rPh>
    <rPh sb="36" eb="37">
      <t>モト</t>
    </rPh>
    <rPh sb="39" eb="41">
      <t>ヒナン</t>
    </rPh>
    <rPh sb="41" eb="43">
      <t>クンレン</t>
    </rPh>
    <rPh sb="44" eb="46">
      <t>ジッシ</t>
    </rPh>
    <phoneticPr fontId="2"/>
  </si>
  <si>
    <t>消防法施行令に定める消防用設備（スプリンクラー設備等）を設置し、消防機関の検査を受けているか。</t>
    <rPh sb="0" eb="3">
      <t>ショウボウホウ</t>
    </rPh>
    <rPh sb="3" eb="5">
      <t>セコウ</t>
    </rPh>
    <rPh sb="5" eb="6">
      <t>レイ</t>
    </rPh>
    <rPh sb="7" eb="8">
      <t>サダ</t>
    </rPh>
    <rPh sb="10" eb="13">
      <t>ショウボウヨウ</t>
    </rPh>
    <rPh sb="13" eb="15">
      <t>セツビ</t>
    </rPh>
    <rPh sb="23" eb="25">
      <t>セツビ</t>
    </rPh>
    <rPh sb="25" eb="26">
      <t>トウ</t>
    </rPh>
    <rPh sb="28" eb="30">
      <t>セッチ</t>
    </rPh>
    <rPh sb="32" eb="34">
      <t>ショウボウ</t>
    </rPh>
    <rPh sb="34" eb="36">
      <t>キカン</t>
    </rPh>
    <rPh sb="37" eb="39">
      <t>ケンサ</t>
    </rPh>
    <rPh sb="40" eb="41">
      <t>ウ</t>
    </rPh>
    <phoneticPr fontId="2"/>
  </si>
  <si>
    <t>入居者の尊厳を守り、心身の健康を保持するための項目</t>
    <rPh sb="0" eb="3">
      <t>ニュウキョシャ</t>
    </rPh>
    <rPh sb="4" eb="6">
      <t>ソンゲン</t>
    </rPh>
    <rPh sb="7" eb="8">
      <t>マモ</t>
    </rPh>
    <rPh sb="10" eb="12">
      <t>シンシン</t>
    </rPh>
    <rPh sb="13" eb="15">
      <t>ケンコウ</t>
    </rPh>
    <rPh sb="16" eb="18">
      <t>ホジ</t>
    </rPh>
    <rPh sb="23" eb="25">
      <t>コウモク</t>
    </rPh>
    <phoneticPr fontId="2"/>
  </si>
  <si>
    <t>各居室は界壁により区分されているか。</t>
    <rPh sb="0" eb="3">
      <t>カクキョシツ</t>
    </rPh>
    <rPh sb="4" eb="5">
      <t>カイ</t>
    </rPh>
    <rPh sb="5" eb="6">
      <t>ヘキ</t>
    </rPh>
    <rPh sb="9" eb="11">
      <t>クブン</t>
    </rPh>
    <phoneticPr fontId="2"/>
  </si>
  <si>
    <t>各居室の入居者１人当たりの面積は壁芯13㎡以上（既存の建築物を転用した場合等で必要な要件を満たした場合は7.43㎡以上）であるか。</t>
    <rPh sb="0" eb="3">
      <t>カクキョシツ</t>
    </rPh>
    <rPh sb="4" eb="7">
      <t>ニュウキョシャ</t>
    </rPh>
    <rPh sb="8" eb="9">
      <t>ニン</t>
    </rPh>
    <rPh sb="9" eb="10">
      <t>ア</t>
    </rPh>
    <rPh sb="13" eb="15">
      <t>メンセキ</t>
    </rPh>
    <rPh sb="16" eb="17">
      <t>カベ</t>
    </rPh>
    <rPh sb="17" eb="18">
      <t>シン</t>
    </rPh>
    <rPh sb="21" eb="23">
      <t>イジョウ</t>
    </rPh>
    <phoneticPr fontId="2"/>
  </si>
  <si>
    <t>すべての居室の定員が１人又は２人（配偶者及び３親等以内の親族を対象）であるか。</t>
    <rPh sb="4" eb="6">
      <t>キョシツ</t>
    </rPh>
    <rPh sb="7" eb="9">
      <t>テイイン</t>
    </rPh>
    <rPh sb="11" eb="12">
      <t>ニン</t>
    </rPh>
    <rPh sb="12" eb="13">
      <t>マタ</t>
    </rPh>
    <rPh sb="15" eb="16">
      <t>ニン</t>
    </rPh>
    <rPh sb="17" eb="20">
      <t>ハイグウシャ</t>
    </rPh>
    <rPh sb="20" eb="21">
      <t>オヨ</t>
    </rPh>
    <rPh sb="23" eb="25">
      <t>シントウ</t>
    </rPh>
    <rPh sb="25" eb="27">
      <t>イナイ</t>
    </rPh>
    <rPh sb="28" eb="30">
      <t>シンゾク</t>
    </rPh>
    <rPh sb="31" eb="32">
      <t>タイ</t>
    </rPh>
    <rPh sb="32" eb="33">
      <t>ゾウ</t>
    </rPh>
    <phoneticPr fontId="2"/>
  </si>
  <si>
    <t>入居時及び定期的に健康診断を受ける機会を提供しているか。</t>
    <rPh sb="5" eb="8">
      <t>テイキテキ</t>
    </rPh>
    <rPh sb="14" eb="15">
      <t>ウ</t>
    </rPh>
    <rPh sb="17" eb="19">
      <t>キカイ</t>
    </rPh>
    <rPh sb="20" eb="22">
      <t>テイキョウ</t>
    </rPh>
    <phoneticPr fontId="2"/>
  </si>
  <si>
    <t>緊急時にやむを得ず身体拘束等を行う場合は、記録を作成することが決められているか。</t>
    <rPh sb="2" eb="3">
      <t>トキ</t>
    </rPh>
    <rPh sb="9" eb="11">
      <t>シンタイ</t>
    </rPh>
    <rPh sb="11" eb="14">
      <t>コウソクトウ</t>
    </rPh>
    <rPh sb="15" eb="16">
      <t>オコナ</t>
    </rPh>
    <rPh sb="17" eb="19">
      <t>バアイ</t>
    </rPh>
    <rPh sb="21" eb="23">
      <t>キロク</t>
    </rPh>
    <rPh sb="24" eb="26">
      <t>サクセイ</t>
    </rPh>
    <rPh sb="31" eb="32">
      <t>キ</t>
    </rPh>
    <phoneticPr fontId="2"/>
  </si>
  <si>
    <t>入居者の財産を保全するための項目</t>
    <rPh sb="0" eb="3">
      <t>ニュウキョシャ</t>
    </rPh>
    <rPh sb="4" eb="6">
      <t>ザイサン</t>
    </rPh>
    <rPh sb="7" eb="9">
      <t>ホゼン</t>
    </rPh>
    <rPh sb="14" eb="16">
      <t>コウモク</t>
    </rPh>
    <phoneticPr fontId="2"/>
  </si>
  <si>
    <t>前払金について、規定された保全措置を講じているか。</t>
    <rPh sb="8" eb="10">
      <t>キテイ</t>
    </rPh>
    <phoneticPr fontId="2"/>
  </si>
  <si>
    <t xml:space="preserve">
</t>
    <phoneticPr fontId="2"/>
  </si>
  <si>
    <t>前払金について、全額を返還対象としているか。
（初期償却０の場合のみ「適」とする。）</t>
    <rPh sb="8" eb="10">
      <t>ゼンガク</t>
    </rPh>
    <rPh sb="11" eb="13">
      <t>ヘンカン</t>
    </rPh>
    <rPh sb="13" eb="15">
      <t>タイショウ</t>
    </rPh>
    <rPh sb="24" eb="26">
      <t>ショキ</t>
    </rPh>
    <rPh sb="26" eb="28">
      <t>ショウキャク</t>
    </rPh>
    <rPh sb="30" eb="32">
      <t>バアイ</t>
    </rPh>
    <rPh sb="35" eb="36">
      <t>テキ</t>
    </rPh>
    <phoneticPr fontId="2"/>
  </si>
  <si>
    <t>初期償却率：　　％</t>
    <phoneticPr fontId="2"/>
  </si>
  <si>
    <t>入居した日から３か月以内の契約解除（死亡退去含む）の場合については、既受領の前払金の全額（実費を除く。）を利用者に返還することが定められているか。</t>
    <rPh sb="0" eb="2">
      <t>ニュウキョ</t>
    </rPh>
    <rPh sb="9" eb="10">
      <t>ゲツ</t>
    </rPh>
    <rPh sb="18" eb="20">
      <t>シボウ</t>
    </rPh>
    <rPh sb="20" eb="22">
      <t>タイキョ</t>
    </rPh>
    <rPh sb="22" eb="23">
      <t>フク</t>
    </rPh>
    <rPh sb="45" eb="47">
      <t>ジッピ</t>
    </rPh>
    <rPh sb="48" eb="49">
      <t>ノゾ</t>
    </rPh>
    <rPh sb="64" eb="65">
      <t>サダ</t>
    </rPh>
    <phoneticPr fontId="2"/>
  </si>
  <si>
    <t>※　開設日前にあっては見込みで記入し、実際の状況については備考欄に記入すること。</t>
    <rPh sb="2" eb="4">
      <t>カイセツ</t>
    </rPh>
    <rPh sb="4" eb="5">
      <t>ビ</t>
    </rPh>
    <rPh sb="5" eb="6">
      <t>マエ</t>
    </rPh>
    <rPh sb="11" eb="13">
      <t>ミコ</t>
    </rPh>
    <rPh sb="15" eb="17">
      <t>キニュウ</t>
    </rPh>
    <rPh sb="19" eb="21">
      <t>ジッサイ</t>
    </rPh>
    <rPh sb="22" eb="24">
      <t>ジョウキョウ</t>
    </rPh>
    <rPh sb="29" eb="31">
      <t>ビコウ</t>
    </rPh>
    <rPh sb="31" eb="32">
      <t>ラン</t>
    </rPh>
    <rPh sb="33" eb="35">
      <t>キニュウ</t>
    </rPh>
    <phoneticPr fontId="2"/>
  </si>
  <si>
    <r>
      <t>※　不適合の項目については、</t>
    </r>
    <r>
      <rPr>
        <u/>
        <sz val="11"/>
        <rFont val="ＭＳ Ｐ明朝"/>
        <family val="1"/>
        <charset val="128"/>
      </rPr>
      <t xml:space="preserve">その具体的な状況、指針適合に向け検討している内容及び改善の期限を原則として
</t>
    </r>
    <r>
      <rPr>
        <sz val="11"/>
        <rFont val="ＭＳ Ｐ明朝"/>
        <family val="1"/>
        <charset val="128"/>
      </rPr>
      <t xml:space="preserve">　　 </t>
    </r>
    <r>
      <rPr>
        <u/>
        <sz val="11"/>
        <rFont val="ＭＳ Ｐ明朝"/>
        <family val="1"/>
        <charset val="128"/>
      </rPr>
      <t>明記し、代替措置がある場合はその内容についても記入</t>
    </r>
    <r>
      <rPr>
        <sz val="11"/>
        <rFont val="ＭＳ Ｐ明朝"/>
        <family val="1"/>
        <charset val="128"/>
      </rPr>
      <t>すること。</t>
    </r>
    <rPh sb="2" eb="5">
      <t>フテキゴウ</t>
    </rPh>
    <rPh sb="6" eb="8">
      <t>コウモク</t>
    </rPh>
    <rPh sb="16" eb="19">
      <t>グタイテキ</t>
    </rPh>
    <rPh sb="20" eb="22">
      <t>ジョウキョウ</t>
    </rPh>
    <rPh sb="23" eb="25">
      <t>シシン</t>
    </rPh>
    <rPh sb="25" eb="27">
      <t>テキゴウ</t>
    </rPh>
    <rPh sb="28" eb="29">
      <t>ム</t>
    </rPh>
    <rPh sb="30" eb="32">
      <t>ケントウ</t>
    </rPh>
    <rPh sb="36" eb="38">
      <t>ナイヨウ</t>
    </rPh>
    <rPh sb="38" eb="39">
      <t>オヨ</t>
    </rPh>
    <rPh sb="40" eb="42">
      <t>カイゼン</t>
    </rPh>
    <rPh sb="43" eb="45">
      <t>キゲン</t>
    </rPh>
    <rPh sb="46" eb="48">
      <t>ゲンソク</t>
    </rPh>
    <rPh sb="62" eb="63">
      <t>オキ</t>
    </rPh>
    <rPh sb="66" eb="68">
      <t>バアイ</t>
    </rPh>
    <rPh sb="71" eb="73">
      <t>ナイヨウ</t>
    </rPh>
    <rPh sb="78" eb="80">
      <t>キニュウ</t>
    </rPh>
    <phoneticPr fontId="2"/>
  </si>
  <si>
    <t>別紙様式(R8.4月版)</t>
    <rPh sb="9" eb="10">
      <t>ガツ</t>
    </rPh>
    <rPh sb="10" eb="11">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</si>
</sst>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411]ggge&quot;年&quot;m&quot;月&quot;d&quot;日&quot;;@"/>
    <numFmt numFmtId="177" formatCode="0&quot;階&quot;"/>
    <numFmt numFmtId="178" formatCode="0&quot;人&quot;"/>
    <numFmt numFmtId="179" formatCode="0.0_);[Red]\(0.0\)"/>
    <numFmt numFmtId="180" formatCode="0.0_ "/>
    <numFmt numFmtId="181" formatCode="0_ "/>
    <numFmt numFmtId="182" formatCode="#,##0;&quot;△ &quot;#,##0"/>
    <numFmt numFmtId="183" formatCode="#,##0&quot;円&quot;;&quot;△ &quot;#,##0"/>
    <numFmt numFmtId="184" formatCode="[&lt;=999]000;[&lt;=9999]000\-00;000\-0000"/>
    <numFmt numFmtId="185" formatCode="h:mm;@"/>
    <numFmt numFmtId="186" formatCode="0_);[Red]\(0\)"/>
  </numFmts>
  <fonts count="65">
    <font>
      <sz val="11"/>
      <name val="ＭＳ Ｐゴシック"/>
      <family val="3"/>
      <charset val="128"/>
    </font>
    <font>
      <sz val="11"/>
      <name val="ＭＳ Ｐゴシック"/>
      <family val="3"/>
      <charset val="128"/>
    </font>
    <font>
      <sz val="6"/>
      <name val="ＭＳ Ｐゴシック"/>
      <family val="3"/>
      <charset val="128"/>
    </font>
    <font>
      <sz val="11"/>
      <color indexed="8"/>
      <name val="ＭＳ 明朝"/>
      <family val="1"/>
      <charset val="128"/>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9"/>
      <color indexed="81"/>
      <name val="ＭＳ Ｐゴシック"/>
      <family val="3"/>
      <charset val="128"/>
    </font>
    <font>
      <b/>
      <sz val="9"/>
      <color indexed="81"/>
      <name val="ＭＳ Ｐゴシック"/>
      <family val="3"/>
      <charset val="128"/>
    </font>
    <font>
      <b/>
      <sz val="11"/>
      <color indexed="56"/>
      <name val="ＭＳ Ｐゴシック"/>
      <family val="3"/>
      <charset val="128"/>
    </font>
    <font>
      <sz val="9"/>
      <name val="ＭＳ ゴシック"/>
      <family val="3"/>
      <charset val="128"/>
    </font>
    <font>
      <sz val="9"/>
      <name val="ＭＳ 明朝"/>
      <family val="1"/>
      <charset val="128"/>
    </font>
    <font>
      <sz val="10"/>
      <name val="ＭＳ ゴシック"/>
      <family val="3"/>
      <charset val="128"/>
    </font>
    <font>
      <sz val="9"/>
      <name val="ＭＳ Ｐゴシック"/>
      <family val="3"/>
      <charset val="128"/>
    </font>
    <font>
      <sz val="9"/>
      <color indexed="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0.5"/>
      <name val="ＭＳ Ｐゴシック"/>
      <family val="3"/>
      <charset val="128"/>
    </font>
    <font>
      <sz val="10.5"/>
      <name val="ＭＳ Ｐ明朝"/>
      <family val="1"/>
      <charset val="128"/>
    </font>
    <font>
      <sz val="10"/>
      <name val="ＭＳ Ｐゴシック"/>
      <family val="3"/>
      <charset val="128"/>
    </font>
    <font>
      <u/>
      <sz val="11"/>
      <name val="ＭＳ Ｐ明朝"/>
      <family val="1"/>
      <charset val="128"/>
    </font>
    <font>
      <sz val="10"/>
      <name val="ＭＳ 明朝"/>
      <family val="1"/>
      <charset val="128"/>
    </font>
    <font>
      <sz val="11"/>
      <name val="HGｺﾞｼｯｸM"/>
      <family val="3"/>
      <charset val="128"/>
    </font>
    <font>
      <sz val="16"/>
      <name val="HGｺﾞｼｯｸM"/>
      <family val="3"/>
      <charset val="128"/>
    </font>
    <font>
      <sz val="12"/>
      <name val="HG丸ｺﾞｼｯｸM-PRO"/>
      <family val="3"/>
      <charset val="128"/>
    </font>
    <font>
      <sz val="12"/>
      <name val="HGｺﾞｼｯｸM"/>
      <family val="3"/>
      <charset val="128"/>
    </font>
    <font>
      <sz val="12"/>
      <name val="ＭＳ 明朝"/>
      <family val="1"/>
      <charset val="128"/>
    </font>
    <font>
      <sz val="12"/>
      <name val="HGPｺﾞｼｯｸE"/>
      <family val="3"/>
      <charset val="128"/>
    </font>
    <font>
      <b/>
      <sz val="9"/>
      <color indexed="10"/>
      <name val="ＭＳ Ｐゴシック"/>
      <family val="3"/>
      <charset val="128"/>
    </font>
    <font>
      <u/>
      <sz val="12"/>
      <name val="HG丸ｺﾞｼｯｸM-PRO"/>
      <family val="3"/>
      <charset val="128"/>
    </font>
    <font>
      <b/>
      <sz val="14"/>
      <name val="ＭＳ Ｐゴシック"/>
      <family val="3"/>
      <charset val="128"/>
    </font>
    <font>
      <sz val="14"/>
      <name val="ＭＳ Ｐ明朝"/>
      <family val="1"/>
      <charset val="128"/>
    </font>
    <font>
      <sz val="6"/>
      <name val="ＭＳ 明朝"/>
      <family val="1"/>
      <charset val="128"/>
    </font>
    <font>
      <sz val="11"/>
      <name val="ＭＳ Ｐゴシック"/>
      <family val="3"/>
      <charset val="128"/>
      <scheme val="minor"/>
    </font>
    <font>
      <sz val="9"/>
      <name val="ＭＳ Ｐゴシック"/>
      <family val="3"/>
      <charset val="128"/>
      <scheme val="major"/>
    </font>
    <font>
      <b/>
      <sz val="11"/>
      <color rgb="FFFF0000"/>
      <name val="ＭＳ 明朝"/>
      <family val="1"/>
      <charset val="128"/>
    </font>
    <font>
      <b/>
      <sz val="9"/>
      <color rgb="FFFF0000"/>
      <name val="ＭＳ Ｐゴシック"/>
      <family val="3"/>
      <charset val="128"/>
    </font>
    <font>
      <b/>
      <sz val="9"/>
      <color rgb="FFFF0000"/>
      <name val="ＭＳ Ｐゴシック"/>
      <family val="3"/>
      <charset val="128"/>
      <scheme val="major"/>
    </font>
    <font>
      <sz val="9"/>
      <name val="ＭＳ Ｐゴシック"/>
      <family val="3"/>
      <charset val="128"/>
      <scheme val="minor"/>
    </font>
    <font>
      <b/>
      <sz val="12"/>
      <color rgb="FFFF0000"/>
      <name val="ＭＳ ゴシック"/>
      <family val="3"/>
      <charset val="128"/>
    </font>
    <font>
      <b/>
      <sz val="11"/>
      <color rgb="FFFF0000"/>
      <name val="ＭＳ Ｐゴシック"/>
      <family val="3"/>
      <charset val="128"/>
    </font>
    <font>
      <sz val="9"/>
      <color indexed="8"/>
      <name val="ＭＳ Ｐゴシック"/>
      <family val="3"/>
      <charset val="128"/>
      <scheme val="major"/>
    </font>
    <font>
      <b/>
      <sz val="11"/>
      <color rgb="FFFF0000"/>
      <name val="ＭＳ ゴシック"/>
      <family val="3"/>
      <charset val="128"/>
    </font>
    <font>
      <b/>
      <sz val="14"/>
      <color rgb="FFFF0000"/>
      <name val="ＭＳ ゴシック"/>
      <family val="3"/>
      <charset val="128"/>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0.5"/>
      <color rgb="FFFF0000"/>
      <name val="ＭＳ Ｐゴシック"/>
      <family val="3"/>
      <charset val="128"/>
      <scheme val="minor"/>
    </font>
    <font>
      <sz val="8"/>
      <name val="ＭＳ 明朝"/>
      <family val="1"/>
      <charset val="128"/>
    </font>
    <font>
      <b/>
      <sz val="10"/>
      <color indexed="8"/>
      <name val="ＭＳ Ｐゴシック"/>
      <family val="3"/>
      <charset val="128"/>
    </font>
    <font>
      <sz val="10"/>
      <color indexed="8"/>
      <name val="ＭＳ Ｐゴシック"/>
      <family val="3"/>
      <charset val="128"/>
    </font>
    <font>
      <sz val="12"/>
      <name val="ＭＳ Ｐゴシック"/>
      <family val="3"/>
      <charset val="128"/>
    </font>
    <font>
      <sz val="11"/>
      <name val="HGP創英角ｺﾞｼｯｸUB"/>
      <family val="3"/>
      <charset val="128"/>
    </font>
    <font>
      <b/>
      <sz val="12"/>
      <name val="ＭＳ Ｐゴシック"/>
      <family val="3"/>
      <charset val="128"/>
      <scheme val="major"/>
    </font>
    <font>
      <b/>
      <sz val="9"/>
      <color theme="1"/>
      <name val="ＭＳ Ｐゴシック"/>
      <family val="3"/>
      <charset val="128"/>
      <scheme val="major"/>
    </font>
    <font>
      <sz val="10"/>
      <name val="ＭＳ Ｐゴシック"/>
      <family val="3"/>
      <charset val="128"/>
      <scheme val="major"/>
    </font>
    <font>
      <sz val="9"/>
      <color indexed="81"/>
      <name val="MS P ゴシック"/>
      <family val="3"/>
      <charset val="128"/>
    </font>
    <font>
      <b/>
      <sz val="9"/>
      <color indexed="81"/>
      <name val="MS P ゴシック"/>
      <family val="3"/>
      <charset val="128"/>
    </font>
    <font>
      <b/>
      <sz val="10"/>
      <name val="ＭＳ Ｐゴシック"/>
      <family val="3"/>
      <charset val="128"/>
    </font>
    <font>
      <sz val="16"/>
      <name val="ＭＳ Ｐゴシック"/>
      <family val="3"/>
      <charset val="128"/>
      <scheme val="major"/>
    </font>
    <font>
      <sz val="16"/>
      <name val="ＭＳ 明朝"/>
      <family val="1"/>
      <charset val="128"/>
    </font>
  </fonts>
  <fills count="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39997558519241921"/>
        <bgColor indexed="64"/>
      </patternFill>
    </fill>
  </fills>
  <borders count="10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left style="medium">
        <color indexed="64"/>
      </left>
      <right style="medium">
        <color indexed="64"/>
      </right>
      <top style="medium">
        <color indexed="64"/>
      </top>
      <bottom style="medium">
        <color indexed="64"/>
      </bottom>
      <diagonal/>
    </border>
    <border>
      <left style="thick">
        <color indexed="64"/>
      </left>
      <right style="hair">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diagonalDown="1">
      <left/>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xf numFmtId="6" fontId="1" fillId="0" borderId="0" applyFont="0" applyFill="0" applyBorder="0" applyAlignment="0" applyProtection="0">
      <alignment vertical="center"/>
    </xf>
  </cellStyleXfs>
  <cellXfs count="884">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3" xfId="0" applyFont="1" applyBorder="1">
      <alignment vertical="center"/>
    </xf>
    <xf numFmtId="0" fontId="7"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0" xfId="0" applyFont="1" applyAlignment="1">
      <alignment horizontal="center" vertical="center"/>
    </xf>
    <xf numFmtId="0" fontId="4" fillId="0" borderId="11" xfId="0" applyFont="1" applyBorder="1">
      <alignment vertical="center"/>
    </xf>
    <xf numFmtId="0" fontId="4" fillId="0" borderId="12" xfId="0" applyFont="1" applyBorder="1">
      <alignment vertical="center"/>
    </xf>
    <xf numFmtId="0" fontId="3" fillId="0" borderId="0" xfId="0" applyFont="1">
      <alignment vertical="center"/>
    </xf>
    <xf numFmtId="0" fontId="4" fillId="0" borderId="11" xfId="0" applyFont="1" applyBorder="1" applyAlignment="1"/>
    <xf numFmtId="0" fontId="14" fillId="0" borderId="0" xfId="0" applyFont="1" applyAlignment="1">
      <alignment horizontal="center" vertical="center" shrinkToFit="1"/>
    </xf>
    <xf numFmtId="0" fontId="4" fillId="0" borderId="13" xfId="0" applyFont="1" applyBorder="1" applyAlignment="1" applyProtection="1">
      <alignment horizontal="left" vertical="center"/>
      <protection locked="0"/>
    </xf>
    <xf numFmtId="0" fontId="4" fillId="0" borderId="13" xfId="0" applyFont="1" applyBorder="1" applyProtection="1">
      <alignment vertical="center"/>
      <protection locked="0"/>
    </xf>
    <xf numFmtId="0" fontId="16" fillId="0" borderId="0" xfId="0" applyFont="1" applyAlignment="1">
      <alignment horizontal="center" vertical="center"/>
    </xf>
    <xf numFmtId="0" fontId="17" fillId="0" borderId="0" xfId="0" applyFont="1" applyAlignment="1">
      <alignment vertical="center" textRotation="255"/>
    </xf>
    <xf numFmtId="0" fontId="17" fillId="0" borderId="0" xfId="0" applyFont="1">
      <alignment vertical="center"/>
    </xf>
    <xf numFmtId="0" fontId="16" fillId="0" borderId="0" xfId="0" applyFont="1">
      <alignment vertical="center"/>
    </xf>
    <xf numFmtId="0" fontId="16" fillId="0" borderId="0" xfId="0" applyFont="1" applyAlignment="1">
      <alignment horizontal="right" vertical="center"/>
    </xf>
    <xf numFmtId="0" fontId="16" fillId="0" borderId="0" xfId="0" applyFont="1" applyAlignment="1">
      <alignment horizontal="left" vertical="center" wrapText="1" shrinkToFit="1"/>
    </xf>
    <xf numFmtId="0" fontId="16" fillId="0" borderId="16" xfId="0" applyFont="1" applyBorder="1" applyAlignment="1">
      <alignment horizontal="left" vertical="center" wrapText="1" shrinkToFit="1"/>
    </xf>
    <xf numFmtId="0" fontId="17" fillId="0" borderId="16" xfId="0" applyFont="1" applyBorder="1" applyAlignment="1">
      <alignment horizontal="left" vertical="center" wrapText="1" shrinkToFit="1"/>
    </xf>
    <xf numFmtId="0" fontId="18" fillId="0" borderId="0" xfId="0" applyFont="1">
      <alignment vertical="center"/>
    </xf>
    <xf numFmtId="0" fontId="18" fillId="0" borderId="0" xfId="0" applyFont="1" applyAlignment="1">
      <alignment vertical="center" wrapText="1"/>
    </xf>
    <xf numFmtId="0" fontId="16" fillId="0" borderId="0" xfId="0" applyFont="1" applyAlignment="1">
      <alignment horizontal="right"/>
    </xf>
    <xf numFmtId="0" fontId="19" fillId="0" borderId="14" xfId="0" applyFont="1" applyBorder="1" applyAlignment="1">
      <alignment horizontal="center" vertical="center"/>
    </xf>
    <xf numFmtId="0" fontId="19" fillId="0" borderId="0" xfId="0" applyFont="1">
      <alignment vertical="center"/>
    </xf>
    <xf numFmtId="0" fontId="21" fillId="2" borderId="2" xfId="0" applyFont="1" applyFill="1" applyBorder="1">
      <alignment vertical="center"/>
    </xf>
    <xf numFmtId="0" fontId="21" fillId="0" borderId="0" xfId="0" applyFont="1">
      <alignment vertical="center"/>
    </xf>
    <xf numFmtId="0" fontId="21" fillId="0" borderId="0" xfId="0" applyFont="1" applyAlignment="1">
      <alignment horizontal="left" vertical="center" wrapText="1"/>
    </xf>
    <xf numFmtId="0" fontId="17" fillId="2" borderId="13" xfId="0" applyFont="1" applyFill="1" applyBorder="1" applyAlignment="1">
      <alignment vertical="center" textRotation="255"/>
    </xf>
    <xf numFmtId="0" fontId="17" fillId="2" borderId="13" xfId="0" applyFont="1" applyFill="1" applyBorder="1">
      <alignment vertical="center"/>
    </xf>
    <xf numFmtId="0" fontId="22" fillId="2" borderId="2" xfId="0" applyFont="1" applyFill="1" applyBorder="1">
      <alignment vertical="center"/>
    </xf>
    <xf numFmtId="0" fontId="19" fillId="0" borderId="0" xfId="0" applyFont="1" applyAlignment="1">
      <alignment horizontal="right" vertical="center"/>
    </xf>
    <xf numFmtId="0" fontId="17" fillId="0" borderId="11" xfId="0" applyFont="1" applyBorder="1" applyAlignment="1">
      <alignment horizontal="center" vertical="center" textRotation="255"/>
    </xf>
    <xf numFmtId="0" fontId="17" fillId="0" borderId="11" xfId="0" applyFont="1" applyBorder="1" applyAlignment="1">
      <alignment horizontal="center" vertical="center"/>
    </xf>
    <xf numFmtId="0" fontId="17" fillId="0" borderId="12" xfId="0" applyFont="1" applyBorder="1" applyAlignment="1">
      <alignment horizontal="center" vertical="center" textRotation="255"/>
    </xf>
    <xf numFmtId="0" fontId="17" fillId="0" borderId="10" xfId="0" applyFont="1" applyBorder="1" applyAlignment="1">
      <alignment horizontal="center" vertical="center" textRotation="255"/>
    </xf>
    <xf numFmtId="0" fontId="36" fillId="0" borderId="0" xfId="0" applyFont="1" applyAlignment="1">
      <alignment horizontal="center" vertical="center"/>
    </xf>
    <xf numFmtId="0" fontId="22" fillId="0" borderId="12" xfId="0" applyFont="1" applyBorder="1" applyAlignment="1" applyProtection="1">
      <alignment vertical="center" wrapText="1"/>
      <protection locked="0"/>
    </xf>
    <xf numFmtId="0" fontId="4" fillId="0" borderId="19" xfId="0" applyFont="1" applyBorder="1" applyProtection="1">
      <alignment vertical="center"/>
      <protection locked="0"/>
    </xf>
    <xf numFmtId="0" fontId="4" fillId="0" borderId="0" xfId="0" applyFont="1" applyProtection="1">
      <alignment vertical="center"/>
      <protection locked="0"/>
    </xf>
    <xf numFmtId="0" fontId="37" fillId="0" borderId="0" xfId="0" applyFont="1" applyAlignment="1">
      <alignment horizontal="center" vertical="center" shrinkToFit="1"/>
    </xf>
    <xf numFmtId="0" fontId="37" fillId="4" borderId="14" xfId="0" applyFont="1" applyFill="1" applyBorder="1" applyAlignment="1">
      <alignment horizontal="center" vertical="center" shrinkToFit="1"/>
    </xf>
    <xf numFmtId="0" fontId="4" fillId="0" borderId="1" xfId="0" applyFont="1" applyBorder="1" applyProtection="1">
      <alignment vertical="center"/>
      <protection locked="0"/>
    </xf>
    <xf numFmtId="0" fontId="4" fillId="0" borderId="2" xfId="0" applyFont="1" applyBorder="1" applyProtection="1">
      <alignment vertical="center"/>
      <protection locked="0"/>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4" fillId="0" borderId="5" xfId="0" applyFont="1" applyBorder="1" applyProtection="1">
      <alignment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6" xfId="0" applyFont="1" applyBorder="1" applyProtection="1">
      <alignment vertical="center"/>
      <protection locked="0"/>
    </xf>
    <xf numFmtId="0" fontId="4" fillId="0" borderId="27" xfId="0" applyFont="1" applyBorder="1" applyProtection="1">
      <alignment vertical="center"/>
      <protection locked="0"/>
    </xf>
    <xf numFmtId="0" fontId="4" fillId="0" borderId="28" xfId="0" applyFont="1" applyBorder="1" applyProtection="1">
      <alignment vertical="center"/>
      <protection locked="0"/>
    </xf>
    <xf numFmtId="0" fontId="4" fillId="0" borderId="29" xfId="0" applyFont="1" applyBorder="1" applyProtection="1">
      <alignment vertical="center"/>
      <protection locked="0"/>
    </xf>
    <xf numFmtId="0" fontId="4" fillId="0" borderId="30" xfId="0" applyFont="1" applyBorder="1" applyProtection="1">
      <alignment vertical="center"/>
      <protection locked="0"/>
    </xf>
    <xf numFmtId="0" fontId="4" fillId="0" borderId="31" xfId="0" applyFont="1" applyBorder="1" applyProtection="1">
      <alignment vertical="center"/>
      <protection locked="0"/>
    </xf>
    <xf numFmtId="0" fontId="4" fillId="0" borderId="32" xfId="0" applyFont="1" applyBorder="1" applyProtection="1">
      <alignment vertical="center"/>
      <protection locked="0"/>
    </xf>
    <xf numFmtId="0" fontId="4" fillId="0" borderId="33" xfId="0" applyFont="1" applyBorder="1" applyProtection="1">
      <alignment vertical="center"/>
      <protection locked="0"/>
    </xf>
    <xf numFmtId="0" fontId="4" fillId="0" borderId="34" xfId="0" applyFont="1" applyBorder="1" applyProtection="1">
      <alignment vertical="center"/>
      <protection locked="0"/>
    </xf>
    <xf numFmtId="0" fontId="4" fillId="0" borderId="35" xfId="0" applyFont="1" applyBorder="1" applyProtection="1">
      <alignment vertical="center"/>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4" fillId="0" borderId="8" xfId="0" applyFont="1" applyBorder="1" applyProtection="1">
      <alignment vertical="center"/>
      <protection locked="0"/>
    </xf>
    <xf numFmtId="0" fontId="4" fillId="0" borderId="10" xfId="0" applyFont="1" applyBorder="1" applyProtection="1">
      <alignment vertical="center"/>
      <protection locked="0"/>
    </xf>
    <xf numFmtId="0" fontId="4" fillId="0" borderId="9" xfId="0" applyFont="1" applyBorder="1" applyProtection="1">
      <alignment vertical="center"/>
      <protection locked="0"/>
    </xf>
    <xf numFmtId="0" fontId="6" fillId="0" borderId="13" xfId="0" applyFont="1" applyBorder="1" applyAlignment="1" applyProtection="1">
      <alignment horizontal="right" vertical="center"/>
      <protection locked="0"/>
    </xf>
    <xf numFmtId="0" fontId="6" fillId="0" borderId="13" xfId="0" applyFont="1" applyBorder="1" applyProtection="1">
      <alignment vertical="center"/>
      <protection locked="0"/>
    </xf>
    <xf numFmtId="0" fontId="6" fillId="0" borderId="2" xfId="0" applyFont="1" applyBorder="1" applyProtection="1">
      <alignment vertical="center"/>
      <protection locked="0"/>
    </xf>
    <xf numFmtId="0" fontId="6" fillId="0" borderId="0" xfId="0" applyFont="1" applyProtection="1">
      <alignment vertical="center"/>
      <protection locked="0"/>
    </xf>
    <xf numFmtId="0" fontId="6" fillId="0" borderId="38" xfId="0" applyFont="1" applyBorder="1" applyProtection="1">
      <alignment vertical="center"/>
      <protection locked="0"/>
    </xf>
    <xf numFmtId="0" fontId="6" fillId="0" borderId="39" xfId="0" applyFont="1" applyBorder="1" applyProtection="1">
      <alignment vertical="center"/>
      <protection locked="0"/>
    </xf>
    <xf numFmtId="0" fontId="13" fillId="0" borderId="7" xfId="0" applyFont="1" applyBorder="1" applyAlignment="1" applyProtection="1">
      <alignment horizontal="left" vertical="center"/>
      <protection locked="0"/>
    </xf>
    <xf numFmtId="0" fontId="13" fillId="0" borderId="6"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4" fillId="0" borderId="0" xfId="0" applyFont="1" applyAlignment="1">
      <alignment vertical="center" wrapText="1"/>
    </xf>
    <xf numFmtId="0" fontId="26" fillId="0" borderId="0" xfId="0" applyFont="1" applyAlignment="1">
      <alignment horizontal="center" vertical="center" wrapText="1"/>
    </xf>
    <xf numFmtId="0" fontId="25" fillId="0" borderId="0" xfId="0" applyFont="1">
      <alignment vertical="center"/>
    </xf>
    <xf numFmtId="0" fontId="27" fillId="0" borderId="0" xfId="0" applyFont="1" applyAlignment="1">
      <alignment vertical="top"/>
    </xf>
    <xf numFmtId="0" fontId="27" fillId="0" borderId="0" xfId="0" applyFont="1" applyAlignment="1">
      <alignment vertical="top" wrapText="1"/>
    </xf>
    <xf numFmtId="0" fontId="28" fillId="0" borderId="0" xfId="0" applyFont="1" applyAlignment="1">
      <alignment vertical="top" wrapText="1"/>
    </xf>
    <xf numFmtId="0" fontId="29" fillId="0" borderId="0" xfId="0" applyFont="1">
      <alignment vertical="center"/>
    </xf>
    <xf numFmtId="0" fontId="28" fillId="0" borderId="0" xfId="0" applyFont="1" applyAlignment="1">
      <alignment vertical="top"/>
    </xf>
    <xf numFmtId="0" fontId="28" fillId="0" borderId="0" xfId="0" applyFont="1">
      <alignment vertical="center"/>
    </xf>
    <xf numFmtId="0" fontId="29" fillId="0" borderId="0" xfId="0" applyFont="1" applyAlignment="1">
      <alignment vertical="center" wrapText="1"/>
    </xf>
    <xf numFmtId="0" fontId="30" fillId="0" borderId="0" xfId="0" applyFont="1" applyAlignment="1">
      <alignment vertical="top"/>
    </xf>
    <xf numFmtId="0" fontId="22" fillId="0" borderId="17" xfId="0" applyFont="1" applyBorder="1" applyAlignment="1">
      <alignment vertical="center" wrapText="1"/>
    </xf>
    <xf numFmtId="0" fontId="38" fillId="0" borderId="0" xfId="0" applyFont="1" applyAlignment="1">
      <alignment vertical="center" shrinkToFit="1"/>
    </xf>
    <xf numFmtId="0" fontId="14" fillId="4" borderId="40" xfId="0" applyFont="1" applyFill="1" applyBorder="1" applyAlignment="1">
      <alignment horizontal="center" vertical="center" wrapText="1" shrinkToFit="1"/>
    </xf>
    <xf numFmtId="0" fontId="14" fillId="4" borderId="41" xfId="0" applyFont="1" applyFill="1" applyBorder="1" applyAlignment="1">
      <alignment horizontal="center" vertical="center" wrapText="1" shrinkToFit="1"/>
    </xf>
    <xf numFmtId="0" fontId="39" fillId="4" borderId="42" xfId="0" applyFont="1" applyFill="1" applyBorder="1" applyAlignment="1">
      <alignment horizontal="center" vertical="center" shrinkToFit="1"/>
    </xf>
    <xf numFmtId="0" fontId="39" fillId="4" borderId="43" xfId="0" applyFont="1" applyFill="1" applyBorder="1" applyAlignment="1">
      <alignment horizontal="center" vertical="center" shrinkToFit="1"/>
    </xf>
    <xf numFmtId="0" fontId="4" fillId="5" borderId="0" xfId="0" applyFont="1" applyFill="1" applyAlignment="1">
      <alignment horizontal="center" vertical="center"/>
    </xf>
    <xf numFmtId="0" fontId="38" fillId="5" borderId="0" xfId="0" applyFont="1" applyFill="1" applyAlignment="1">
      <alignment vertical="center" shrinkToFit="1"/>
    </xf>
    <xf numFmtId="0" fontId="39" fillId="5" borderId="0" xfId="0" applyFont="1" applyFill="1" applyAlignment="1">
      <alignment horizontal="center" vertical="center" shrinkToFit="1"/>
    </xf>
    <xf numFmtId="0" fontId="14" fillId="5" borderId="0" xfId="0" applyFont="1" applyFill="1" applyAlignment="1">
      <alignment horizontal="center" vertical="center" shrinkToFit="1"/>
    </xf>
    <xf numFmtId="0" fontId="37" fillId="5" borderId="0" xfId="0" applyFont="1" applyFill="1" applyAlignment="1">
      <alignment horizontal="center" vertical="center" shrinkToFit="1"/>
    </xf>
    <xf numFmtId="0" fontId="14" fillId="5" borderId="14" xfId="0" applyFont="1" applyFill="1" applyBorder="1" applyAlignment="1">
      <alignment horizontal="center" vertical="center" shrinkToFit="1"/>
    </xf>
    <xf numFmtId="0" fontId="37" fillId="5" borderId="14" xfId="0" applyFont="1" applyFill="1" applyBorder="1" applyAlignment="1">
      <alignment horizontal="center" vertical="center" shrinkToFit="1"/>
    </xf>
    <xf numFmtId="0" fontId="4" fillId="5" borderId="0" xfId="0" applyFont="1" applyFill="1">
      <alignment vertical="center"/>
    </xf>
    <xf numFmtId="0" fontId="37" fillId="5" borderId="14" xfId="0" applyFont="1" applyFill="1" applyBorder="1" applyAlignment="1">
      <alignment horizontal="center" vertical="center"/>
    </xf>
    <xf numFmtId="0" fontId="42" fillId="5" borderId="0" xfId="0" applyFont="1" applyFill="1" applyAlignment="1">
      <alignment vertical="center" shrinkToFit="1"/>
    </xf>
    <xf numFmtId="0" fontId="7" fillId="5" borderId="0" xfId="0" applyFont="1" applyFill="1" applyAlignment="1">
      <alignment horizontal="center" vertical="center"/>
    </xf>
    <xf numFmtId="0" fontId="7" fillId="5" borderId="0" xfId="0" applyFont="1" applyFill="1">
      <alignment vertical="center"/>
    </xf>
    <xf numFmtId="0" fontId="0" fillId="5" borderId="0" xfId="0" applyFill="1" applyAlignment="1">
      <alignment horizontal="center" vertical="center"/>
    </xf>
    <xf numFmtId="0" fontId="43" fillId="5" borderId="0" xfId="0" applyFont="1" applyFill="1" applyAlignment="1">
      <alignment vertical="center" shrinkToFit="1"/>
    </xf>
    <xf numFmtId="0" fontId="0" fillId="5" borderId="0" xfId="0" applyFill="1">
      <alignment vertical="center"/>
    </xf>
    <xf numFmtId="0" fontId="3" fillId="5" borderId="0" xfId="0" applyFont="1" applyFill="1" applyAlignment="1">
      <alignment horizontal="center" vertical="center"/>
    </xf>
    <xf numFmtId="0" fontId="15" fillId="5" borderId="0" xfId="0" applyFont="1" applyFill="1" applyAlignment="1">
      <alignment horizontal="center" vertical="center" shrinkToFit="1"/>
    </xf>
    <xf numFmtId="0" fontId="44" fillId="5" borderId="0" xfId="0" applyFont="1" applyFill="1" applyAlignment="1">
      <alignment horizontal="center" vertical="center" shrinkToFit="1"/>
    </xf>
    <xf numFmtId="0" fontId="3" fillId="5" borderId="0" xfId="0" applyFont="1" applyFill="1">
      <alignment vertical="center"/>
    </xf>
    <xf numFmtId="0" fontId="14" fillId="5" borderId="0" xfId="0" applyFont="1" applyFill="1">
      <alignment vertical="center"/>
    </xf>
    <xf numFmtId="0" fontId="40" fillId="5" borderId="0" xfId="0" applyFont="1" applyFill="1" applyAlignment="1">
      <alignment horizontal="center" vertical="center" shrinkToFit="1"/>
    </xf>
    <xf numFmtId="0" fontId="44" fillId="5" borderId="0" xfId="0" applyFont="1" applyFill="1">
      <alignment vertical="center"/>
    </xf>
    <xf numFmtId="0" fontId="40" fillId="5" borderId="0" xfId="0" applyFont="1" applyFill="1" applyAlignment="1">
      <alignment horizontal="center" vertical="center"/>
    </xf>
    <xf numFmtId="0" fontId="15" fillId="5" borderId="0" xfId="0" applyFont="1" applyFill="1">
      <alignment vertical="center"/>
    </xf>
    <xf numFmtId="0" fontId="37" fillId="5" borderId="0" xfId="0" applyFont="1" applyFill="1">
      <alignment vertical="center"/>
    </xf>
    <xf numFmtId="0" fontId="6" fillId="5" borderId="0" xfId="0" applyFont="1" applyFill="1" applyAlignment="1">
      <alignment horizontal="center" vertical="center"/>
    </xf>
    <xf numFmtId="0" fontId="45" fillId="5" borderId="0" xfId="0" applyFont="1" applyFill="1" applyAlignment="1">
      <alignment vertical="center" shrinkToFit="1"/>
    </xf>
    <xf numFmtId="0" fontId="6" fillId="5" borderId="0" xfId="0" applyFont="1" applyFill="1">
      <alignment vertical="center"/>
    </xf>
    <xf numFmtId="0" fontId="5" fillId="5" borderId="0" xfId="0" applyFont="1" applyFill="1">
      <alignment vertical="center"/>
    </xf>
    <xf numFmtId="0" fontId="4" fillId="5" borderId="0" xfId="0" applyFont="1" applyFill="1" applyAlignment="1">
      <alignment horizontal="right" vertical="center"/>
    </xf>
    <xf numFmtId="0" fontId="5" fillId="5" borderId="0" xfId="0" applyFont="1" applyFill="1" applyAlignment="1">
      <alignment horizontal="center" vertical="center"/>
    </xf>
    <xf numFmtId="0" fontId="46" fillId="5" borderId="0" xfId="0" applyFont="1" applyFill="1" applyAlignment="1">
      <alignment vertical="center" shrinkToFit="1"/>
    </xf>
    <xf numFmtId="0" fontId="37" fillId="5" borderId="0" xfId="0" applyFont="1" applyFill="1" applyAlignment="1">
      <alignment horizontal="center" vertical="center"/>
    </xf>
    <xf numFmtId="0" fontId="4" fillId="5" borderId="0" xfId="0" applyFont="1" applyFill="1" applyAlignment="1">
      <alignment vertical="center" shrinkToFit="1"/>
    </xf>
    <xf numFmtId="0" fontId="3" fillId="4" borderId="14" xfId="0" applyFont="1" applyFill="1" applyBorder="1">
      <alignment vertical="center"/>
    </xf>
    <xf numFmtId="0" fontId="44" fillId="4" borderId="14" xfId="0" applyFont="1" applyFill="1" applyBorder="1" applyAlignment="1">
      <alignment horizontal="center" vertical="center" shrinkToFit="1"/>
    </xf>
    <xf numFmtId="0" fontId="37" fillId="4" borderId="14" xfId="0" applyFont="1" applyFill="1" applyBorder="1" applyAlignment="1">
      <alignment vertical="center" shrinkToFit="1"/>
    </xf>
    <xf numFmtId="0" fontId="44" fillId="4" borderId="14" xfId="0" applyFont="1" applyFill="1" applyBorder="1">
      <alignment vertical="center"/>
    </xf>
    <xf numFmtId="0" fontId="40" fillId="4" borderId="14" xfId="0" applyFont="1" applyFill="1" applyBorder="1" applyAlignment="1">
      <alignment horizontal="center" vertical="center"/>
    </xf>
    <xf numFmtId="0" fontId="37" fillId="4" borderId="1" xfId="0" applyFont="1" applyFill="1" applyBorder="1">
      <alignment vertical="center"/>
    </xf>
    <xf numFmtId="0" fontId="37" fillId="4" borderId="2" xfId="0" applyFont="1" applyFill="1" applyBorder="1">
      <alignment vertical="center"/>
    </xf>
    <xf numFmtId="0" fontId="37" fillId="4" borderId="14" xfId="0" applyFont="1" applyFill="1" applyBorder="1">
      <alignment vertical="center"/>
    </xf>
    <xf numFmtId="0" fontId="14" fillId="4" borderId="14" xfId="0" applyFont="1" applyFill="1" applyBorder="1" applyAlignment="1">
      <alignment vertical="center" shrinkToFit="1"/>
    </xf>
    <xf numFmtId="0" fontId="39" fillId="4" borderId="48" xfId="0" applyFont="1" applyFill="1" applyBorder="1" applyAlignment="1">
      <alignment horizontal="center" vertical="center" shrinkToFit="1"/>
    </xf>
    <xf numFmtId="0" fontId="11" fillId="5" borderId="0" xfId="0" applyFont="1" applyFill="1">
      <alignment vertical="center"/>
    </xf>
    <xf numFmtId="0" fontId="41" fillId="5" borderId="14" xfId="0" applyFont="1" applyFill="1" applyBorder="1" applyAlignment="1">
      <alignment vertical="center" shrinkToFit="1"/>
    </xf>
    <xf numFmtId="0" fontId="47" fillId="4" borderId="49" xfId="0" applyFont="1" applyFill="1" applyBorder="1" applyAlignment="1">
      <alignment horizontal="center" vertical="center" shrinkToFit="1"/>
    </xf>
    <xf numFmtId="0" fontId="47" fillId="4" borderId="50" xfId="0" applyFont="1" applyFill="1" applyBorder="1" applyAlignment="1">
      <alignment horizontal="center" vertical="center" shrinkToFit="1"/>
    </xf>
    <xf numFmtId="0" fontId="48" fillId="4" borderId="0" xfId="0" applyFont="1" applyFill="1" applyAlignment="1">
      <alignment horizontal="center" vertical="center"/>
    </xf>
    <xf numFmtId="0" fontId="49" fillId="4" borderId="0" xfId="0" applyFont="1" applyFill="1" applyAlignment="1">
      <alignment horizontal="center" vertical="center"/>
    </xf>
    <xf numFmtId="0" fontId="50" fillId="4" borderId="0" xfId="0" applyFont="1" applyFill="1" applyAlignment="1">
      <alignment horizontal="center" vertical="center"/>
    </xf>
    <xf numFmtId="0" fontId="51" fillId="4" borderId="0" xfId="0" applyFont="1" applyFill="1" applyAlignment="1">
      <alignment horizontal="center" vertical="center"/>
    </xf>
    <xf numFmtId="0" fontId="50" fillId="4" borderId="0" xfId="0" applyFont="1" applyFill="1" applyAlignment="1">
      <alignment horizontal="center" vertical="center" wrapText="1"/>
    </xf>
    <xf numFmtId="0" fontId="51" fillId="4" borderId="0" xfId="0" applyFont="1" applyFill="1" applyAlignment="1">
      <alignment horizontal="center" vertical="center" wrapText="1"/>
    </xf>
    <xf numFmtId="0" fontId="16" fillId="5" borderId="0" xfId="0" applyFont="1" applyFill="1" applyAlignment="1">
      <alignment horizontal="right" vertical="center"/>
    </xf>
    <xf numFmtId="0" fontId="33" fillId="0" borderId="7" xfId="0" applyFont="1" applyBorder="1" applyAlignment="1">
      <alignment horizontal="center" vertical="center" textRotation="255"/>
    </xf>
    <xf numFmtId="0" fontId="34" fillId="0" borderId="5" xfId="0" applyFont="1" applyBorder="1" applyAlignment="1">
      <alignment horizontal="center" vertical="center"/>
    </xf>
    <xf numFmtId="0" fontId="34" fillId="0" borderId="5" xfId="0" applyFont="1" applyBorder="1" applyAlignment="1">
      <alignment horizontal="center" vertical="center" textRotation="255"/>
    </xf>
    <xf numFmtId="0" fontId="33" fillId="0" borderId="6" xfId="0" applyFont="1" applyBorder="1" applyAlignment="1">
      <alignment horizontal="center" vertical="center" textRotation="255"/>
    </xf>
    <xf numFmtId="0" fontId="33" fillId="6" borderId="7" xfId="0" applyFont="1" applyFill="1" applyBorder="1" applyAlignment="1" applyProtection="1">
      <alignment horizontal="center" vertical="center" textRotation="255"/>
      <protection locked="0"/>
    </xf>
    <xf numFmtId="0" fontId="33" fillId="6" borderId="6" xfId="0" applyFont="1" applyFill="1" applyBorder="1" applyAlignment="1" applyProtection="1">
      <alignment horizontal="center" vertical="center" textRotation="255"/>
      <protection locked="0"/>
    </xf>
    <xf numFmtId="0" fontId="33" fillId="6" borderId="5" xfId="0" applyFont="1" applyFill="1" applyBorder="1" applyAlignment="1" applyProtection="1">
      <alignment horizontal="center" vertical="center" textRotation="255"/>
      <protection locked="0"/>
    </xf>
    <xf numFmtId="0" fontId="33" fillId="0" borderId="5" xfId="0" applyFont="1" applyBorder="1" applyAlignment="1">
      <alignment horizontal="center" vertical="center" textRotation="255"/>
    </xf>
    <xf numFmtId="0" fontId="35" fillId="0" borderId="0" xfId="0" applyFont="1">
      <alignment vertical="center"/>
    </xf>
    <xf numFmtId="0" fontId="4" fillId="0" borderId="15" xfId="0" applyFont="1" applyBorder="1" applyProtection="1">
      <alignment vertical="center"/>
      <protection locked="0"/>
    </xf>
    <xf numFmtId="0" fontId="4" fillId="0" borderId="36" xfId="0" applyFont="1" applyBorder="1" applyProtection="1">
      <alignment vertical="center"/>
      <protection locked="0"/>
    </xf>
    <xf numFmtId="0" fontId="4" fillId="0" borderId="8"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6" fillId="0" borderId="13" xfId="0" applyFont="1" applyBorder="1" applyAlignment="1" applyProtection="1">
      <alignment vertical="center" wrapText="1"/>
      <protection locked="0"/>
    </xf>
    <xf numFmtId="0" fontId="4" fillId="0" borderId="10" xfId="0" applyFont="1" applyBorder="1" applyAlignment="1" applyProtection="1">
      <alignment horizontal="left" vertical="center"/>
      <protection locked="0"/>
    </xf>
    <xf numFmtId="0" fontId="41" fillId="0" borderId="13" xfId="0" applyFont="1" applyBorder="1" applyProtection="1">
      <alignment vertical="center"/>
      <protection locked="0"/>
    </xf>
    <xf numFmtId="0" fontId="41" fillId="0" borderId="2" xfId="0" applyFont="1" applyBorder="1" applyProtection="1">
      <alignment vertical="center"/>
      <protection locked="0"/>
    </xf>
    <xf numFmtId="0" fontId="6" fillId="0" borderId="2" xfId="0" applyFont="1" applyBorder="1" applyAlignment="1" applyProtection="1">
      <alignment vertical="center" shrinkToFit="1"/>
      <protection locked="0"/>
    </xf>
    <xf numFmtId="0" fontId="16" fillId="0" borderId="0" xfId="0" applyFont="1" applyAlignment="1">
      <alignment vertical="center" wrapText="1"/>
    </xf>
    <xf numFmtId="0" fontId="22" fillId="0" borderId="17" xfId="0" applyFont="1" applyBorder="1" applyAlignment="1" applyProtection="1">
      <alignment vertical="center" wrapText="1"/>
      <protection locked="0"/>
    </xf>
    <xf numFmtId="0" fontId="4" fillId="0" borderId="13" xfId="3" applyFont="1" applyBorder="1" applyAlignment="1" applyProtection="1">
      <alignment horizontal="distributed" vertical="center" wrapText="1" shrinkToFit="1"/>
      <protection locked="0"/>
    </xf>
    <xf numFmtId="0" fontId="6" fillId="0" borderId="1" xfId="3" applyFont="1" applyBorder="1" applyAlignment="1" applyProtection="1">
      <alignment vertical="center" shrinkToFit="1"/>
      <protection locked="0"/>
    </xf>
    <xf numFmtId="0" fontId="6" fillId="0" borderId="13" xfId="3" applyFont="1" applyBorder="1" applyAlignment="1" applyProtection="1">
      <alignment vertical="center" shrinkToFit="1"/>
      <protection locked="0"/>
    </xf>
    <xf numFmtId="0" fontId="4" fillId="0" borderId="1" xfId="3" applyFont="1" applyBorder="1" applyAlignment="1" applyProtection="1">
      <alignment vertical="center" shrinkToFit="1"/>
      <protection locked="0"/>
    </xf>
    <xf numFmtId="0" fontId="4" fillId="0" borderId="7" xfId="3" applyFont="1" applyBorder="1" applyAlignment="1" applyProtection="1">
      <alignment vertical="center" shrinkToFit="1"/>
      <protection locked="0"/>
    </xf>
    <xf numFmtId="0" fontId="17" fillId="2" borderId="13" xfId="0" applyFont="1" applyFill="1" applyBorder="1" applyAlignment="1">
      <alignment horizontal="center" vertical="center" textRotation="255"/>
    </xf>
    <xf numFmtId="0" fontId="17" fillId="2" borderId="13" xfId="0" applyFont="1" applyFill="1" applyBorder="1" applyAlignment="1">
      <alignment horizontal="center" vertical="center"/>
    </xf>
    <xf numFmtId="0" fontId="37" fillId="5" borderId="0" xfId="0" applyFont="1" applyFill="1" applyAlignment="1">
      <alignment vertical="center" shrinkToFit="1"/>
    </xf>
    <xf numFmtId="0" fontId="41" fillId="5" borderId="0" xfId="0" applyFont="1" applyFill="1" applyAlignment="1">
      <alignment vertical="center" shrinkToFit="1"/>
    </xf>
    <xf numFmtId="0" fontId="12" fillId="5" borderId="0" xfId="0" applyFont="1" applyFill="1">
      <alignment vertical="center"/>
    </xf>
    <xf numFmtId="0" fontId="14" fillId="5" borderId="13" xfId="0" applyFont="1" applyFill="1" applyBorder="1" applyAlignment="1">
      <alignment horizontal="center" vertical="center" shrinkToFit="1"/>
    </xf>
    <xf numFmtId="0" fontId="37" fillId="5" borderId="13" xfId="0" applyFont="1" applyFill="1" applyBorder="1" applyAlignment="1">
      <alignment horizontal="center" vertical="center"/>
    </xf>
    <xf numFmtId="0" fontId="56" fillId="5" borderId="0" xfId="0" applyFont="1" applyFill="1" applyAlignment="1">
      <alignment vertical="center" wrapText="1"/>
    </xf>
    <xf numFmtId="0" fontId="4" fillId="0" borderId="18" xfId="0" applyFont="1" applyBorder="1">
      <alignment vertical="center"/>
    </xf>
    <xf numFmtId="0" fontId="24" fillId="0" borderId="19"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1" xfId="0" applyFont="1" applyBorder="1" applyAlignment="1">
      <alignment vertical="top"/>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11" xfId="0" applyFont="1" applyBorder="1" applyAlignment="1">
      <alignment vertical="center" shrinkToFit="1"/>
    </xf>
    <xf numFmtId="0" fontId="4" fillId="5" borderId="0" xfId="0" applyFont="1" applyFill="1" applyProtection="1">
      <alignment vertical="center"/>
      <protection locked="0"/>
    </xf>
    <xf numFmtId="0" fontId="4" fillId="5" borderId="0" xfId="0" applyFont="1" applyFill="1" applyAlignment="1" applyProtection="1">
      <alignment horizontal="center" vertical="center"/>
      <protection locked="0"/>
    </xf>
    <xf numFmtId="0" fontId="38" fillId="5" borderId="0" xfId="0" applyFont="1" applyFill="1" applyAlignment="1" applyProtection="1">
      <alignment vertical="center" shrinkToFit="1"/>
      <protection locked="0"/>
    </xf>
    <xf numFmtId="0" fontId="14" fillId="5" borderId="0" xfId="0" applyFont="1" applyFill="1" applyAlignment="1" applyProtection="1">
      <alignment horizontal="center" vertical="center" shrinkToFit="1"/>
      <protection locked="0"/>
    </xf>
    <xf numFmtId="0" fontId="37" fillId="5" borderId="0" xfId="0" applyFont="1" applyFill="1" applyAlignment="1" applyProtection="1">
      <alignment horizontal="center" vertical="center" shrinkToFit="1"/>
      <protection locked="0"/>
    </xf>
    <xf numFmtId="0" fontId="39" fillId="5" borderId="0" xfId="0" applyFont="1" applyFill="1" applyAlignment="1" applyProtection="1">
      <alignment horizontal="center" vertical="center" shrinkToFit="1"/>
      <protection locked="0"/>
    </xf>
    <xf numFmtId="0" fontId="22" fillId="0" borderId="0" xfId="3" applyFont="1" applyProtection="1">
      <protection locked="0"/>
    </xf>
    <xf numFmtId="0" fontId="22" fillId="0" borderId="0" xfId="3" applyFont="1" applyAlignment="1" applyProtection="1">
      <alignment horizontal="right"/>
      <protection locked="0"/>
    </xf>
    <xf numFmtId="0" fontId="53" fillId="0" borderId="0" xfId="3" applyFont="1" applyProtection="1">
      <protection locked="0"/>
    </xf>
    <xf numFmtId="0" fontId="53" fillId="0" borderId="0" xfId="3" applyFont="1" applyAlignment="1" applyProtection="1">
      <alignment horizontal="center"/>
      <protection locked="0"/>
    </xf>
    <xf numFmtId="0" fontId="22" fillId="0" borderId="17" xfId="3" applyFont="1" applyBorder="1" applyAlignment="1" applyProtection="1">
      <alignment horizontal="right" vertical="top" wrapText="1"/>
      <protection locked="0"/>
    </xf>
    <xf numFmtId="0" fontId="22" fillId="0" borderId="36" xfId="3" applyFont="1" applyBorder="1" applyAlignment="1" applyProtection="1">
      <alignment vertical="top" wrapText="1"/>
      <protection locked="0"/>
    </xf>
    <xf numFmtId="0" fontId="22" fillId="0" borderId="15" xfId="3" applyFont="1" applyBorder="1" applyAlignment="1" applyProtection="1">
      <alignment vertical="top" wrapText="1"/>
      <protection locked="0"/>
    </xf>
    <xf numFmtId="0" fontId="22" fillId="0" borderId="84" xfId="3" applyFont="1" applyBorder="1" applyAlignment="1" applyProtection="1">
      <alignment horizontal="center" vertical="center" wrapText="1"/>
      <protection locked="0"/>
    </xf>
    <xf numFmtId="0" fontId="22" fillId="0" borderId="85" xfId="3" applyFont="1" applyBorder="1" applyAlignment="1" applyProtection="1">
      <alignment horizontal="center" vertical="center" wrapText="1"/>
      <protection locked="0"/>
    </xf>
    <xf numFmtId="0" fontId="22" fillId="0" borderId="0" xfId="3" applyFont="1" applyAlignment="1" applyProtection="1">
      <alignment vertical="center"/>
      <protection locked="0"/>
    </xf>
    <xf numFmtId="0" fontId="22" fillId="0" borderId="86" xfId="3" applyFont="1" applyBorder="1" applyAlignment="1" applyProtection="1">
      <alignment horizontal="center" vertical="center" wrapText="1"/>
      <protection locked="0"/>
    </xf>
    <xf numFmtId="0" fontId="22" fillId="0" borderId="87" xfId="3" applyFont="1" applyBorder="1" applyAlignment="1" applyProtection="1">
      <alignment horizontal="center" vertical="center" wrapText="1"/>
      <protection locked="0"/>
    </xf>
    <xf numFmtId="0" fontId="22" fillId="0" borderId="88" xfId="3" applyFont="1" applyBorder="1" applyAlignment="1" applyProtection="1">
      <alignment horizontal="center" vertical="center" wrapText="1"/>
      <protection locked="0"/>
    </xf>
    <xf numFmtId="0" fontId="22" fillId="0" borderId="89" xfId="3" applyFont="1" applyBorder="1" applyAlignment="1" applyProtection="1">
      <alignment horizontal="center" vertical="center" wrapText="1"/>
      <protection locked="0"/>
    </xf>
    <xf numFmtId="0" fontId="22" fillId="0" borderId="90" xfId="3" applyFont="1" applyBorder="1" applyAlignment="1" applyProtection="1">
      <alignment horizontal="center" vertical="center" wrapText="1"/>
      <protection locked="0"/>
    </xf>
    <xf numFmtId="0" fontId="22" fillId="0" borderId="91" xfId="3" applyFont="1" applyBorder="1" applyAlignment="1" applyProtection="1">
      <alignment horizontal="center" vertical="center" wrapText="1"/>
      <protection locked="0"/>
    </xf>
    <xf numFmtId="0" fontId="22" fillId="0" borderId="76" xfId="3" applyFont="1" applyBorder="1" applyAlignment="1" applyProtection="1">
      <alignment horizontal="center" vertical="center" wrapText="1"/>
      <protection locked="0"/>
    </xf>
    <xf numFmtId="0" fontId="22" fillId="0" borderId="13" xfId="3" applyFont="1" applyBorder="1" applyAlignment="1" applyProtection="1">
      <alignment horizontal="center" vertical="center" wrapText="1"/>
      <protection locked="0"/>
    </xf>
    <xf numFmtId="0" fontId="22" fillId="0" borderId="2" xfId="3" applyFont="1" applyBorder="1" applyAlignment="1" applyProtection="1">
      <alignment horizontal="center" vertical="center" wrapText="1"/>
      <protection locked="0"/>
    </xf>
    <xf numFmtId="0" fontId="55" fillId="0" borderId="0" xfId="3" applyFont="1" applyAlignment="1" applyProtection="1">
      <alignment vertical="center"/>
      <protection locked="0"/>
    </xf>
    <xf numFmtId="0" fontId="22" fillId="0" borderId="0" xfId="3" applyFont="1" applyAlignment="1" applyProtection="1">
      <alignment horizontal="right" vertical="top"/>
      <protection locked="0"/>
    </xf>
    <xf numFmtId="0" fontId="40" fillId="5" borderId="0" xfId="0" applyFont="1" applyFill="1" applyAlignment="1">
      <alignment horizontal="left" vertical="center"/>
    </xf>
    <xf numFmtId="0" fontId="14" fillId="5" borderId="11" xfId="0" applyFont="1" applyFill="1" applyBorder="1" applyAlignment="1">
      <alignment horizontal="center" vertical="center" shrinkToFit="1"/>
    </xf>
    <xf numFmtId="0" fontId="37" fillId="5" borderId="11" xfId="0" applyFont="1" applyFill="1" applyBorder="1" applyAlignment="1">
      <alignment horizontal="center" vertical="center"/>
    </xf>
    <xf numFmtId="0" fontId="37" fillId="5" borderId="5" xfId="0" applyFont="1" applyFill="1" applyBorder="1" applyAlignment="1">
      <alignment horizontal="center" vertical="center" shrinkToFit="1"/>
    </xf>
    <xf numFmtId="0" fontId="37" fillId="4" borderId="51" xfId="0" applyFont="1" applyFill="1" applyBorder="1" applyAlignment="1">
      <alignment horizontal="center" vertical="center" wrapText="1" shrinkToFit="1"/>
    </xf>
    <xf numFmtId="0" fontId="40" fillId="4" borderId="52" xfId="0" applyFont="1" applyFill="1" applyBorder="1" applyAlignment="1">
      <alignment horizontal="center" vertical="center" shrinkToFit="1"/>
    </xf>
    <xf numFmtId="0" fontId="59" fillId="5" borderId="97" xfId="0" applyFont="1" applyFill="1" applyBorder="1" applyAlignment="1">
      <alignment horizontal="center" vertical="center" shrinkToFit="1"/>
    </xf>
    <xf numFmtId="0" fontId="59" fillId="5" borderId="99" xfId="0" applyFont="1" applyFill="1" applyBorder="1" applyAlignment="1">
      <alignment horizontal="center" vertical="center" shrinkToFit="1"/>
    </xf>
    <xf numFmtId="0" fontId="4" fillId="0" borderId="63" xfId="0" applyFont="1" applyBorder="1" applyProtection="1">
      <alignment vertical="center"/>
      <protection locked="0"/>
    </xf>
    <xf numFmtId="0" fontId="4" fillId="0" borderId="13"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4" fillId="0" borderId="1" xfId="0" applyFont="1" applyBorder="1" applyAlignment="1" applyProtection="1">
      <alignment vertical="center" shrinkToFit="1"/>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13" xfId="0" applyFont="1" applyBorder="1" applyAlignment="1" applyProtection="1">
      <alignment vertical="center" shrinkToFit="1"/>
      <protection locked="0"/>
    </xf>
    <xf numFmtId="0" fontId="13" fillId="0" borderId="5" xfId="0" applyFont="1" applyBorder="1" applyAlignment="1" applyProtection="1">
      <alignment horizontal="left" vertical="center"/>
      <protection locked="0"/>
    </xf>
    <xf numFmtId="0" fontId="4" fillId="0" borderId="13" xfId="0" applyFont="1" applyBorder="1" applyAlignment="1" applyProtection="1">
      <alignment horizontal="right" vertical="center"/>
      <protection locked="0"/>
    </xf>
    <xf numFmtId="0" fontId="4" fillId="0" borderId="13" xfId="0" applyFont="1" applyBorder="1" applyAlignment="1" applyProtection="1">
      <alignment horizontal="right" vertical="center" shrinkToFit="1"/>
      <protection locked="0"/>
    </xf>
    <xf numFmtId="0" fontId="4" fillId="0" borderId="1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4" fillId="0" borderId="1" xfId="3" applyFont="1" applyBorder="1" applyAlignment="1" applyProtection="1">
      <alignment horizontal="distributed" vertical="center" wrapText="1" shrinkToFit="1"/>
      <protection locked="0"/>
    </xf>
    <xf numFmtId="0" fontId="62" fillId="0" borderId="0" xfId="3" applyFont="1" applyAlignment="1" applyProtection="1">
      <alignment horizontal="center"/>
      <protection locked="0"/>
    </xf>
    <xf numFmtId="0" fontId="22" fillId="0" borderId="26" xfId="3" applyFont="1" applyBorder="1" applyAlignment="1" applyProtection="1">
      <alignment horizontal="left" vertical="center" wrapText="1"/>
      <protection locked="0"/>
    </xf>
    <xf numFmtId="0" fontId="22" fillId="0" borderId="29" xfId="3" applyFont="1" applyBorder="1" applyAlignment="1" applyProtection="1">
      <alignment horizontal="left" vertical="center" wrapText="1"/>
      <protection locked="0"/>
    </xf>
    <xf numFmtId="0" fontId="22" fillId="0" borderId="32" xfId="3" applyFont="1" applyBorder="1" applyAlignment="1" applyProtection="1">
      <alignment horizontal="left" vertical="center" wrapText="1"/>
      <protection locked="0"/>
    </xf>
    <xf numFmtId="0" fontId="22" fillId="0" borderId="53" xfId="3" applyFont="1" applyBorder="1" applyAlignment="1" applyProtection="1">
      <alignment horizontal="left" vertical="center" wrapText="1"/>
      <protection locked="0"/>
    </xf>
    <xf numFmtId="0" fontId="22" fillId="0" borderId="54" xfId="3" applyFont="1" applyBorder="1" applyAlignment="1" applyProtection="1">
      <alignment horizontal="left" vertical="center" wrapText="1"/>
      <protection locked="0"/>
    </xf>
    <xf numFmtId="0" fontId="22" fillId="0" borderId="57" xfId="3" applyFont="1" applyBorder="1" applyAlignment="1" applyProtection="1">
      <alignment horizontal="left" vertical="center" wrapText="1"/>
      <protection locked="0"/>
    </xf>
    <xf numFmtId="0" fontId="22" fillId="0" borderId="15" xfId="3" applyFont="1" applyBorder="1" applyAlignment="1" applyProtection="1">
      <alignment horizontal="left" vertical="center" wrapText="1"/>
      <protection locked="0"/>
    </xf>
    <xf numFmtId="0" fontId="22" fillId="0" borderId="14" xfId="3" applyFont="1" applyBorder="1" applyAlignment="1" applyProtection="1">
      <alignment horizontal="left" vertical="center" wrapText="1"/>
      <protection locked="0"/>
    </xf>
    <xf numFmtId="0" fontId="22" fillId="0" borderId="0" xfId="3" applyFont="1" applyAlignment="1" applyProtection="1">
      <alignment horizontal="justify"/>
      <protection locked="0"/>
    </xf>
    <xf numFmtId="0" fontId="63" fillId="5" borderId="0" xfId="0" applyFont="1" applyFill="1" applyAlignment="1" applyProtection="1">
      <alignment horizontal="center" vertical="center" shrinkToFit="1"/>
      <protection locked="0"/>
    </xf>
    <xf numFmtId="0" fontId="63" fillId="5" borderId="0" xfId="0" applyFont="1" applyFill="1" applyAlignment="1">
      <alignment horizontal="center" vertical="center" shrinkToFit="1"/>
    </xf>
    <xf numFmtId="0" fontId="64" fillId="0" borderId="0" xfId="0" applyFont="1">
      <alignment vertical="center"/>
    </xf>
    <xf numFmtId="0" fontId="63" fillId="0" borderId="0" xfId="0" applyFont="1" applyAlignment="1">
      <alignment horizontal="center" vertical="center" shrinkToFit="1"/>
    </xf>
    <xf numFmtId="0" fontId="7" fillId="0" borderId="8" xfId="0" applyFont="1" applyBorder="1">
      <alignment vertical="center"/>
    </xf>
    <xf numFmtId="0" fontId="7" fillId="0" borderId="8" xfId="0" applyFont="1" applyBorder="1" applyProtection="1">
      <alignment vertical="center"/>
      <protection locked="0"/>
    </xf>
    <xf numFmtId="0" fontId="7" fillId="0" borderId="0" xfId="0" applyFont="1" applyProtection="1">
      <alignment vertical="center"/>
      <protection locked="0"/>
    </xf>
    <xf numFmtId="0" fontId="4" fillId="0" borderId="8" xfId="0" applyFont="1" applyBorder="1" applyAlignment="1">
      <alignment horizontal="distributed" vertical="center" indent="1"/>
    </xf>
    <xf numFmtId="0" fontId="4" fillId="0" borderId="0" xfId="0" applyFont="1" applyAlignment="1">
      <alignment horizontal="distributed" vertical="center" indent="1"/>
    </xf>
    <xf numFmtId="0" fontId="6" fillId="0" borderId="0" xfId="0" applyFont="1" applyAlignment="1">
      <alignment horizontal="center" vertical="center"/>
    </xf>
    <xf numFmtId="0" fontId="4" fillId="0" borderId="0" xfId="0" applyFont="1" applyAlignment="1" applyProtection="1">
      <alignment vertical="center" shrinkToFit="1"/>
      <protection locked="0"/>
    </xf>
    <xf numFmtId="0" fontId="6"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6" fillId="0" borderId="0" xfId="0" applyFont="1" applyAlignment="1">
      <alignment horizontal="right" vertical="center"/>
    </xf>
    <xf numFmtId="0" fontId="13" fillId="0" borderId="0" xfId="0" applyFont="1" applyAlignment="1" applyProtection="1">
      <alignment horizontal="left" vertical="center"/>
      <protection locked="0"/>
    </xf>
    <xf numFmtId="0" fontId="13" fillId="0" borderId="0" xfId="0" applyFont="1" applyAlignment="1" applyProtection="1">
      <alignment horizontal="right" vertical="center"/>
      <protection locked="0"/>
    </xf>
    <xf numFmtId="0" fontId="6" fillId="0" borderId="8" xfId="0" applyFont="1" applyBorder="1" applyProtection="1">
      <alignment vertical="center"/>
      <protection locked="0"/>
    </xf>
    <xf numFmtId="0" fontId="6" fillId="0" borderId="0" xfId="0" applyFont="1" applyAlignment="1" applyProtection="1">
      <alignment horizontal="right" vertical="center"/>
      <protection locked="0"/>
    </xf>
    <xf numFmtId="0" fontId="6" fillId="0" borderId="103" xfId="0" applyFont="1" applyBorder="1" applyProtection="1">
      <alignment vertical="center"/>
      <protection locked="0"/>
    </xf>
    <xf numFmtId="0" fontId="36" fillId="0" borderId="8" xfId="0" applyFont="1" applyBorder="1" applyProtection="1">
      <alignment vertical="center"/>
      <protection locked="0"/>
    </xf>
    <xf numFmtId="0" fontId="0" fillId="0" borderId="8" xfId="0" applyBorder="1" applyProtection="1">
      <alignment vertical="center"/>
      <protection locked="0"/>
    </xf>
    <xf numFmtId="0" fontId="0" fillId="0" borderId="0" xfId="0" applyProtection="1">
      <alignment vertical="center"/>
      <protection locked="0"/>
    </xf>
    <xf numFmtId="0" fontId="4" fillId="0" borderId="13" xfId="0" applyFont="1" applyBorder="1">
      <alignment vertical="center"/>
    </xf>
    <xf numFmtId="0" fontId="6" fillId="8" borderId="5" xfId="0" applyFont="1" applyFill="1" applyBorder="1" applyAlignment="1" applyProtection="1">
      <alignment horizontal="center" vertical="center" shrinkToFit="1"/>
      <protection locked="0"/>
    </xf>
    <xf numFmtId="0" fontId="6" fillId="2" borderId="3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4" xfId="3" applyFont="1" applyFill="1" applyBorder="1" applyAlignment="1" applyProtection="1">
      <alignment horizontal="center" vertical="center" shrinkToFit="1"/>
      <protection locked="0"/>
    </xf>
    <xf numFmtId="0" fontId="24" fillId="0" borderId="13" xfId="0" applyFont="1" applyBorder="1" applyAlignment="1">
      <alignment shrinkToFit="1"/>
    </xf>
    <xf numFmtId="0" fontId="4" fillId="0" borderId="13" xfId="0" applyFont="1" applyBorder="1" applyAlignment="1" applyProtection="1">
      <protection locked="0"/>
    </xf>
    <xf numFmtId="0" fontId="6" fillId="2" borderId="30"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shrinkToFit="1"/>
      <protection locked="0"/>
    </xf>
    <xf numFmtId="178" fontId="6" fillId="0" borderId="57" xfId="3" applyNumberFormat="1" applyFont="1" applyBorder="1" applyAlignment="1" applyProtection="1">
      <alignment horizontal="center" vertical="center" wrapText="1"/>
      <protection locked="0"/>
    </xf>
    <xf numFmtId="178" fontId="6" fillId="0" borderId="14" xfId="3" applyNumberFormat="1" applyFont="1" applyBorder="1" applyAlignment="1" applyProtection="1">
      <alignment horizontal="center" vertical="center" wrapText="1"/>
      <protection locked="0"/>
    </xf>
    <xf numFmtId="0" fontId="6" fillId="2" borderId="1" xfId="3" applyFont="1" applyFill="1" applyBorder="1" applyAlignment="1" applyProtection="1">
      <alignment horizontal="center" vertical="center" shrinkToFit="1"/>
      <protection locked="0"/>
    </xf>
    <xf numFmtId="0" fontId="6" fillId="2" borderId="13" xfId="3" applyFont="1" applyFill="1" applyBorder="1" applyAlignment="1" applyProtection="1">
      <alignment horizontal="center" vertical="center" shrinkToFit="1"/>
      <protection locked="0"/>
    </xf>
    <xf numFmtId="0" fontId="6" fillId="2" borderId="2" xfId="3" applyFont="1" applyFill="1" applyBorder="1" applyAlignment="1" applyProtection="1">
      <alignment horizontal="center" vertical="center" shrinkToFit="1"/>
      <protection locked="0"/>
    </xf>
    <xf numFmtId="0" fontId="24" fillId="0" borderId="14"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protection locked="0"/>
    </xf>
    <xf numFmtId="182" fontId="13" fillId="2" borderId="5" xfId="0" applyNumberFormat="1" applyFont="1" applyFill="1" applyBorder="1" applyAlignment="1" applyProtection="1">
      <alignment horizontal="center" vertical="center" shrinkToFit="1"/>
      <protection locked="0"/>
    </xf>
    <xf numFmtId="0" fontId="13" fillId="0" borderId="5" xfId="0" applyFont="1" applyBorder="1" applyAlignment="1" applyProtection="1">
      <alignment horizontal="left" vertical="center"/>
      <protection locked="0"/>
    </xf>
    <xf numFmtId="0" fontId="6" fillId="2" borderId="26" xfId="3" applyFont="1" applyFill="1" applyBorder="1" applyAlignment="1" applyProtection="1">
      <alignment horizontal="center" vertical="center" shrinkToFit="1"/>
      <protection locked="0"/>
    </xf>
    <xf numFmtId="0" fontId="6" fillId="2" borderId="27" xfId="3" applyFont="1" applyFill="1" applyBorder="1" applyAlignment="1" applyProtection="1">
      <alignment horizontal="center" vertical="center" shrinkToFit="1"/>
      <protection locked="0"/>
    </xf>
    <xf numFmtId="0" fontId="6" fillId="2" borderId="28" xfId="3" applyFont="1" applyFill="1" applyBorder="1" applyAlignment="1" applyProtection="1">
      <alignment horizontal="center" vertical="center" shrinkToFit="1"/>
      <protection locked="0"/>
    </xf>
    <xf numFmtId="0" fontId="4" fillId="7" borderId="1" xfId="0" applyFont="1" applyFill="1" applyBorder="1" applyAlignment="1" applyProtection="1">
      <alignment horizontal="center" vertical="center" wrapText="1"/>
      <protection locked="0"/>
    </xf>
    <xf numFmtId="0" fontId="4" fillId="7" borderId="13"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0" borderId="14" xfId="3"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shrinkToFit="1"/>
      <protection locked="0"/>
    </xf>
    <xf numFmtId="0" fontId="4" fillId="0" borderId="1" xfId="0" applyFont="1" applyBorder="1" applyAlignment="1">
      <alignment horizontal="left" vertical="center" wrapText="1"/>
    </xf>
    <xf numFmtId="0" fontId="4" fillId="0" borderId="13" xfId="0" applyFont="1"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pplyProtection="1">
      <alignment horizontal="distributed" vertical="center" indent="1"/>
      <protection locked="0"/>
    </xf>
    <xf numFmtId="0" fontId="4" fillId="0" borderId="5" xfId="0" applyFont="1" applyBorder="1" applyAlignment="1" applyProtection="1">
      <alignment horizontal="distributed" vertical="center" indent="1"/>
      <protection locked="0"/>
    </xf>
    <xf numFmtId="0" fontId="4" fillId="0" borderId="6" xfId="0" applyFont="1" applyBorder="1" applyAlignment="1" applyProtection="1">
      <alignment horizontal="distributed" vertical="center" indent="1"/>
      <protection locked="0"/>
    </xf>
    <xf numFmtId="0" fontId="4" fillId="0" borderId="10" xfId="0" applyFont="1" applyBorder="1" applyAlignment="1" applyProtection="1">
      <alignment horizontal="distributed" vertical="center" indent="1"/>
      <protection locked="0"/>
    </xf>
    <xf numFmtId="0" fontId="4" fillId="0" borderId="11" xfId="0" applyFont="1" applyBorder="1" applyAlignment="1" applyProtection="1">
      <alignment horizontal="distributed" vertical="center" indent="1"/>
      <protection locked="0"/>
    </xf>
    <xf numFmtId="0" fontId="4" fillId="0" borderId="12" xfId="0" applyFont="1" applyBorder="1" applyAlignment="1" applyProtection="1">
      <alignment horizontal="distributed" vertical="center" indent="1"/>
      <protection locked="0"/>
    </xf>
    <xf numFmtId="0" fontId="11" fillId="2" borderId="14" xfId="3" applyFont="1" applyFill="1" applyBorder="1" applyAlignment="1" applyProtection="1">
      <alignment horizontal="center" vertical="center" shrinkToFit="1"/>
      <protection locked="0"/>
    </xf>
    <xf numFmtId="178" fontId="6" fillId="0" borderId="53" xfId="3" applyNumberFormat="1" applyFont="1" applyBorder="1" applyAlignment="1" applyProtection="1">
      <alignment horizontal="center" vertical="center" wrapText="1"/>
      <protection locked="0"/>
    </xf>
    <xf numFmtId="0" fontId="11" fillId="2" borderId="7" xfId="3" applyFont="1" applyFill="1" applyBorder="1" applyAlignment="1" applyProtection="1">
      <alignment horizontal="center" vertical="center" shrinkToFit="1"/>
      <protection locked="0"/>
    </xf>
    <xf numFmtId="0" fontId="11" fillId="2" borderId="5" xfId="3" applyFont="1" applyFill="1" applyBorder="1" applyAlignment="1" applyProtection="1">
      <alignment horizontal="center" vertical="center" shrinkToFit="1"/>
      <protection locked="0"/>
    </xf>
    <xf numFmtId="0" fontId="11" fillId="2" borderId="6" xfId="3" applyFont="1" applyFill="1" applyBorder="1" applyAlignment="1" applyProtection="1">
      <alignment horizontal="center" vertical="center" shrinkToFit="1"/>
      <protection locked="0"/>
    </xf>
    <xf numFmtId="0" fontId="11" fillId="2" borderId="10" xfId="3" applyFont="1" applyFill="1" applyBorder="1" applyAlignment="1" applyProtection="1">
      <alignment horizontal="center" vertical="center" shrinkToFit="1"/>
      <protection locked="0"/>
    </xf>
    <xf numFmtId="0" fontId="11" fillId="2" borderId="11" xfId="3" applyFont="1" applyFill="1" applyBorder="1" applyAlignment="1" applyProtection="1">
      <alignment horizontal="center" vertical="center" shrinkToFit="1"/>
      <protection locked="0"/>
    </xf>
    <xf numFmtId="0" fontId="11" fillId="2" borderId="12" xfId="3"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4" fillId="0" borderId="1" xfId="3" applyFont="1" applyBorder="1" applyAlignment="1" applyProtection="1">
      <alignment horizontal="left" vertical="center" shrinkToFit="1"/>
      <protection locked="0"/>
    </xf>
    <xf numFmtId="0" fontId="4" fillId="0" borderId="13" xfId="3" applyFont="1" applyBorder="1" applyAlignment="1" applyProtection="1">
      <alignment horizontal="left" vertical="center" shrinkToFit="1"/>
      <protection locked="0"/>
    </xf>
    <xf numFmtId="0" fontId="4" fillId="0" borderId="2" xfId="3" applyFont="1" applyBorder="1" applyAlignment="1" applyProtection="1">
      <alignment horizontal="left" vertical="center" shrinkToFit="1"/>
      <protection locked="0"/>
    </xf>
    <xf numFmtId="0" fontId="6" fillId="8" borderId="1" xfId="0" applyFont="1" applyFill="1" applyBorder="1" applyAlignment="1" applyProtection="1">
      <alignment horizontal="center" vertical="center" shrinkToFit="1"/>
      <protection locked="0"/>
    </xf>
    <xf numFmtId="0" fontId="4" fillId="0" borderId="57" xfId="3" applyFont="1" applyBorder="1" applyAlignment="1" applyProtection="1">
      <alignment horizontal="left" vertical="center" indent="1" shrinkToFit="1"/>
      <protection locked="0"/>
    </xf>
    <xf numFmtId="0" fontId="6" fillId="2" borderId="57" xfId="3" applyFont="1" applyFill="1" applyBorder="1" applyAlignment="1" applyProtection="1">
      <alignment horizontal="center" vertical="center" shrinkToFit="1"/>
      <protection locked="0"/>
    </xf>
    <xf numFmtId="0" fontId="4" fillId="0" borderId="14" xfId="0" applyFont="1" applyBorder="1" applyAlignment="1" applyProtection="1">
      <alignment horizontal="left" vertical="center" shrinkToFit="1"/>
      <protection locked="0"/>
    </xf>
    <xf numFmtId="0" fontId="4" fillId="0" borderId="1" xfId="3" applyFont="1" applyBorder="1" applyAlignment="1" applyProtection="1">
      <alignment horizontal="left" vertical="center" indent="1" shrinkToFit="1"/>
      <protection locked="0"/>
    </xf>
    <xf numFmtId="0" fontId="4" fillId="0" borderId="13" xfId="3" applyFont="1" applyBorder="1" applyAlignment="1" applyProtection="1">
      <alignment horizontal="left" vertical="center" indent="1" shrinkToFit="1"/>
      <protection locked="0"/>
    </xf>
    <xf numFmtId="0" fontId="4" fillId="0" borderId="2" xfId="3" applyFont="1" applyBorder="1" applyAlignment="1" applyProtection="1">
      <alignment horizontal="left" vertical="center" indent="1" shrinkToFit="1"/>
      <protection locked="0"/>
    </xf>
    <xf numFmtId="0" fontId="4" fillId="0" borderId="5" xfId="3" applyFont="1" applyBorder="1" applyAlignment="1" applyProtection="1">
      <alignment horizontal="center" vertical="center" wrapText="1"/>
      <protection locked="0"/>
    </xf>
    <xf numFmtId="0" fontId="4" fillId="0" borderId="6" xfId="3" applyFont="1" applyBorder="1" applyAlignment="1" applyProtection="1">
      <alignment horizontal="center" vertical="center" wrapText="1"/>
      <protection locked="0"/>
    </xf>
    <xf numFmtId="0" fontId="4" fillId="0" borderId="11" xfId="3" applyFont="1" applyBorder="1" applyAlignment="1" applyProtection="1">
      <alignment horizontal="center" vertical="center" wrapText="1"/>
      <protection locked="0"/>
    </xf>
    <xf numFmtId="0" fontId="4" fillId="0" borderId="12" xfId="3" applyFont="1" applyBorder="1" applyAlignment="1" applyProtection="1">
      <alignment horizontal="center" vertical="center" wrapText="1"/>
      <protection locked="0"/>
    </xf>
    <xf numFmtId="0" fontId="4" fillId="0" borderId="1" xfId="3" applyFont="1" applyBorder="1" applyAlignment="1" applyProtection="1">
      <alignment horizontal="center" vertical="center" shrinkToFit="1"/>
      <protection locked="0"/>
    </xf>
    <xf numFmtId="0" fontId="4" fillId="0" borderId="13" xfId="3" applyFont="1" applyBorder="1" applyAlignment="1" applyProtection="1">
      <alignment horizontal="center" vertical="center" shrinkToFit="1"/>
      <protection locked="0"/>
    </xf>
    <xf numFmtId="0" fontId="4" fillId="0" borderId="2" xfId="3" applyFont="1" applyBorder="1" applyAlignment="1" applyProtection="1">
      <alignment horizontal="center" vertical="center" shrinkToFit="1"/>
      <protection locked="0"/>
    </xf>
    <xf numFmtId="0" fontId="4" fillId="0" borderId="1" xfId="0" applyFont="1" applyBorder="1" applyAlignment="1">
      <alignment horizontal="center" vertical="center" shrinkToFit="1"/>
    </xf>
    <xf numFmtId="0" fontId="4" fillId="0" borderId="13" xfId="0" applyFont="1" applyBorder="1" applyAlignment="1">
      <alignment horizontal="center" vertical="center" shrinkToFit="1"/>
    </xf>
    <xf numFmtId="0" fontId="6" fillId="7" borderId="14"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wrapText="1"/>
      <protection locked="0"/>
    </xf>
    <xf numFmtId="0" fontId="6" fillId="8" borderId="11" xfId="0" applyFont="1" applyFill="1" applyBorder="1" applyAlignment="1" applyProtection="1">
      <alignment horizontal="center" vertical="center" shrinkToFit="1"/>
      <protection locked="0"/>
    </xf>
    <xf numFmtId="0" fontId="6" fillId="8" borderId="12" xfId="0" applyFont="1" applyFill="1" applyBorder="1" applyAlignment="1" applyProtection="1">
      <alignment horizontal="center" vertical="center" shrinkToFit="1"/>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176" fontId="6" fillId="7" borderId="13" xfId="0" applyNumberFormat="1" applyFont="1" applyFill="1" applyBorder="1" applyAlignment="1" applyProtection="1">
      <alignment horizontal="center" vertical="center" shrinkToFit="1"/>
      <protection locked="0"/>
    </xf>
    <xf numFmtId="176" fontId="6" fillId="7" borderId="13" xfId="0" applyNumberFormat="1" applyFont="1" applyFill="1" applyBorder="1" applyAlignment="1" applyProtection="1">
      <alignment horizontal="distributed" vertical="center" shrinkToFit="1"/>
      <protection locked="0"/>
    </xf>
    <xf numFmtId="0" fontId="4" fillId="0" borderId="14" xfId="3" applyFont="1" applyBorder="1" applyAlignment="1" applyProtection="1">
      <alignment horizontal="distributed" vertical="center" wrapText="1" shrinkToFit="1"/>
      <protection locked="0"/>
    </xf>
    <xf numFmtId="0" fontId="4" fillId="0" borderId="1" xfId="3" applyFont="1" applyBorder="1" applyAlignment="1" applyProtection="1">
      <alignment horizontal="distributed" vertical="center" wrapText="1" shrinkToFit="1"/>
      <protection locked="0"/>
    </xf>
    <xf numFmtId="0" fontId="4" fillId="0" borderId="14" xfId="0" applyFont="1" applyBorder="1" applyAlignment="1" applyProtection="1">
      <alignment horizontal="distributed" vertical="center" wrapText="1" indent="1"/>
      <protection locked="0"/>
    </xf>
    <xf numFmtId="0" fontId="4" fillId="0" borderId="5" xfId="0" applyFont="1" applyBorder="1" applyAlignment="1" applyProtection="1">
      <alignment horizontal="center" vertical="center" shrinkToFit="1"/>
      <protection locked="0"/>
    </xf>
    <xf numFmtId="0" fontId="6" fillId="8" borderId="2" xfId="0" applyFont="1" applyFill="1" applyBorder="1" applyAlignment="1" applyProtection="1">
      <alignment horizontal="center" vertical="center" shrinkToFit="1"/>
      <protection locked="0"/>
    </xf>
    <xf numFmtId="0" fontId="0" fillId="0" borderId="13" xfId="0" applyBorder="1" applyAlignment="1" applyProtection="1">
      <alignment vertical="center" shrinkToFit="1"/>
      <protection locked="0"/>
    </xf>
    <xf numFmtId="0" fontId="6" fillId="7" borderId="11" xfId="0" applyFont="1" applyFill="1" applyBorder="1" applyAlignment="1" applyProtection="1">
      <alignment horizontal="center" vertical="center" shrinkToFit="1"/>
      <protection locked="0"/>
    </xf>
    <xf numFmtId="0" fontId="0" fillId="0" borderId="11" xfId="0" applyBorder="1" applyAlignment="1" applyProtection="1">
      <alignment vertical="center" shrinkToFit="1"/>
      <protection locked="0"/>
    </xf>
    <xf numFmtId="0" fontId="4" fillId="0" borderId="14" xfId="0" applyFont="1" applyBorder="1" applyAlignment="1" applyProtection="1">
      <alignment horizontal="distributed" vertical="center" indent="1"/>
      <protection locked="0"/>
    </xf>
    <xf numFmtId="0" fontId="6" fillId="2" borderId="1" xfId="0" applyFont="1" applyFill="1" applyBorder="1" applyAlignment="1" applyProtection="1">
      <alignment horizontal="left" vertical="center" shrinkToFit="1"/>
      <protection locked="0"/>
    </xf>
    <xf numFmtId="0" fontId="6" fillId="2" borderId="13" xfId="0" applyFont="1" applyFill="1" applyBorder="1" applyAlignment="1" applyProtection="1">
      <alignment horizontal="left" vertical="center" shrinkToFit="1"/>
      <protection locked="0"/>
    </xf>
    <xf numFmtId="0" fontId="6" fillId="2" borderId="2" xfId="0" applyFont="1" applyFill="1" applyBorder="1" applyAlignment="1" applyProtection="1">
      <alignment horizontal="left" vertical="center" shrinkToFit="1"/>
      <protection locked="0"/>
    </xf>
    <xf numFmtId="0" fontId="4" fillId="0" borderId="14" xfId="0" applyFont="1" applyBorder="1" applyAlignment="1" applyProtection="1">
      <alignment horizontal="distributed" vertical="center"/>
      <protection locked="0"/>
    </xf>
    <xf numFmtId="0" fontId="24" fillId="0" borderId="8" xfId="3" applyFont="1" applyBorder="1" applyAlignment="1" applyProtection="1">
      <alignment horizontal="left" vertical="center" shrinkToFit="1"/>
      <protection locked="0"/>
    </xf>
    <xf numFmtId="0" fontId="4" fillId="0" borderId="7" xfId="3" applyFont="1" applyBorder="1" applyAlignment="1" applyProtection="1">
      <alignment horizontal="distributed" vertical="center" wrapText="1" shrinkToFit="1"/>
      <protection locked="0"/>
    </xf>
    <xf numFmtId="0" fontId="4" fillId="0" borderId="5" xfId="3" applyFont="1" applyBorder="1" applyAlignment="1" applyProtection="1">
      <alignment horizontal="distributed" vertical="center" wrapText="1" shrinkToFit="1"/>
      <protection locked="0"/>
    </xf>
    <xf numFmtId="0" fontId="4" fillId="0" borderId="6" xfId="3" applyFont="1" applyBorder="1" applyAlignment="1" applyProtection="1">
      <alignment horizontal="distributed" vertical="center" wrapText="1" shrinkToFit="1"/>
      <protection locked="0"/>
    </xf>
    <xf numFmtId="0" fontId="4" fillId="0" borderId="10" xfId="3" applyFont="1" applyBorder="1" applyAlignment="1" applyProtection="1">
      <alignment horizontal="distributed" vertical="center" wrapText="1" shrinkToFit="1"/>
      <protection locked="0"/>
    </xf>
    <xf numFmtId="0" fontId="4" fillId="0" borderId="11" xfId="3" applyFont="1" applyBorder="1" applyAlignment="1" applyProtection="1">
      <alignment horizontal="distributed" vertical="center" wrapText="1" shrinkToFit="1"/>
      <protection locked="0"/>
    </xf>
    <xf numFmtId="0" fontId="4" fillId="0" borderId="12" xfId="3" applyFont="1" applyBorder="1" applyAlignment="1" applyProtection="1">
      <alignment horizontal="distributed" vertical="center" wrapText="1" shrinkToFit="1"/>
      <protection locked="0"/>
    </xf>
    <xf numFmtId="0" fontId="6" fillId="8" borderId="14" xfId="0" applyFont="1" applyFill="1" applyBorder="1" applyAlignment="1" applyProtection="1">
      <alignment horizontal="center" vertical="center"/>
      <protection locked="0"/>
    </xf>
    <xf numFmtId="0" fontId="4" fillId="0" borderId="13" xfId="0" applyFont="1" applyBorder="1" applyAlignment="1" applyProtection="1">
      <alignment horizontal="right" vertical="center" shrinkToFit="1"/>
      <protection locked="0"/>
    </xf>
    <xf numFmtId="0" fontId="6" fillId="2" borderId="14" xfId="0" applyFont="1" applyFill="1" applyBorder="1" applyAlignment="1" applyProtection="1">
      <alignment vertical="center" wrapText="1"/>
      <protection locked="0"/>
    </xf>
    <xf numFmtId="0" fontId="4" fillId="0" borderId="7" xfId="3" applyFont="1" applyBorder="1" applyAlignment="1" applyProtection="1">
      <alignment horizontal="distributed" vertical="center" wrapText="1" indent="1" shrinkToFit="1"/>
      <protection locked="0"/>
    </xf>
    <xf numFmtId="0" fontId="4" fillId="0" borderId="5" xfId="3" applyFont="1" applyBorder="1" applyAlignment="1" applyProtection="1">
      <alignment horizontal="distributed" vertical="center" wrapText="1" indent="1" shrinkToFit="1"/>
      <protection locked="0"/>
    </xf>
    <xf numFmtId="0" fontId="4" fillId="0" borderId="6" xfId="3" applyFont="1" applyBorder="1" applyAlignment="1" applyProtection="1">
      <alignment horizontal="distributed" vertical="center" wrapText="1" indent="1" shrinkToFit="1"/>
      <protection locked="0"/>
    </xf>
    <xf numFmtId="0" fontId="4" fillId="0" borderId="10" xfId="3" applyFont="1" applyBorder="1" applyAlignment="1" applyProtection="1">
      <alignment horizontal="distributed" vertical="center" wrapText="1" indent="1" shrinkToFit="1"/>
      <protection locked="0"/>
    </xf>
    <xf numFmtId="0" fontId="4" fillId="0" borderId="11" xfId="3" applyFont="1" applyBorder="1" applyAlignment="1" applyProtection="1">
      <alignment horizontal="distributed" vertical="center" wrapText="1" indent="1" shrinkToFit="1"/>
      <protection locked="0"/>
    </xf>
    <xf numFmtId="0" fontId="4" fillId="0" borderId="12" xfId="3" applyFont="1" applyBorder="1" applyAlignment="1" applyProtection="1">
      <alignment horizontal="distributed" vertical="center" wrapText="1" indent="1" shrinkToFit="1"/>
      <protection locked="0"/>
    </xf>
    <xf numFmtId="186" fontId="6" fillId="2" borderId="14" xfId="0" applyNumberFormat="1" applyFont="1" applyFill="1" applyBorder="1" applyAlignment="1" applyProtection="1">
      <alignment horizontal="right" vertical="center" shrinkToFit="1"/>
      <protection locked="0"/>
    </xf>
    <xf numFmtId="186" fontId="6" fillId="2" borderId="1" xfId="0" applyNumberFormat="1" applyFont="1" applyFill="1" applyBorder="1" applyAlignment="1" applyProtection="1">
      <alignment horizontal="right" vertical="center" shrinkToFit="1"/>
      <protection locked="0"/>
    </xf>
    <xf numFmtId="186" fontId="6" fillId="2" borderId="13" xfId="0" applyNumberFormat="1" applyFont="1" applyFill="1" applyBorder="1" applyAlignment="1" applyProtection="1">
      <alignment horizontal="right" vertical="center" shrinkToFit="1"/>
      <protection locked="0"/>
    </xf>
    <xf numFmtId="186" fontId="6" fillId="2" borderId="2" xfId="0" applyNumberFormat="1" applyFont="1" applyFill="1" applyBorder="1" applyAlignment="1" applyProtection="1">
      <alignment horizontal="right" vertical="center" shrinkToFit="1"/>
      <protection locked="0"/>
    </xf>
    <xf numFmtId="0" fontId="4" fillId="0" borderId="14" xfId="3" applyFont="1" applyBorder="1" applyAlignment="1" applyProtection="1">
      <alignment horizontal="left" vertical="center" indent="1" shrinkToFit="1"/>
      <protection locked="0"/>
    </xf>
    <xf numFmtId="0" fontId="4" fillId="0" borderId="1" xfId="0" applyFont="1" applyBorder="1" applyProtection="1">
      <alignment vertical="center"/>
      <protection locked="0"/>
    </xf>
    <xf numFmtId="0" fontId="4" fillId="0" borderId="13" xfId="0" applyFont="1" applyBorder="1" applyProtection="1">
      <alignment vertical="center"/>
      <protection locked="0"/>
    </xf>
    <xf numFmtId="0" fontId="4" fillId="0" borderId="7" xfId="3" applyFont="1" applyBorder="1" applyAlignment="1" applyProtection="1">
      <alignment horizontal="center" vertical="center" shrinkToFit="1"/>
      <protection locked="0"/>
    </xf>
    <xf numFmtId="0" fontId="4" fillId="0" borderId="5" xfId="3" applyFont="1" applyBorder="1" applyAlignment="1" applyProtection="1">
      <alignment horizontal="center" vertical="center" shrinkToFit="1"/>
      <protection locked="0"/>
    </xf>
    <xf numFmtId="0" fontId="4" fillId="0" borderId="10" xfId="3" applyFont="1" applyBorder="1" applyAlignment="1" applyProtection="1">
      <alignment horizontal="center" vertical="center" shrinkToFit="1"/>
      <protection locked="0"/>
    </xf>
    <xf numFmtId="0" fontId="4" fillId="0" borderId="11" xfId="3" applyFont="1" applyBorder="1" applyAlignment="1" applyProtection="1">
      <alignment horizontal="center" vertical="center" shrinkToFit="1"/>
      <protection locked="0"/>
    </xf>
    <xf numFmtId="0" fontId="4" fillId="0" borderId="1" xfId="0" applyFont="1" applyBorder="1" applyAlignment="1" applyProtection="1">
      <alignment horizontal="right" vertical="center" shrinkToFit="1"/>
      <protection locked="0"/>
    </xf>
    <xf numFmtId="0" fontId="6" fillId="0" borderId="14" xfId="0" applyFont="1" applyBorder="1" applyAlignment="1" applyProtection="1">
      <alignment horizontal="center" vertical="center" shrinkToFit="1"/>
      <protection locked="0"/>
    </xf>
    <xf numFmtId="0" fontId="39" fillId="4" borderId="79" xfId="0" applyFont="1" applyFill="1" applyBorder="1" applyAlignment="1">
      <alignment horizontal="center" vertical="center" shrinkToFit="1"/>
    </xf>
    <xf numFmtId="0" fontId="39" fillId="4" borderId="80" xfId="0" applyFont="1" applyFill="1" applyBorder="1" applyAlignment="1">
      <alignment horizontal="center" vertical="center" shrinkToFit="1"/>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0" fontId="52" fillId="0" borderId="14" xfId="3" applyFont="1" applyBorder="1" applyAlignment="1" applyProtection="1">
      <alignment horizontal="left" vertical="center" indent="1" shrinkToFit="1"/>
      <protection locked="0"/>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8" borderId="1" xfId="0" applyFont="1" applyFill="1" applyBorder="1" applyAlignment="1" applyProtection="1">
      <alignment horizontal="left" vertical="center" shrinkToFit="1"/>
      <protection locked="0"/>
    </xf>
    <xf numFmtId="0" fontId="4" fillId="8" borderId="13" xfId="0" applyFont="1" applyFill="1" applyBorder="1" applyAlignment="1" applyProtection="1">
      <alignment horizontal="left" vertical="center" shrinkToFit="1"/>
      <protection locked="0"/>
    </xf>
    <xf numFmtId="0" fontId="4" fillId="8" borderId="2" xfId="0" applyFont="1" applyFill="1" applyBorder="1" applyAlignment="1" applyProtection="1">
      <alignment horizontal="left" vertical="center" shrinkToFit="1"/>
      <protection locked="0"/>
    </xf>
    <xf numFmtId="0" fontId="4" fillId="7" borderId="13" xfId="0" applyFont="1" applyFill="1" applyBorder="1" applyAlignment="1" applyProtection="1">
      <alignment horizontal="center" vertical="center"/>
      <protection locked="0"/>
    </xf>
    <xf numFmtId="0" fontId="4" fillId="0" borderId="1" xfId="0" applyFont="1" applyBorder="1" applyAlignment="1">
      <alignment horizontal="left" vertical="center"/>
    </xf>
    <xf numFmtId="0" fontId="4" fillId="0" borderId="13" xfId="0" applyFont="1" applyBorder="1" applyAlignment="1">
      <alignment horizontal="left" vertical="center"/>
    </xf>
    <xf numFmtId="0" fontId="4" fillId="0" borderId="2" xfId="0" applyFont="1" applyBorder="1" applyAlignment="1">
      <alignment horizontal="left" vertical="center"/>
    </xf>
    <xf numFmtId="6" fontId="4" fillId="0" borderId="7" xfId="5" applyFont="1" applyBorder="1" applyAlignment="1" applyProtection="1">
      <alignment horizontal="left" vertical="center" wrapText="1"/>
    </xf>
    <xf numFmtId="6" fontId="4" fillId="0" borderId="5" xfId="5" applyFont="1" applyBorder="1" applyAlignment="1" applyProtection="1">
      <alignment horizontal="left" vertical="center" wrapText="1"/>
    </xf>
    <xf numFmtId="6" fontId="4" fillId="0" borderId="6" xfId="5" applyFont="1" applyBorder="1" applyAlignment="1" applyProtection="1">
      <alignment horizontal="left" vertical="center" wrapText="1"/>
    </xf>
    <xf numFmtId="6" fontId="4" fillId="0" borderId="8" xfId="5" applyFont="1" applyBorder="1" applyAlignment="1" applyProtection="1">
      <alignment horizontal="left" vertical="center" wrapText="1"/>
    </xf>
    <xf numFmtId="6" fontId="4" fillId="0" borderId="0" xfId="5" applyFont="1" applyBorder="1" applyAlignment="1" applyProtection="1">
      <alignment horizontal="left" vertical="center" wrapText="1"/>
    </xf>
    <xf numFmtId="6" fontId="4" fillId="0" borderId="9" xfId="5" applyFont="1" applyBorder="1" applyAlignment="1" applyProtection="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4" xfId="0" applyFont="1" applyBorder="1" applyAlignment="1">
      <alignment horizontal="left" vertical="center" wrapText="1" shrinkToFit="1"/>
    </xf>
    <xf numFmtId="0" fontId="4" fillId="0" borderId="53" xfId="0" applyFont="1" applyBorder="1" applyAlignment="1">
      <alignment horizontal="left" vertical="center" shrinkToFit="1"/>
    </xf>
    <xf numFmtId="0" fontId="6" fillId="8" borderId="26" xfId="0" applyFont="1" applyFill="1" applyBorder="1" applyAlignment="1" applyProtection="1">
      <alignment horizontal="left" vertical="center" shrinkToFit="1"/>
      <protection locked="0"/>
    </xf>
    <xf numFmtId="0" fontId="6" fillId="8" borderId="27" xfId="0" applyFont="1" applyFill="1" applyBorder="1" applyAlignment="1" applyProtection="1">
      <alignment horizontal="left" vertical="center" shrinkToFit="1"/>
      <protection locked="0"/>
    </xf>
    <xf numFmtId="0" fontId="6" fillId="8" borderId="28" xfId="0" applyFont="1" applyFill="1" applyBorder="1" applyAlignment="1" applyProtection="1">
      <alignment horizontal="left" vertical="center" shrinkToFit="1"/>
      <protection locked="0"/>
    </xf>
    <xf numFmtId="0" fontId="13" fillId="2" borderId="1" xfId="0" applyFont="1" applyFill="1" applyBorder="1" applyAlignment="1" applyProtection="1">
      <alignment horizontal="left" vertical="center" wrapText="1"/>
      <protection locked="0"/>
    </xf>
    <xf numFmtId="0" fontId="13" fillId="2" borderId="13" xfId="0" applyFont="1" applyFill="1" applyBorder="1" applyAlignment="1" applyProtection="1">
      <alignment horizontal="left" vertical="center" wrapText="1"/>
      <protection locked="0"/>
    </xf>
    <xf numFmtId="0" fontId="13" fillId="2" borderId="2" xfId="0" applyFont="1" applyFill="1" applyBorder="1" applyAlignment="1" applyProtection="1">
      <alignment horizontal="left" vertical="center" wrapText="1"/>
      <protection locked="0"/>
    </xf>
    <xf numFmtId="0" fontId="6" fillId="8" borderId="7" xfId="0" applyFont="1" applyFill="1" applyBorder="1" applyAlignment="1" applyProtection="1">
      <alignment horizontal="center" vertical="center"/>
      <protection locked="0"/>
    </xf>
    <xf numFmtId="0" fontId="6" fillId="8" borderId="5" xfId="0" applyFont="1" applyFill="1" applyBorder="1" applyAlignment="1" applyProtection="1">
      <alignment horizontal="center" vertical="center"/>
      <protection locked="0"/>
    </xf>
    <xf numFmtId="0" fontId="12" fillId="0" borderId="14"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186" fontId="6" fillId="2" borderId="1" xfId="0" applyNumberFormat="1" applyFont="1" applyFill="1" applyBorder="1" applyAlignment="1" applyProtection="1">
      <alignment vertical="center" shrinkToFit="1"/>
      <protection locked="0"/>
    </xf>
    <xf numFmtId="186" fontId="6" fillId="2" borderId="13" xfId="0" applyNumberFormat="1" applyFont="1" applyFill="1" applyBorder="1" applyAlignment="1" applyProtection="1">
      <alignment vertical="center" shrinkToFit="1"/>
      <protection locked="0"/>
    </xf>
    <xf numFmtId="186" fontId="6" fillId="2" borderId="2" xfId="0" applyNumberFormat="1" applyFont="1" applyFill="1" applyBorder="1" applyAlignment="1" applyProtection="1">
      <alignment vertical="center" shrinkToFit="1"/>
      <protection locked="0"/>
    </xf>
    <xf numFmtId="0" fontId="4" fillId="0" borderId="1"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7"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1" xfId="0" applyFont="1" applyBorder="1" applyAlignment="1" applyProtection="1">
      <alignment horizontal="center" vertical="center" shrinkToFit="1"/>
      <protection locked="0"/>
    </xf>
    <xf numFmtId="0" fontId="4" fillId="0" borderId="59" xfId="0" applyFont="1" applyBorder="1" applyAlignment="1" applyProtection="1">
      <alignment horizontal="center" vertical="center" shrinkToFit="1"/>
      <protection locked="0"/>
    </xf>
    <xf numFmtId="182" fontId="6" fillId="2" borderId="61" xfId="0" applyNumberFormat="1" applyFont="1" applyFill="1" applyBorder="1" applyAlignment="1" applyProtection="1">
      <alignment vertical="center" shrinkToFit="1"/>
      <protection locked="0"/>
    </xf>
    <xf numFmtId="182" fontId="6" fillId="2" borderId="59" xfId="0" applyNumberFormat="1" applyFont="1" applyFill="1" applyBorder="1" applyAlignment="1" applyProtection="1">
      <alignment vertical="center" shrinkToFit="1"/>
      <protection locked="0"/>
    </xf>
    <xf numFmtId="186" fontId="6" fillId="0" borderId="1" xfId="0" applyNumberFormat="1" applyFont="1" applyBorder="1" applyAlignment="1" applyProtection="1">
      <alignment vertical="center" shrinkToFit="1"/>
      <protection locked="0"/>
    </xf>
    <xf numFmtId="186" fontId="6" fillId="0" borderId="13" xfId="0" applyNumberFormat="1" applyFont="1" applyBorder="1" applyAlignment="1" applyProtection="1">
      <alignment vertical="center" shrinkToFit="1"/>
      <protection locked="0"/>
    </xf>
    <xf numFmtId="186" fontId="6" fillId="0" borderId="2" xfId="0" applyNumberFormat="1" applyFont="1" applyBorder="1" applyAlignment="1" applyProtection="1">
      <alignment vertical="center" shrinkToFit="1"/>
      <protection locked="0"/>
    </xf>
    <xf numFmtId="186" fontId="6" fillId="0" borderId="14" xfId="0" applyNumberFormat="1" applyFont="1" applyBorder="1" applyAlignment="1" applyProtection="1">
      <alignment horizontal="center" vertical="center" shrinkToFit="1"/>
      <protection locked="0"/>
    </xf>
    <xf numFmtId="0" fontId="13" fillId="2" borderId="10" xfId="0" applyFont="1" applyFill="1" applyBorder="1" applyAlignment="1" applyProtection="1">
      <alignment horizontal="left" vertical="top" wrapText="1"/>
      <protection locked="0"/>
    </xf>
    <xf numFmtId="0" fontId="13" fillId="2" borderId="11" xfId="0" applyFont="1" applyFill="1" applyBorder="1" applyAlignment="1" applyProtection="1">
      <alignment horizontal="left" vertical="top" wrapText="1"/>
      <protection locked="0"/>
    </xf>
    <xf numFmtId="0" fontId="13" fillId="2" borderId="12" xfId="0" applyFont="1" applyFill="1" applyBorder="1" applyAlignment="1" applyProtection="1">
      <alignment horizontal="left" vertical="top" wrapText="1"/>
      <protection locked="0"/>
    </xf>
    <xf numFmtId="182" fontId="6" fillId="2" borderId="13" xfId="1" applyNumberFormat="1" applyFont="1" applyFill="1" applyBorder="1" applyAlignment="1" applyProtection="1">
      <alignment horizontal="right" vertical="center" shrinkToFit="1"/>
      <protection locked="0"/>
    </xf>
    <xf numFmtId="181" fontId="6" fillId="0" borderId="1" xfId="0" applyNumberFormat="1" applyFont="1" applyBorder="1" applyAlignment="1" applyProtection="1">
      <alignment horizontal="right" vertical="center" shrinkToFit="1"/>
      <protection locked="0"/>
    </xf>
    <xf numFmtId="181" fontId="6" fillId="0" borderId="13" xfId="0" applyNumberFormat="1" applyFont="1" applyBorder="1" applyAlignment="1" applyProtection="1">
      <alignment horizontal="right" vertical="center" shrinkToFit="1"/>
      <protection locked="0"/>
    </xf>
    <xf numFmtId="183" fontId="6" fillId="0" borderId="14" xfId="0" applyNumberFormat="1" applyFont="1" applyBorder="1" applyAlignment="1" applyProtection="1">
      <alignment vertical="center" shrinkToFit="1"/>
      <protection locked="0"/>
    </xf>
    <xf numFmtId="0" fontId="13" fillId="0" borderId="8"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9" xfId="0" applyFont="1" applyBorder="1" applyAlignment="1" applyProtection="1">
      <alignment horizontal="left" vertical="top"/>
      <protection locked="0"/>
    </xf>
    <xf numFmtId="182" fontId="13" fillId="2" borderId="0" xfId="0" applyNumberFormat="1" applyFont="1" applyFill="1" applyAlignment="1" applyProtection="1">
      <alignment horizontal="center" vertical="center" shrinkToFit="1"/>
      <protection locked="0"/>
    </xf>
    <xf numFmtId="0" fontId="13" fillId="2" borderId="8"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6" fillId="2" borderId="1" xfId="0" applyFont="1" applyFill="1" applyBorder="1" applyAlignment="1" applyProtection="1">
      <alignment horizontal="left" vertical="center" wrapText="1"/>
      <protection locked="0"/>
    </xf>
    <xf numFmtId="0" fontId="6" fillId="2" borderId="13"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4" fillId="0" borderId="14" xfId="0" applyFont="1" applyBorder="1" applyAlignment="1" applyProtection="1">
      <alignment horizontal="left" vertical="center"/>
      <protection locked="0"/>
    </xf>
    <xf numFmtId="0" fontId="4" fillId="0" borderId="1"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82" fontId="6" fillId="2" borderId="76" xfId="0" applyNumberFormat="1" applyFont="1" applyFill="1" applyBorder="1" applyAlignment="1" applyProtection="1">
      <alignment vertical="center" shrinkToFit="1"/>
      <protection locked="0"/>
    </xf>
    <xf numFmtId="183" fontId="6" fillId="2" borderId="1" xfId="0" applyNumberFormat="1" applyFont="1" applyFill="1" applyBorder="1" applyAlignment="1" applyProtection="1">
      <alignment vertical="center" shrinkToFit="1"/>
      <protection locked="0"/>
    </xf>
    <xf numFmtId="183" fontId="6" fillId="2" borderId="13" xfId="0" applyNumberFormat="1" applyFont="1" applyFill="1" applyBorder="1" applyAlignment="1" applyProtection="1">
      <alignment vertical="center" shrinkToFit="1"/>
      <protection locked="0"/>
    </xf>
    <xf numFmtId="183" fontId="6" fillId="2" borderId="2" xfId="0" applyNumberFormat="1" applyFont="1" applyFill="1" applyBorder="1" applyAlignment="1" applyProtection="1">
      <alignment vertical="center" shrinkToFit="1"/>
      <protection locked="0"/>
    </xf>
    <xf numFmtId="0" fontId="13" fillId="2" borderId="7"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13" fillId="2" borderId="6" xfId="0" applyFont="1" applyFill="1" applyBorder="1" applyAlignment="1" applyProtection="1">
      <alignment horizontal="left" vertical="center" wrapText="1"/>
      <protection locked="0"/>
    </xf>
    <xf numFmtId="0" fontId="13" fillId="2" borderId="10" xfId="0" applyFont="1" applyFill="1" applyBorder="1" applyAlignment="1" applyProtection="1">
      <alignment horizontal="left" vertical="center" wrapText="1"/>
      <protection locked="0"/>
    </xf>
    <xf numFmtId="0" fontId="13" fillId="2" borderId="11" xfId="0" applyFont="1" applyFill="1" applyBorder="1" applyAlignment="1" applyProtection="1">
      <alignment horizontal="left" vertical="center" wrapText="1"/>
      <protection locked="0"/>
    </xf>
    <xf numFmtId="0" fontId="13" fillId="2" borderId="12" xfId="0" applyFont="1" applyFill="1" applyBorder="1" applyAlignment="1" applyProtection="1">
      <alignment horizontal="left" vertical="center" wrapText="1"/>
      <protection locked="0"/>
    </xf>
    <xf numFmtId="0" fontId="4" fillId="0" borderId="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7"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182" fontId="6" fillId="2" borderId="1" xfId="1" applyNumberFormat="1" applyFont="1" applyFill="1" applyBorder="1" applyAlignment="1" applyProtection="1">
      <alignment horizontal="right" vertical="center" shrinkToFit="1"/>
      <protection locked="0"/>
    </xf>
    <xf numFmtId="182" fontId="6" fillId="2" borderId="60" xfId="0" applyNumberFormat="1" applyFont="1" applyFill="1" applyBorder="1" applyAlignment="1" applyProtection="1">
      <alignment vertical="center" shrinkToFit="1"/>
      <protection locked="0"/>
    </xf>
    <xf numFmtId="0" fontId="4" fillId="0" borderId="1" xfId="0" applyFont="1" applyBorder="1" applyAlignment="1" applyProtection="1">
      <alignment horizontal="left" vertical="center" shrinkToFit="1"/>
      <protection locked="0"/>
    </xf>
    <xf numFmtId="0" fontId="4" fillId="0" borderId="13"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0" borderId="13" xfId="0" applyFont="1" applyBorder="1" applyAlignment="1" applyProtection="1">
      <alignment vertical="center" shrinkToFit="1"/>
      <protection locked="0"/>
    </xf>
    <xf numFmtId="0" fontId="13" fillId="0" borderId="63" xfId="0" applyFont="1" applyBorder="1" applyAlignment="1" applyProtection="1">
      <alignment horizontal="left" vertical="center"/>
      <protection locked="0"/>
    </xf>
    <xf numFmtId="0" fontId="0" fillId="0" borderId="19" xfId="0" applyBorder="1" applyProtection="1">
      <alignment vertical="center"/>
      <protection locked="0"/>
    </xf>
    <xf numFmtId="0" fontId="0" fillId="0" borderId="35" xfId="0" applyBorder="1" applyProtection="1">
      <alignment vertical="center"/>
      <protection locked="0"/>
    </xf>
    <xf numFmtId="0" fontId="4" fillId="0" borderId="7"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4" fillId="0" borderId="6" xfId="0" applyFont="1" applyBorder="1" applyAlignment="1" applyProtection="1">
      <alignment horizontal="left" vertical="center" shrinkToFit="1"/>
      <protection locked="0"/>
    </xf>
    <xf numFmtId="0" fontId="24" fillId="0" borderId="1"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178" fontId="6" fillId="7" borderId="54" xfId="0" applyNumberFormat="1" applyFont="1" applyFill="1" applyBorder="1" applyAlignment="1" applyProtection="1">
      <alignment horizontal="center" vertical="center" shrinkToFit="1"/>
      <protection locked="0"/>
    </xf>
    <xf numFmtId="0" fontId="6" fillId="2" borderId="53" xfId="3" applyFont="1" applyFill="1" applyBorder="1" applyAlignment="1" applyProtection="1">
      <alignment horizontal="center" vertical="center" shrinkToFit="1"/>
      <protection locked="0"/>
    </xf>
    <xf numFmtId="0" fontId="24" fillId="0" borderId="1" xfId="3" applyFont="1" applyBorder="1" applyAlignment="1" applyProtection="1">
      <alignment horizontal="left" vertical="center" indent="1" shrinkToFit="1"/>
      <protection locked="0"/>
    </xf>
    <xf numFmtId="0" fontId="24" fillId="0" borderId="13" xfId="3" applyFont="1" applyBorder="1" applyAlignment="1" applyProtection="1">
      <alignment horizontal="left" vertical="center" indent="1" shrinkToFit="1"/>
      <protection locked="0"/>
    </xf>
    <xf numFmtId="0" fontId="24" fillId="0" borderId="2" xfId="3" applyFont="1" applyBorder="1" applyAlignment="1" applyProtection="1">
      <alignment horizontal="left" vertical="center" indent="1" shrinkToFit="1"/>
      <protection locked="0"/>
    </xf>
    <xf numFmtId="179" fontId="6" fillId="2" borderId="14" xfId="3" applyNumberFormat="1" applyFont="1" applyFill="1" applyBorder="1" applyAlignment="1" applyProtection="1">
      <alignment horizontal="center" vertical="center" shrinkToFit="1"/>
      <protection locked="0"/>
    </xf>
    <xf numFmtId="0" fontId="4" fillId="0" borderId="53" xfId="3" applyFont="1" applyBorder="1" applyAlignment="1" applyProtection="1">
      <alignment horizontal="left" vertical="center" indent="1" shrinkToFit="1"/>
      <protection locked="0"/>
    </xf>
    <xf numFmtId="0" fontId="6" fillId="2" borderId="29" xfId="0" applyFont="1" applyFill="1" applyBorder="1" applyAlignment="1" applyProtection="1">
      <alignment horizontal="left" vertical="center" shrinkToFit="1"/>
      <protection locked="0"/>
    </xf>
    <xf numFmtId="0" fontId="6" fillId="2" borderId="30" xfId="0" applyFont="1" applyFill="1" applyBorder="1" applyAlignment="1" applyProtection="1">
      <alignment horizontal="left" vertical="center" shrinkToFit="1"/>
      <protection locked="0"/>
    </xf>
    <xf numFmtId="0" fontId="6" fillId="2" borderId="31" xfId="0" applyFont="1" applyFill="1" applyBorder="1" applyAlignment="1" applyProtection="1">
      <alignment horizontal="left" vertical="center" shrinkToFit="1"/>
      <protection locked="0"/>
    </xf>
    <xf numFmtId="0" fontId="4" fillId="0" borderId="2" xfId="0" applyFont="1" applyBorder="1" applyAlignment="1" applyProtection="1">
      <alignment vertical="center" shrinkToFit="1"/>
      <protection locked="0"/>
    </xf>
    <xf numFmtId="0" fontId="13" fillId="2" borderId="10" xfId="0" applyFont="1" applyFill="1" applyBorder="1" applyAlignment="1" applyProtection="1">
      <alignment horizontal="right" vertical="center"/>
      <protection locked="0"/>
    </xf>
    <xf numFmtId="0" fontId="13" fillId="2" borderId="11" xfId="0" applyFont="1" applyFill="1" applyBorder="1" applyAlignment="1" applyProtection="1">
      <alignment horizontal="right" vertical="center"/>
      <protection locked="0"/>
    </xf>
    <xf numFmtId="0" fontId="13" fillId="2" borderId="12" xfId="0" applyFont="1" applyFill="1" applyBorder="1" applyAlignment="1" applyProtection="1">
      <alignment horizontal="right" vertical="center"/>
      <protection locked="0"/>
    </xf>
    <xf numFmtId="0" fontId="6" fillId="2" borderId="26" xfId="0" applyFont="1" applyFill="1" applyBorder="1" applyAlignment="1" applyProtection="1">
      <alignment horizontal="left" vertical="center" shrinkToFit="1"/>
      <protection locked="0"/>
    </xf>
    <xf numFmtId="0" fontId="6" fillId="2" borderId="27" xfId="0" applyFont="1" applyFill="1" applyBorder="1" applyAlignment="1" applyProtection="1">
      <alignment horizontal="left" vertical="center" shrinkToFit="1"/>
      <protection locked="0"/>
    </xf>
    <xf numFmtId="0" fontId="6" fillId="2" borderId="28" xfId="0" applyFont="1" applyFill="1" applyBorder="1" applyAlignment="1" applyProtection="1">
      <alignment horizontal="left" vertical="center" shrinkToFit="1"/>
      <protection locked="0"/>
    </xf>
    <xf numFmtId="0" fontId="4" fillId="0" borderId="1" xfId="0" applyFont="1" applyBorder="1" applyAlignment="1" applyProtection="1">
      <alignment vertical="center" shrinkToFit="1"/>
      <protection locked="0"/>
    </xf>
    <xf numFmtId="0" fontId="6" fillId="2" borderId="1" xfId="0" applyFont="1" applyFill="1" applyBorder="1" applyAlignment="1" applyProtection="1">
      <alignment vertical="center" wrapText="1"/>
      <protection locked="0"/>
    </xf>
    <xf numFmtId="0" fontId="6" fillId="2" borderId="13" xfId="0" applyFont="1" applyFill="1" applyBorder="1" applyAlignment="1" applyProtection="1">
      <alignment vertical="center" wrapText="1"/>
      <protection locked="0"/>
    </xf>
    <xf numFmtId="0" fontId="6" fillId="2" borderId="2" xfId="0" applyFont="1" applyFill="1" applyBorder="1" applyAlignment="1" applyProtection="1">
      <alignment vertical="center" wrapText="1"/>
      <protection locked="0"/>
    </xf>
    <xf numFmtId="0" fontId="4" fillId="0" borderId="17" xfId="0" applyFont="1" applyBorder="1" applyAlignment="1" applyProtection="1">
      <alignment horizontal="left" vertical="center" shrinkToFit="1"/>
      <protection locked="0"/>
    </xf>
    <xf numFmtId="0" fontId="12" fillId="0" borderId="13" xfId="0" applyFont="1" applyBorder="1" applyAlignment="1" applyProtection="1">
      <alignment horizontal="right" vertical="center" shrinkToFit="1"/>
      <protection locked="0"/>
    </xf>
    <xf numFmtId="0" fontId="12" fillId="0" borderId="2" xfId="0" applyFont="1" applyBorder="1" applyAlignment="1" applyProtection="1">
      <alignment horizontal="right" vertical="center" shrinkToFit="1"/>
      <protection locked="0"/>
    </xf>
    <xf numFmtId="0" fontId="6" fillId="8" borderId="15" xfId="0" applyFont="1" applyFill="1" applyBorder="1" applyAlignment="1" applyProtection="1">
      <alignment horizontal="center" vertical="center" shrinkToFit="1"/>
      <protection locked="0"/>
    </xf>
    <xf numFmtId="0" fontId="6" fillId="8" borderId="14"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right" vertical="center" shrinkToFit="1"/>
      <protection locked="0"/>
    </xf>
    <xf numFmtId="178" fontId="6" fillId="7" borderId="26" xfId="0" applyNumberFormat="1" applyFont="1" applyFill="1" applyBorder="1" applyAlignment="1" applyProtection="1">
      <alignment horizontal="center" vertical="center" shrinkToFit="1"/>
      <protection locked="0"/>
    </xf>
    <xf numFmtId="178" fontId="6" fillId="7" borderId="28" xfId="0" applyNumberFormat="1" applyFont="1" applyFill="1" applyBorder="1" applyAlignment="1" applyProtection="1">
      <alignment horizontal="center" vertical="center" shrinkToFit="1"/>
      <protection locked="0"/>
    </xf>
    <xf numFmtId="0" fontId="4" fillId="0" borderId="1" xfId="0" applyFont="1" applyBorder="1" applyAlignment="1" applyProtection="1">
      <alignment horizontal="left" vertical="center" indent="1"/>
      <protection locked="0"/>
    </xf>
    <xf numFmtId="0" fontId="4" fillId="0" borderId="13" xfId="0"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6" fillId="2" borderId="32" xfId="3" applyFont="1" applyFill="1" applyBorder="1" applyAlignment="1" applyProtection="1">
      <alignment horizontal="center" vertical="center" shrinkToFit="1"/>
      <protection locked="0"/>
    </xf>
    <xf numFmtId="0" fontId="6" fillId="2" borderId="33" xfId="3" applyFont="1" applyFill="1" applyBorder="1" applyAlignment="1" applyProtection="1">
      <alignment horizontal="center" vertical="center" shrinkToFit="1"/>
      <protection locked="0"/>
    </xf>
    <xf numFmtId="0" fontId="6" fillId="2" borderId="34" xfId="3" applyFont="1" applyFill="1" applyBorder="1" applyAlignment="1" applyProtection="1">
      <alignment horizontal="center" vertical="center" shrinkToFit="1"/>
      <protection locked="0"/>
    </xf>
    <xf numFmtId="0" fontId="6" fillId="8" borderId="6" xfId="0" applyFont="1" applyFill="1" applyBorder="1" applyAlignment="1" applyProtection="1">
      <alignment horizontal="center" vertical="center" shrinkToFit="1"/>
      <protection locked="0"/>
    </xf>
    <xf numFmtId="186" fontId="6" fillId="0" borderId="14" xfId="0" applyNumberFormat="1" applyFont="1" applyBorder="1" applyAlignment="1" applyProtection="1">
      <alignment horizontal="right" vertical="center" shrinkToFit="1"/>
      <protection locked="0"/>
    </xf>
    <xf numFmtId="0" fontId="4" fillId="0" borderId="17" xfId="3" applyFont="1" applyBorder="1" applyAlignment="1" applyProtection="1">
      <alignment horizontal="left" vertical="center" indent="1" shrinkToFit="1"/>
      <protection locked="0"/>
    </xf>
    <xf numFmtId="0" fontId="4" fillId="0" borderId="54" xfId="0" applyFont="1" applyBorder="1" applyAlignment="1" applyProtection="1">
      <alignment horizontal="left" vertical="center" shrinkToFit="1"/>
      <protection locked="0"/>
    </xf>
    <xf numFmtId="0" fontId="4" fillId="0" borderId="7" xfId="3"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55" xfId="3" applyFont="1" applyBorder="1" applyAlignment="1" applyProtection="1">
      <alignment horizontal="center" vertical="center" wrapText="1"/>
      <protection locked="0"/>
    </xf>
    <xf numFmtId="0" fontId="4" fillId="0" borderId="56" xfId="3" applyFont="1" applyBorder="1" applyAlignment="1" applyProtection="1">
      <alignment horizontal="center" vertical="center" wrapText="1"/>
      <protection locked="0"/>
    </xf>
    <xf numFmtId="179" fontId="6" fillId="2" borderId="17" xfId="3" applyNumberFormat="1" applyFont="1" applyFill="1" applyBorder="1" applyAlignment="1" applyProtection="1">
      <alignment horizontal="center" vertical="center" shrinkToFit="1"/>
      <protection locked="0"/>
    </xf>
    <xf numFmtId="0" fontId="4" fillId="0" borderId="2" xfId="0" applyFont="1" applyBorder="1" applyProtection="1">
      <alignment vertical="center"/>
      <protection locked="0"/>
    </xf>
    <xf numFmtId="0" fontId="4" fillId="0" borderId="13"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67" xfId="0"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71" xfId="0" applyFont="1" applyBorder="1" applyAlignment="1" applyProtection="1">
      <alignment horizontal="center" vertical="center"/>
      <protection locked="0"/>
    </xf>
    <xf numFmtId="0" fontId="4" fillId="0" borderId="72" xfId="0" applyFont="1" applyBorder="1" applyAlignment="1" applyProtection="1">
      <alignment horizontal="center" vertical="center"/>
      <protection locked="0"/>
    </xf>
    <xf numFmtId="0" fontId="4" fillId="0" borderId="54" xfId="0" applyFont="1" applyBorder="1" applyAlignment="1" applyProtection="1">
      <alignment horizontal="center" vertical="center" shrinkToFit="1"/>
      <protection locked="0"/>
    </xf>
    <xf numFmtId="0" fontId="6" fillId="7" borderId="13" xfId="0" applyFont="1" applyFill="1" applyBorder="1" applyAlignment="1" applyProtection="1">
      <alignment horizontal="center" vertical="center"/>
      <protection locked="0"/>
    </xf>
    <xf numFmtId="0" fontId="6" fillId="2" borderId="26" xfId="0" applyFont="1" applyFill="1" applyBorder="1" applyAlignment="1" applyProtection="1">
      <alignment horizontal="left" vertical="center"/>
      <protection locked="0"/>
    </xf>
    <xf numFmtId="0" fontId="6" fillId="2" borderId="27" xfId="0" applyFont="1" applyFill="1" applyBorder="1" applyAlignment="1" applyProtection="1">
      <alignment horizontal="left" vertical="center"/>
      <protection locked="0"/>
    </xf>
    <xf numFmtId="0" fontId="6" fillId="2" borderId="28" xfId="0" applyFont="1" applyFill="1" applyBorder="1" applyAlignment="1" applyProtection="1">
      <alignment horizontal="left" vertical="center"/>
      <protection locked="0"/>
    </xf>
    <xf numFmtId="177" fontId="6" fillId="2" borderId="54" xfId="0" applyNumberFormat="1" applyFont="1" applyFill="1" applyBorder="1" applyAlignment="1" applyProtection="1">
      <alignment horizontal="center" vertical="center" shrinkToFit="1"/>
      <protection locked="0"/>
    </xf>
    <xf numFmtId="0" fontId="4" fillId="0" borderId="1" xfId="0" applyFont="1" applyBorder="1" applyAlignment="1" applyProtection="1">
      <alignment horizontal="distributed" vertical="center" indent="1"/>
      <protection locked="0"/>
    </xf>
    <xf numFmtId="0" fontId="4" fillId="0" borderId="13" xfId="0" applyFont="1" applyBorder="1" applyAlignment="1" applyProtection="1">
      <alignment horizontal="distributed" vertical="center" indent="1"/>
      <protection locked="0"/>
    </xf>
    <xf numFmtId="0" fontId="4" fillId="0" borderId="2" xfId="0" applyFont="1" applyBorder="1" applyAlignment="1" applyProtection="1">
      <alignment horizontal="distributed" vertical="center" indent="1"/>
      <protection locked="0"/>
    </xf>
    <xf numFmtId="0" fontId="6" fillId="2" borderId="54" xfId="0" applyFont="1" applyFill="1" applyBorder="1" applyAlignment="1" applyProtection="1">
      <alignment horizontal="center" vertical="center" shrinkToFit="1"/>
      <protection locked="0"/>
    </xf>
    <xf numFmtId="178" fontId="6" fillId="7" borderId="57" xfId="0" applyNumberFormat="1"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4" fillId="8" borderId="14" xfId="0" applyFont="1" applyFill="1" applyBorder="1" applyAlignment="1" applyProtection="1">
      <alignment horizontal="center" vertical="center"/>
      <protection locked="0"/>
    </xf>
    <xf numFmtId="0" fontId="6" fillId="0" borderId="13" xfId="0" applyFont="1" applyBorder="1" applyAlignment="1" applyProtection="1">
      <alignment vertical="center" shrinkToFit="1"/>
      <protection locked="0"/>
    </xf>
    <xf numFmtId="0" fontId="6" fillId="7" borderId="13" xfId="0" applyFont="1" applyFill="1" applyBorder="1" applyAlignment="1" applyProtection="1">
      <alignment vertical="center" shrinkToFit="1"/>
      <protection locked="0"/>
    </xf>
    <xf numFmtId="179" fontId="6" fillId="2" borderId="7" xfId="3" applyNumberFormat="1" applyFont="1" applyFill="1" applyBorder="1" applyAlignment="1" applyProtection="1">
      <alignment horizontal="center" vertical="center" shrinkToFit="1"/>
      <protection locked="0"/>
    </xf>
    <xf numFmtId="179" fontId="6" fillId="2" borderId="5" xfId="3" applyNumberFormat="1" applyFont="1" applyFill="1" applyBorder="1" applyAlignment="1" applyProtection="1">
      <alignment horizontal="center" vertical="center" shrinkToFit="1"/>
      <protection locked="0"/>
    </xf>
    <xf numFmtId="179" fontId="6" fillId="2" borderId="6" xfId="3" applyNumberFormat="1" applyFont="1" applyFill="1" applyBorder="1" applyAlignment="1" applyProtection="1">
      <alignment horizontal="center" vertical="center" shrinkToFit="1"/>
      <protection locked="0"/>
    </xf>
    <xf numFmtId="179" fontId="6" fillId="2" borderId="10" xfId="3" applyNumberFormat="1" applyFont="1" applyFill="1" applyBorder="1" applyAlignment="1" applyProtection="1">
      <alignment horizontal="center" vertical="center" shrinkToFit="1"/>
      <protection locked="0"/>
    </xf>
    <xf numFmtId="179" fontId="6" fillId="2" borderId="11" xfId="3" applyNumberFormat="1" applyFont="1" applyFill="1" applyBorder="1" applyAlignment="1" applyProtection="1">
      <alignment horizontal="center" vertical="center" shrinkToFit="1"/>
      <protection locked="0"/>
    </xf>
    <xf numFmtId="179" fontId="6" fillId="2" borderId="12" xfId="3" applyNumberFormat="1" applyFont="1" applyFill="1" applyBorder="1" applyAlignment="1" applyProtection="1">
      <alignment horizontal="center" vertical="center" shrinkToFit="1"/>
      <protection locked="0"/>
    </xf>
    <xf numFmtId="184" fontId="6" fillId="7" borderId="13" xfId="0" applyNumberFormat="1" applyFont="1" applyFill="1" applyBorder="1" applyAlignment="1" applyProtection="1">
      <alignment horizontal="center" vertical="center"/>
      <protection locked="0"/>
    </xf>
    <xf numFmtId="184" fontId="6" fillId="7" borderId="2" xfId="0" applyNumberFormat="1" applyFont="1" applyFill="1" applyBorder="1" applyAlignment="1" applyProtection="1">
      <alignment horizontal="center" vertical="center"/>
      <protection locked="0"/>
    </xf>
    <xf numFmtId="0" fontId="4" fillId="0" borderId="36" xfId="0" applyFont="1" applyBorder="1" applyAlignment="1" applyProtection="1">
      <alignment horizontal="center" vertical="center" shrinkToFit="1"/>
      <protection locked="0"/>
    </xf>
    <xf numFmtId="0" fontId="4" fillId="0" borderId="14" xfId="3" applyFont="1" applyBorder="1" applyAlignment="1" applyProtection="1">
      <alignment horizontal="center" vertical="center" wrapText="1"/>
      <protection locked="0"/>
    </xf>
    <xf numFmtId="176" fontId="6" fillId="2" borderId="13" xfId="0" applyNumberFormat="1" applyFont="1" applyFill="1" applyBorder="1" applyAlignment="1" applyProtection="1">
      <alignment horizontal="center" vertical="center" shrinkToFit="1"/>
      <protection locked="0"/>
    </xf>
    <xf numFmtId="0" fontId="6" fillId="2" borderId="27" xfId="0" applyFont="1" applyFill="1" applyBorder="1" applyAlignment="1" applyProtection="1">
      <alignment horizontal="center" vertical="center" shrinkToFit="1"/>
      <protection locked="0"/>
    </xf>
    <xf numFmtId="0" fontId="24" fillId="0" borderId="17" xfId="3" applyFont="1" applyBorder="1" applyAlignment="1" applyProtection="1">
      <alignment horizontal="left" vertical="center" shrinkToFit="1"/>
      <protection locked="0"/>
    </xf>
    <xf numFmtId="0" fontId="6" fillId="0" borderId="13" xfId="0" applyFont="1" applyBorder="1" applyAlignment="1" applyProtection="1">
      <alignment horizontal="center" vertical="center"/>
      <protection locked="0"/>
    </xf>
    <xf numFmtId="0" fontId="6" fillId="8" borderId="7" xfId="0" applyFont="1" applyFill="1" applyBorder="1" applyAlignment="1" applyProtection="1">
      <alignment horizontal="center" vertical="center" shrinkToFit="1"/>
      <protection locked="0"/>
    </xf>
    <xf numFmtId="0" fontId="6" fillId="2" borderId="53" xfId="0" applyFont="1" applyFill="1" applyBorder="1" applyAlignment="1" applyProtection="1">
      <alignment horizontal="center" vertical="center" shrinkToFit="1"/>
      <protection locked="0"/>
    </xf>
    <xf numFmtId="177" fontId="6" fillId="2" borderId="57" xfId="0" applyNumberFormat="1" applyFont="1" applyFill="1" applyBorder="1" applyAlignment="1" applyProtection="1">
      <alignment horizontal="center" vertical="center" shrinkToFit="1"/>
      <protection locked="0"/>
    </xf>
    <xf numFmtId="0" fontId="4" fillId="0" borderId="14" xfId="3" applyFont="1" applyBorder="1" applyAlignment="1" applyProtection="1">
      <alignment horizontal="distributed" vertical="center" shrinkToFit="1"/>
      <protection locked="0"/>
    </xf>
    <xf numFmtId="0" fontId="24" fillId="0" borderId="14" xfId="3" applyFont="1" applyBorder="1" applyAlignment="1" applyProtection="1">
      <alignment horizontal="left" vertical="center" shrinkToFit="1"/>
      <protection locked="0"/>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177" fontId="6" fillId="2" borderId="53" xfId="0" applyNumberFormat="1" applyFont="1" applyFill="1" applyBorder="1" applyAlignment="1" applyProtection="1">
      <alignment horizontal="center" vertical="center" shrinkToFit="1"/>
      <protection locked="0"/>
    </xf>
    <xf numFmtId="0" fontId="4" fillId="0" borderId="6" xfId="3" applyFont="1" applyBorder="1" applyAlignment="1" applyProtection="1">
      <alignment horizontal="center" vertical="center" shrinkToFit="1"/>
      <protection locked="0"/>
    </xf>
    <xf numFmtId="0" fontId="4" fillId="0" borderId="12" xfId="3" applyFont="1" applyBorder="1" applyAlignment="1" applyProtection="1">
      <alignment horizontal="center" vertical="center" shrinkToFit="1"/>
      <protection locked="0"/>
    </xf>
    <xf numFmtId="0" fontId="6" fillId="2" borderId="57" xfId="0" applyFont="1" applyFill="1" applyBorder="1" applyAlignment="1" applyProtection="1">
      <alignment horizontal="center" vertical="center" shrinkToFit="1"/>
      <protection locked="0"/>
    </xf>
    <xf numFmtId="0" fontId="4" fillId="0" borderId="8" xfId="3" applyFont="1" applyBorder="1" applyAlignment="1" applyProtection="1">
      <alignment horizontal="distributed" vertical="center" wrapText="1" indent="1" shrinkToFit="1"/>
      <protection locked="0"/>
    </xf>
    <xf numFmtId="0" fontId="4" fillId="0" borderId="0" xfId="3" applyFont="1" applyAlignment="1" applyProtection="1">
      <alignment horizontal="distributed" vertical="center" wrapText="1" indent="1" shrinkToFit="1"/>
      <protection locked="0"/>
    </xf>
    <xf numFmtId="0" fontId="4" fillId="0" borderId="9" xfId="3" applyFont="1" applyBorder="1" applyAlignment="1" applyProtection="1">
      <alignment horizontal="distributed" vertical="center" wrapText="1" indent="1" shrinkToFit="1"/>
      <protection locked="0"/>
    </xf>
    <xf numFmtId="177" fontId="6" fillId="0" borderId="1" xfId="0" applyNumberFormat="1" applyFont="1" applyBorder="1" applyAlignment="1" applyProtection="1">
      <alignment horizontal="center" vertical="center" shrinkToFit="1"/>
      <protection locked="0"/>
    </xf>
    <xf numFmtId="177" fontId="6" fillId="0" borderId="13" xfId="0" applyNumberFormat="1" applyFont="1" applyBorder="1" applyAlignment="1" applyProtection="1">
      <alignment horizontal="center" vertical="center" shrinkToFit="1"/>
      <protection locked="0"/>
    </xf>
    <xf numFmtId="177" fontId="6" fillId="0" borderId="2" xfId="0" applyNumberFormat="1" applyFont="1" applyBorder="1" applyAlignment="1" applyProtection="1">
      <alignment horizontal="center" vertical="center" shrinkToFit="1"/>
      <protection locked="0"/>
    </xf>
    <xf numFmtId="176" fontId="6" fillId="2" borderId="13" xfId="0" applyNumberFormat="1" applyFont="1" applyFill="1" applyBorder="1" applyAlignment="1" applyProtection="1">
      <alignment horizontal="distributed" vertical="center" shrinkToFit="1"/>
      <protection locked="0"/>
    </xf>
    <xf numFmtId="0" fontId="0" fillId="0" borderId="5"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distributed" vertical="center" indent="1"/>
    </xf>
    <xf numFmtId="0" fontId="0" fillId="0" borderId="0" xfId="0" applyAlignment="1">
      <alignment horizontal="distributed" vertical="center" indent="1"/>
    </xf>
    <xf numFmtId="0" fontId="0" fillId="0" borderId="9" xfId="0" applyBorder="1" applyAlignment="1">
      <alignment horizontal="distributed" vertical="center" indent="1"/>
    </xf>
    <xf numFmtId="0" fontId="0" fillId="0" borderId="10" xfId="0" applyBorder="1" applyAlignment="1">
      <alignment horizontal="distributed" vertical="center" indent="1"/>
    </xf>
    <xf numFmtId="0" fontId="0" fillId="0" borderId="11" xfId="0" applyBorder="1" applyAlignment="1">
      <alignment horizontal="distributed" vertical="center" indent="1"/>
    </xf>
    <xf numFmtId="0" fontId="0" fillId="0" borderId="12" xfId="0" applyBorder="1" applyAlignment="1">
      <alignment horizontal="distributed" vertical="center" indent="1"/>
    </xf>
    <xf numFmtId="0" fontId="6" fillId="2" borderId="1" xfId="0" applyFont="1" applyFill="1" applyBorder="1" applyAlignment="1" applyProtection="1">
      <alignment vertical="center" shrinkToFit="1"/>
      <protection locked="0"/>
    </xf>
    <xf numFmtId="0" fontId="6" fillId="2" borderId="13"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4" fillId="0" borderId="57" xfId="0" applyFont="1" applyBorder="1" applyAlignment="1" applyProtection="1">
      <alignment horizontal="distributed" vertical="center"/>
      <protection locked="0"/>
    </xf>
    <xf numFmtId="0" fontId="6" fillId="8" borderId="5" xfId="0" applyFont="1" applyFill="1" applyBorder="1" applyAlignment="1" applyProtection="1">
      <alignment horizontal="right" vertical="center" shrinkToFit="1"/>
      <protection locked="0"/>
    </xf>
    <xf numFmtId="0" fontId="6" fillId="7" borderId="10" xfId="0" applyFont="1" applyFill="1" applyBorder="1" applyAlignment="1" applyProtection="1">
      <alignment horizontal="center" vertical="center" shrinkToFit="1"/>
      <protection locked="0"/>
    </xf>
    <xf numFmtId="0" fontId="6" fillId="7" borderId="12" xfId="0" applyFont="1" applyFill="1" applyBorder="1" applyAlignment="1" applyProtection="1">
      <alignment horizontal="center" vertical="center" shrinkToFit="1"/>
      <protection locked="0"/>
    </xf>
    <xf numFmtId="0" fontId="4" fillId="0" borderId="53" xfId="0" applyFont="1" applyBorder="1" applyAlignment="1" applyProtection="1">
      <alignment horizontal="distributed" vertical="center"/>
      <protection locked="0"/>
    </xf>
    <xf numFmtId="0" fontId="6" fillId="7" borderId="26" xfId="0" applyFont="1" applyFill="1" applyBorder="1" applyAlignment="1" applyProtection="1">
      <alignment horizontal="center" vertical="center" shrinkToFit="1"/>
      <protection locked="0"/>
    </xf>
    <xf numFmtId="0" fontId="6" fillId="7" borderId="27" xfId="0" applyFont="1" applyFill="1" applyBorder="1" applyAlignment="1" applyProtection="1">
      <alignment horizontal="center" vertical="center" shrinkToFit="1"/>
      <protection locked="0"/>
    </xf>
    <xf numFmtId="0" fontId="6" fillId="7" borderId="28" xfId="0" applyFont="1" applyFill="1" applyBorder="1" applyAlignment="1" applyProtection="1">
      <alignment horizontal="center" vertical="center" shrinkToFit="1"/>
      <protection locked="0"/>
    </xf>
    <xf numFmtId="0" fontId="6" fillId="7" borderId="32" xfId="0" applyFont="1" applyFill="1" applyBorder="1" applyAlignment="1" applyProtection="1">
      <alignment horizontal="center" vertical="center" shrinkToFit="1"/>
      <protection locked="0"/>
    </xf>
    <xf numFmtId="0" fontId="6" fillId="7" borderId="33" xfId="0" applyFont="1" applyFill="1" applyBorder="1" applyAlignment="1" applyProtection="1">
      <alignment horizontal="center" vertical="center" shrinkToFit="1"/>
      <protection locked="0"/>
    </xf>
    <xf numFmtId="0" fontId="6" fillId="7" borderId="34" xfId="0" applyFont="1" applyFill="1" applyBorder="1" applyAlignment="1" applyProtection="1">
      <alignment horizontal="center" vertical="center" shrinkToFit="1"/>
      <protection locked="0"/>
    </xf>
    <xf numFmtId="0" fontId="24" fillId="0" borderId="1" xfId="3" applyFont="1" applyBorder="1" applyAlignment="1" applyProtection="1">
      <alignment horizontal="left" vertical="center"/>
      <protection locked="0"/>
    </xf>
    <xf numFmtId="0" fontId="24" fillId="0" borderId="13" xfId="3" applyFont="1" applyBorder="1" applyAlignment="1" applyProtection="1">
      <alignment horizontal="left" vertical="center"/>
      <protection locked="0"/>
    </xf>
    <xf numFmtId="0" fontId="24" fillId="0" borderId="2" xfId="3" applyFont="1" applyBorder="1" applyAlignment="1" applyProtection="1">
      <alignment horizontal="left" vertical="center"/>
      <protection locked="0"/>
    </xf>
    <xf numFmtId="0" fontId="6" fillId="8" borderId="1"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24" fillId="0" borderId="1" xfId="3" applyFont="1" applyBorder="1" applyAlignment="1" applyProtection="1">
      <alignment horizontal="left" vertical="center" shrinkToFit="1"/>
      <protection locked="0"/>
    </xf>
    <xf numFmtId="0" fontId="24" fillId="0" borderId="13" xfId="3" applyFont="1" applyBorder="1" applyAlignment="1" applyProtection="1">
      <alignment horizontal="left" vertical="center" shrinkToFit="1"/>
      <protection locked="0"/>
    </xf>
    <xf numFmtId="0" fontId="24" fillId="0" borderId="2" xfId="3" applyFont="1" applyBorder="1" applyAlignment="1" applyProtection="1">
      <alignment horizontal="left" vertical="center" shrinkToFit="1"/>
      <protection locked="0"/>
    </xf>
    <xf numFmtId="0" fontId="24" fillId="0" borderId="7" xfId="3" applyFont="1" applyBorder="1" applyAlignment="1" applyProtection="1">
      <alignment horizontal="left" vertical="center" shrinkToFit="1"/>
      <protection locked="0"/>
    </xf>
    <xf numFmtId="0" fontId="24" fillId="0" borderId="5" xfId="3" applyFont="1" applyBorder="1" applyAlignment="1" applyProtection="1">
      <alignment horizontal="left" vertical="center" shrinkToFit="1"/>
      <protection locked="0"/>
    </xf>
    <xf numFmtId="0" fontId="24" fillId="0" borderId="6" xfId="3" applyFont="1" applyBorder="1" applyAlignment="1" applyProtection="1">
      <alignment horizontal="left" vertical="center" shrinkToFit="1"/>
      <protection locked="0"/>
    </xf>
    <xf numFmtId="0" fontId="6" fillId="2" borderId="1"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4" fillId="0" borderId="8" xfId="3" applyFont="1" applyBorder="1" applyAlignment="1" applyProtection="1">
      <alignment horizontal="distributed" vertical="center" wrapText="1" shrinkToFit="1"/>
      <protection locked="0"/>
    </xf>
    <xf numFmtId="0" fontId="4" fillId="0" borderId="0" xfId="3" applyFont="1" applyAlignment="1" applyProtection="1">
      <alignment horizontal="distributed" vertical="center" wrapText="1" shrinkToFit="1"/>
      <protection locked="0"/>
    </xf>
    <xf numFmtId="0" fontId="4" fillId="0" borderId="9" xfId="3" applyFont="1" applyBorder="1" applyAlignment="1" applyProtection="1">
      <alignment horizontal="distributed" vertical="center" wrapText="1" shrinkToFit="1"/>
      <protection locked="0"/>
    </xf>
    <xf numFmtId="0" fontId="4" fillId="0" borderId="1" xfId="0" applyFont="1" applyBorder="1" applyAlignment="1" applyProtection="1">
      <alignment horizontal="distributed" vertical="center"/>
      <protection locked="0"/>
    </xf>
    <xf numFmtId="0" fontId="4" fillId="0" borderId="13" xfId="0" applyFont="1" applyBorder="1" applyAlignment="1" applyProtection="1">
      <alignment horizontal="distributed"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176" fontId="6" fillId="7" borderId="14" xfId="0" applyNumberFormat="1"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7" fillId="7" borderId="3" xfId="0" applyFont="1" applyFill="1" applyBorder="1" applyAlignment="1" applyProtection="1">
      <alignment horizontal="center" vertical="center" shrinkToFit="1"/>
      <protection locked="0"/>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73" xfId="0" applyFont="1" applyBorder="1" applyAlignment="1">
      <alignment horizontal="center" vertical="center"/>
    </xf>
    <xf numFmtId="0" fontId="7" fillId="0" borderId="102" xfId="0" applyFont="1" applyBorder="1" applyAlignment="1">
      <alignment horizontal="center" vertical="center"/>
    </xf>
    <xf numFmtId="0" fontId="7" fillId="0" borderId="74" xfId="0" applyFont="1" applyBorder="1" applyAlignment="1">
      <alignment horizontal="center" vertical="center"/>
    </xf>
    <xf numFmtId="0" fontId="7" fillId="0" borderId="75" xfId="0" applyFont="1" applyBorder="1" applyAlignment="1">
      <alignment horizontal="center" vertical="center"/>
    </xf>
    <xf numFmtId="0" fontId="7" fillId="7" borderId="64" xfId="0" applyFont="1" applyFill="1" applyBorder="1" applyAlignment="1" applyProtection="1">
      <alignment horizontal="center" vertical="center" shrinkToFit="1"/>
      <protection locked="0"/>
    </xf>
    <xf numFmtId="0" fontId="7" fillId="7" borderId="65" xfId="0" applyFont="1" applyFill="1" applyBorder="1" applyAlignment="1" applyProtection="1">
      <alignment horizontal="center" vertical="center" shrinkToFit="1"/>
      <protection locked="0"/>
    </xf>
    <xf numFmtId="0" fontId="7" fillId="7" borderId="66" xfId="0" applyFont="1" applyFill="1" applyBorder="1" applyAlignment="1" applyProtection="1">
      <alignment horizontal="center" vertical="center" shrinkToFit="1"/>
      <protection locked="0"/>
    </xf>
    <xf numFmtId="0" fontId="4" fillId="0" borderId="14" xfId="3" applyFont="1" applyBorder="1" applyAlignment="1">
      <alignment horizontal="distributed" vertical="center" wrapText="1" shrinkToFit="1"/>
    </xf>
    <xf numFmtId="0" fontId="6" fillId="2" borderId="17" xfId="3" applyFont="1" applyFill="1" applyBorder="1" applyAlignment="1" applyProtection="1">
      <alignment horizontal="center" vertical="center" shrinkToFit="1"/>
      <protection locked="0"/>
    </xf>
    <xf numFmtId="0" fontId="4" fillId="0" borderId="46" xfId="0" applyFont="1" applyBorder="1" applyAlignment="1" applyProtection="1">
      <alignment horizontal="center" vertical="center"/>
      <protection locked="0"/>
    </xf>
    <xf numFmtId="0" fontId="24" fillId="0" borderId="5" xfId="3" applyFont="1" applyBorder="1" applyAlignment="1" applyProtection="1">
      <alignment horizontal="center" vertical="center" wrapText="1"/>
      <protection locked="0"/>
    </xf>
    <xf numFmtId="0" fontId="24" fillId="0" borderId="6" xfId="3" applyFont="1" applyBorder="1" applyAlignment="1" applyProtection="1">
      <alignment horizontal="center" vertical="center" wrapText="1"/>
      <protection locked="0"/>
    </xf>
    <xf numFmtId="0" fontId="24" fillId="0" borderId="11" xfId="3" applyFont="1" applyBorder="1" applyAlignment="1" applyProtection="1">
      <alignment horizontal="center" vertical="center" wrapText="1"/>
      <protection locked="0"/>
    </xf>
    <xf numFmtId="0" fontId="24" fillId="0" borderId="12" xfId="3" applyFont="1" applyBorder="1" applyAlignment="1" applyProtection="1">
      <alignment horizontal="center" vertical="center" wrapText="1"/>
      <protection locked="0"/>
    </xf>
    <xf numFmtId="185" fontId="6" fillId="2" borderId="1" xfId="0" applyNumberFormat="1" applyFont="1" applyFill="1" applyBorder="1" applyAlignment="1" applyProtection="1">
      <alignment horizontal="center" vertical="center"/>
      <protection locked="0"/>
    </xf>
    <xf numFmtId="185" fontId="6" fillId="2" borderId="13" xfId="0" applyNumberFormat="1" applyFont="1" applyFill="1" applyBorder="1" applyAlignment="1" applyProtection="1">
      <alignment horizontal="center" vertical="center"/>
      <protection locked="0"/>
    </xf>
    <xf numFmtId="0" fontId="6" fillId="2" borderId="32" xfId="0" applyFont="1" applyFill="1" applyBorder="1" applyAlignment="1" applyProtection="1">
      <alignment horizontal="left" vertical="center" wrapText="1"/>
      <protection locked="0"/>
    </xf>
    <xf numFmtId="0" fontId="6" fillId="2" borderId="33" xfId="0" applyFont="1" applyFill="1" applyBorder="1" applyAlignment="1" applyProtection="1">
      <alignment horizontal="left" vertical="center" wrapText="1"/>
      <protection locked="0"/>
    </xf>
    <xf numFmtId="0" fontId="6" fillId="2" borderId="34" xfId="0" applyFont="1" applyFill="1" applyBorder="1" applyAlignment="1" applyProtection="1">
      <alignment horizontal="left" vertical="center" wrapText="1"/>
      <protection locked="0"/>
    </xf>
    <xf numFmtId="0" fontId="4" fillId="0" borderId="29"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31" xfId="0" applyFont="1" applyBorder="1" applyAlignment="1">
      <alignment horizontal="left" vertical="center" shrinkToFit="1"/>
    </xf>
    <xf numFmtId="0" fontId="4" fillId="0" borderId="15" xfId="0" applyFont="1" applyBorder="1" applyAlignment="1" applyProtection="1">
      <alignment horizontal="left" vertical="center"/>
      <protection locked="0"/>
    </xf>
    <xf numFmtId="0" fontId="4" fillId="0" borderId="58"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6" fillId="2" borderId="32" xfId="0" applyFont="1" applyFill="1" applyBorder="1" applyAlignment="1" applyProtection="1">
      <alignment horizontal="left" vertical="center"/>
      <protection locked="0"/>
    </xf>
    <xf numFmtId="0" fontId="6" fillId="2" borderId="33" xfId="0" applyFont="1" applyFill="1" applyBorder="1" applyAlignment="1" applyProtection="1">
      <alignment horizontal="left" vertical="center"/>
      <protection locked="0"/>
    </xf>
    <xf numFmtId="0" fontId="6" fillId="2" borderId="34" xfId="0" applyFont="1" applyFill="1" applyBorder="1" applyAlignment="1" applyProtection="1">
      <alignment horizontal="left" vertical="center"/>
      <protection locked="0"/>
    </xf>
    <xf numFmtId="0" fontId="4" fillId="0" borderId="57" xfId="0" applyFont="1" applyBorder="1" applyAlignment="1" applyProtection="1">
      <alignment horizontal="center" vertical="center" shrinkToFit="1"/>
      <protection locked="0"/>
    </xf>
    <xf numFmtId="0" fontId="4" fillId="0" borderId="8"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6" fillId="2" borderId="29" xfId="0" applyFont="1" applyFill="1" applyBorder="1" applyAlignment="1" applyProtection="1">
      <alignment horizontal="left" vertical="center" wrapText="1"/>
      <protection locked="0"/>
    </xf>
    <xf numFmtId="0" fontId="6" fillId="2" borderId="30" xfId="0" applyFont="1" applyFill="1" applyBorder="1" applyAlignment="1" applyProtection="1">
      <alignment horizontal="left" vertical="center" wrapText="1"/>
      <protection locked="0"/>
    </xf>
    <xf numFmtId="0" fontId="6" fillId="2" borderId="31" xfId="0" applyFont="1" applyFill="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3" xfId="0" applyFont="1" applyBorder="1" applyAlignment="1" applyProtection="1">
      <alignment horizontal="right" vertical="center"/>
      <protection locked="0"/>
    </xf>
    <xf numFmtId="186" fontId="6" fillId="0" borderId="13" xfId="0" applyNumberFormat="1" applyFont="1" applyBorder="1" applyAlignment="1">
      <alignment horizontal="right" vertical="center"/>
    </xf>
    <xf numFmtId="0" fontId="6" fillId="0" borderId="13" xfId="0" applyFont="1" applyBorder="1" applyAlignment="1">
      <alignment horizontal="right" vertical="center"/>
    </xf>
    <xf numFmtId="0" fontId="4" fillId="0" borderId="14" xfId="0" applyFont="1" applyBorder="1" applyAlignment="1" applyProtection="1">
      <alignment horizontal="center" vertical="center" wrapText="1"/>
      <protection locked="0"/>
    </xf>
    <xf numFmtId="0" fontId="0" fillId="8" borderId="13" xfId="0" applyFill="1" applyBorder="1" applyAlignment="1">
      <alignment horizontal="center" vertical="center" shrinkToFit="1"/>
    </xf>
    <xf numFmtId="0" fontId="6" fillId="7" borderId="13" xfId="0" applyFont="1" applyFill="1" applyBorder="1" applyAlignment="1" applyProtection="1">
      <alignment vertical="center" wrapText="1"/>
      <protection locked="0"/>
    </xf>
    <xf numFmtId="0" fontId="6" fillId="7" borderId="2" xfId="0" applyFont="1" applyFill="1" applyBorder="1" applyAlignment="1" applyProtection="1">
      <alignment vertical="center" wrapText="1"/>
      <protection locked="0"/>
    </xf>
    <xf numFmtId="0" fontId="4" fillId="0" borderId="7" xfId="0" applyFont="1" applyBorder="1" applyProtection="1">
      <alignment vertical="center"/>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1" xfId="0" applyFont="1" applyBorder="1" applyAlignment="1" applyProtection="1">
      <alignment horizontal="center" vertical="center" textRotation="255" wrapText="1"/>
      <protection locked="0"/>
    </xf>
    <xf numFmtId="0" fontId="4" fillId="0" borderId="13" xfId="0" applyFont="1" applyBorder="1" applyAlignment="1" applyProtection="1">
      <alignment horizontal="center" vertical="center" textRotation="255"/>
      <protection locked="0"/>
    </xf>
    <xf numFmtId="186" fontId="6" fillId="0" borderId="1" xfId="0" applyNumberFormat="1" applyFont="1" applyBorder="1" applyAlignment="1" applyProtection="1">
      <alignment horizontal="right" vertical="center" shrinkToFit="1"/>
      <protection locked="0"/>
    </xf>
    <xf numFmtId="186" fontId="6" fillId="0" borderId="13" xfId="0" applyNumberFormat="1" applyFont="1" applyBorder="1" applyAlignment="1" applyProtection="1">
      <alignment horizontal="right" vertical="center" shrinkToFit="1"/>
      <protection locked="0"/>
    </xf>
    <xf numFmtId="186" fontId="6" fillId="0" borderId="2" xfId="0" applyNumberFormat="1" applyFont="1" applyBorder="1" applyAlignment="1" applyProtection="1">
      <alignment horizontal="right" vertical="center" shrinkToFit="1"/>
      <protection locked="0"/>
    </xf>
    <xf numFmtId="0" fontId="4" fillId="0" borderId="17" xfId="0" applyFont="1" applyBorder="1" applyAlignment="1" applyProtection="1">
      <alignment horizontal="center" vertical="center" textRotation="255"/>
      <protection locked="0"/>
    </xf>
    <xf numFmtId="0" fontId="4" fillId="0" borderId="36" xfId="0" applyFont="1" applyBorder="1" applyAlignment="1" applyProtection="1">
      <alignment horizontal="center" vertical="center" textRotation="255"/>
      <protection locked="0"/>
    </xf>
    <xf numFmtId="0" fontId="4" fillId="0" borderId="15" xfId="0" applyFont="1" applyBorder="1" applyAlignment="1" applyProtection="1">
      <alignment horizontal="center" vertical="center" textRotation="255"/>
      <protection locked="0"/>
    </xf>
    <xf numFmtId="0" fontId="6" fillId="8" borderId="13" xfId="0" applyFont="1" applyFill="1" applyBorder="1" applyAlignment="1" applyProtection="1">
      <alignment horizontal="left" vertical="center" wrapText="1"/>
      <protection locked="0"/>
    </xf>
    <xf numFmtId="0" fontId="6" fillId="8" borderId="2" xfId="0" applyFont="1" applyFill="1" applyBorder="1" applyAlignment="1" applyProtection="1">
      <alignment horizontal="left" vertical="center" wrapText="1"/>
      <protection locked="0"/>
    </xf>
    <xf numFmtId="182" fontId="6" fillId="7" borderId="1" xfId="1" applyNumberFormat="1" applyFont="1" applyFill="1" applyBorder="1" applyAlignment="1" applyProtection="1">
      <alignment horizontal="center" vertical="center" shrinkToFit="1"/>
      <protection locked="0"/>
    </xf>
    <xf numFmtId="182" fontId="6" fillId="7" borderId="13" xfId="1" applyNumberFormat="1" applyFont="1" applyFill="1" applyBorder="1" applyAlignment="1" applyProtection="1">
      <alignment horizontal="center" vertical="center" shrinkToFit="1"/>
      <protection locked="0"/>
    </xf>
    <xf numFmtId="182" fontId="6" fillId="7" borderId="2" xfId="1" applyNumberFormat="1" applyFont="1" applyFill="1" applyBorder="1" applyAlignment="1" applyProtection="1">
      <alignment horizontal="center" vertical="center" shrinkToFit="1"/>
      <protection locked="0"/>
    </xf>
    <xf numFmtId="0" fontId="4" fillId="0" borderId="7" xfId="0" applyFont="1" applyBorder="1" applyAlignment="1" applyProtection="1">
      <alignment vertical="center" shrinkToFit="1"/>
      <protection locked="0"/>
    </xf>
    <xf numFmtId="0" fontId="4" fillId="0" borderId="5" xfId="0" applyFont="1" applyBorder="1" applyAlignment="1" applyProtection="1">
      <alignment vertical="center" shrinkToFit="1"/>
      <protection locked="0"/>
    </xf>
    <xf numFmtId="0" fontId="4" fillId="0" borderId="57" xfId="0" applyFont="1" applyBorder="1" applyAlignment="1" applyProtection="1">
      <alignment horizontal="left" vertical="center" shrinkToFit="1"/>
      <protection locked="0"/>
    </xf>
    <xf numFmtId="0" fontId="4" fillId="0" borderId="53" xfId="0" applyFont="1" applyBorder="1" applyAlignment="1" applyProtection="1">
      <alignment horizontal="left" vertical="center" shrinkToFit="1"/>
      <protection locked="0"/>
    </xf>
    <xf numFmtId="0" fontId="6" fillId="0" borderId="14" xfId="0" applyFont="1" applyBorder="1" applyAlignment="1" applyProtection="1">
      <alignment horizontal="center" vertical="center"/>
      <protection locked="0"/>
    </xf>
    <xf numFmtId="182" fontId="6" fillId="7" borderId="14" xfId="1" applyNumberFormat="1" applyFont="1" applyFill="1" applyBorder="1" applyAlignment="1" applyProtection="1">
      <alignment horizontal="center" vertical="center" shrinkToFit="1"/>
      <protection locked="0"/>
    </xf>
    <xf numFmtId="0" fontId="6" fillId="2" borderId="64" xfId="0" applyFont="1" applyFill="1" applyBorder="1" applyAlignment="1" applyProtection="1">
      <alignment horizontal="center" vertical="center" shrinkToFit="1"/>
      <protection locked="0"/>
    </xf>
    <xf numFmtId="0" fontId="6" fillId="2" borderId="65" xfId="0" applyFont="1" applyFill="1" applyBorder="1" applyAlignment="1" applyProtection="1">
      <alignment horizontal="center" vertical="center" shrinkToFit="1"/>
      <protection locked="0"/>
    </xf>
    <xf numFmtId="0" fontId="6" fillId="2" borderId="66"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4" fillId="0" borderId="6" xfId="0" applyFont="1" applyBorder="1" applyAlignment="1" applyProtection="1">
      <alignment vertical="center" shrinkToFit="1"/>
      <protection locked="0"/>
    </xf>
    <xf numFmtId="0" fontId="6" fillId="7" borderId="1" xfId="0" applyFont="1" applyFill="1" applyBorder="1" applyProtection="1">
      <alignment vertical="center"/>
      <protection locked="0"/>
    </xf>
    <xf numFmtId="0" fontId="6" fillId="7" borderId="13" xfId="0" applyFont="1" applyFill="1" applyBorder="1" applyProtection="1">
      <alignment vertical="center"/>
      <protection locked="0"/>
    </xf>
    <xf numFmtId="0" fontId="6" fillId="7" borderId="2" xfId="0" applyFont="1" applyFill="1" applyBorder="1" applyProtection="1">
      <alignment vertical="center"/>
      <protection locked="0"/>
    </xf>
    <xf numFmtId="0" fontId="12" fillId="0" borderId="1" xfId="0" applyFont="1" applyBorder="1" applyProtection="1">
      <alignment vertical="center"/>
      <protection locked="0"/>
    </xf>
    <xf numFmtId="0" fontId="12" fillId="0" borderId="13" xfId="0" applyFont="1" applyBorder="1" applyProtection="1">
      <alignment vertical="center"/>
      <protection locked="0"/>
    </xf>
    <xf numFmtId="0" fontId="12" fillId="0" borderId="2" xfId="0" applyFont="1" applyBorder="1" applyProtection="1">
      <alignment vertical="center"/>
      <protection locked="0"/>
    </xf>
    <xf numFmtId="177" fontId="6" fillId="7" borderId="1" xfId="0" applyNumberFormat="1" applyFont="1" applyFill="1" applyBorder="1" applyAlignment="1" applyProtection="1">
      <alignment horizontal="center" vertical="center" shrinkToFit="1"/>
      <protection locked="0"/>
    </xf>
    <xf numFmtId="177" fontId="6" fillId="7" borderId="13" xfId="0" applyNumberFormat="1" applyFont="1" applyFill="1" applyBorder="1" applyAlignment="1" applyProtection="1">
      <alignment horizontal="center" vertical="center" shrinkToFit="1"/>
      <protection locked="0"/>
    </xf>
    <xf numFmtId="177" fontId="6" fillId="7" borderId="2" xfId="0" applyNumberFormat="1" applyFont="1" applyFill="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11" fillId="2" borderId="17" xfId="3" applyFont="1" applyFill="1" applyBorder="1" applyAlignment="1" applyProtection="1">
      <alignment horizontal="center" vertical="center" shrinkToFit="1"/>
      <protection locked="0"/>
    </xf>
    <xf numFmtId="0" fontId="4" fillId="0" borderId="7" xfId="3" applyFont="1" applyBorder="1" applyAlignment="1" applyProtection="1">
      <alignment horizontal="left" vertical="center" indent="1" shrinkToFit="1"/>
      <protection locked="0"/>
    </xf>
    <xf numFmtId="0" fontId="4" fillId="0" borderId="5" xfId="3" applyFont="1" applyBorder="1" applyAlignment="1" applyProtection="1">
      <alignment horizontal="left" vertical="center" indent="1" shrinkToFit="1"/>
      <protection locked="0"/>
    </xf>
    <xf numFmtId="0" fontId="4" fillId="0" borderId="6" xfId="3" applyFont="1" applyBorder="1" applyAlignment="1" applyProtection="1">
      <alignment horizontal="left" vertical="center" indent="1" shrinkToFit="1"/>
      <protection locked="0"/>
    </xf>
    <xf numFmtId="0" fontId="4" fillId="0" borderId="10" xfId="3" applyFont="1" applyBorder="1" applyAlignment="1" applyProtection="1">
      <alignment horizontal="left" vertical="center" indent="1" shrinkToFit="1"/>
      <protection locked="0"/>
    </xf>
    <xf numFmtId="0" fontId="4" fillId="0" borderId="11" xfId="3" applyFont="1" applyBorder="1" applyAlignment="1" applyProtection="1">
      <alignment horizontal="left" vertical="center" indent="1" shrinkToFit="1"/>
      <protection locked="0"/>
    </xf>
    <xf numFmtId="0" fontId="4" fillId="0" borderId="12" xfId="3" applyFont="1" applyBorder="1" applyAlignment="1" applyProtection="1">
      <alignment horizontal="left" vertical="center" indent="1" shrinkToFit="1"/>
      <protection locked="0"/>
    </xf>
    <xf numFmtId="0" fontId="6" fillId="2" borderId="7" xfId="3" applyFont="1" applyFill="1" applyBorder="1" applyAlignment="1" applyProtection="1">
      <alignment horizontal="center" vertical="center" shrinkToFit="1"/>
      <protection locked="0"/>
    </xf>
    <xf numFmtId="0" fontId="6" fillId="2" borderId="5" xfId="3" applyFont="1" applyFill="1" applyBorder="1" applyAlignment="1" applyProtection="1">
      <alignment horizontal="center" vertical="center" shrinkToFit="1"/>
      <protection locked="0"/>
    </xf>
    <xf numFmtId="0" fontId="6" fillId="2" borderId="6" xfId="3" applyFont="1" applyFill="1" applyBorder="1" applyAlignment="1" applyProtection="1">
      <alignment horizontal="center" vertical="center" shrinkToFit="1"/>
      <protection locked="0"/>
    </xf>
    <xf numFmtId="0" fontId="6" fillId="2" borderId="10" xfId="3" applyFont="1" applyFill="1" applyBorder="1" applyAlignment="1" applyProtection="1">
      <alignment horizontal="center" vertical="center" shrinkToFit="1"/>
      <protection locked="0"/>
    </xf>
    <xf numFmtId="0" fontId="6" fillId="2" borderId="11" xfId="3" applyFont="1" applyFill="1" applyBorder="1" applyAlignment="1" applyProtection="1">
      <alignment horizontal="center" vertical="center" shrinkToFit="1"/>
      <protection locked="0"/>
    </xf>
    <xf numFmtId="0" fontId="6" fillId="2" borderId="12" xfId="3" applyFont="1" applyFill="1" applyBorder="1" applyAlignment="1" applyProtection="1">
      <alignment horizontal="center" vertical="center" shrinkToFit="1"/>
      <protection locked="0"/>
    </xf>
    <xf numFmtId="178" fontId="6" fillId="0" borderId="7" xfId="3" applyNumberFormat="1" applyFont="1" applyBorder="1" applyAlignment="1" applyProtection="1">
      <alignment horizontal="center" vertical="center" wrapText="1"/>
      <protection locked="0"/>
    </xf>
    <xf numFmtId="178" fontId="6" fillId="0" borderId="6" xfId="3" applyNumberFormat="1" applyFont="1" applyBorder="1" applyAlignment="1" applyProtection="1">
      <alignment horizontal="center" vertical="center" wrapText="1"/>
      <protection locked="0"/>
    </xf>
    <xf numFmtId="178" fontId="6" fillId="0" borderId="10" xfId="3" applyNumberFormat="1" applyFont="1" applyBorder="1" applyAlignment="1" applyProtection="1">
      <alignment horizontal="center" vertical="center" wrapText="1"/>
      <protection locked="0"/>
    </xf>
    <xf numFmtId="178" fontId="6" fillId="0" borderId="12" xfId="3" applyNumberFormat="1" applyFont="1" applyBorder="1" applyAlignment="1" applyProtection="1">
      <alignment horizontal="center" vertical="center" wrapText="1"/>
      <protection locked="0"/>
    </xf>
    <xf numFmtId="0" fontId="11" fillId="8" borderId="10" xfId="3" applyFont="1" applyFill="1" applyBorder="1" applyAlignment="1" applyProtection="1">
      <alignment horizontal="center" vertical="center" shrinkToFit="1"/>
      <protection locked="0"/>
    </xf>
    <xf numFmtId="0" fontId="11" fillId="8" borderId="11" xfId="3" applyFont="1" applyFill="1" applyBorder="1" applyAlignment="1" applyProtection="1">
      <alignment horizontal="center" vertical="center" shrinkToFit="1"/>
      <protection locked="0"/>
    </xf>
    <xf numFmtId="0" fontId="11" fillId="8" borderId="12" xfId="3"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right" vertical="center" shrinkToFit="1"/>
      <protection locked="0"/>
    </xf>
    <xf numFmtId="178" fontId="6" fillId="0" borderId="17" xfId="3" applyNumberFormat="1" applyFont="1" applyBorder="1" applyAlignment="1" applyProtection="1">
      <alignment horizontal="center" vertical="center" wrapText="1"/>
      <protection locked="0"/>
    </xf>
    <xf numFmtId="0" fontId="4" fillId="0" borderId="53" xfId="0" applyFont="1" applyBorder="1" applyAlignment="1" applyProtection="1">
      <alignment horizontal="center" vertical="center" shrinkToFit="1"/>
      <protection locked="0"/>
    </xf>
    <xf numFmtId="0" fontId="6" fillId="2" borderId="29" xfId="0" applyFont="1" applyFill="1" applyBorder="1" applyAlignment="1" applyProtection="1">
      <alignment horizontal="left" vertical="center"/>
      <protection locked="0"/>
    </xf>
    <xf numFmtId="0" fontId="6" fillId="2" borderId="30" xfId="0" applyFont="1" applyFill="1" applyBorder="1" applyAlignment="1" applyProtection="1">
      <alignment horizontal="left" vertical="center"/>
      <protection locked="0"/>
    </xf>
    <xf numFmtId="0" fontId="6" fillId="2" borderId="31" xfId="0" applyFont="1" applyFill="1" applyBorder="1" applyAlignment="1" applyProtection="1">
      <alignment horizontal="left" vertical="center"/>
      <protection locked="0"/>
    </xf>
    <xf numFmtId="0" fontId="4" fillId="2" borderId="13"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0" borderId="7" xfId="0" applyFont="1" applyBorder="1" applyAlignment="1" applyProtection="1">
      <alignment horizontal="left" vertical="center"/>
      <protection locked="0"/>
    </xf>
    <xf numFmtId="0" fontId="16" fillId="5" borderId="0" xfId="0" applyFont="1" applyFill="1" applyAlignment="1">
      <alignment horizontal="right" vertical="center" shrinkToFit="1"/>
    </xf>
    <xf numFmtId="0" fontId="4" fillId="0" borderId="2" xfId="0" applyFont="1" applyBorder="1" applyAlignment="1">
      <alignment horizontal="center" vertical="center" shrinkToFit="1"/>
    </xf>
    <xf numFmtId="0" fontId="4" fillId="0" borderId="55" xfId="3" applyFont="1" applyBorder="1" applyAlignment="1" applyProtection="1">
      <alignment horizontal="center" vertical="center" shrinkToFit="1"/>
      <protection locked="0"/>
    </xf>
    <xf numFmtId="0" fontId="4" fillId="0" borderId="56" xfId="3" applyFont="1" applyBorder="1" applyAlignment="1" applyProtection="1">
      <alignment horizontal="center" vertical="center" shrinkToFit="1"/>
      <protection locked="0"/>
    </xf>
    <xf numFmtId="0" fontId="12" fillId="0" borderId="5" xfId="3" applyFont="1" applyBorder="1" applyAlignment="1" applyProtection="1">
      <alignment horizontal="center" vertical="center" shrinkToFit="1"/>
      <protection locked="0"/>
    </xf>
    <xf numFmtId="0" fontId="12" fillId="0" borderId="6" xfId="3" applyFont="1" applyBorder="1" applyAlignment="1" applyProtection="1">
      <alignment horizontal="center" vertical="center" shrinkToFit="1"/>
      <protection locked="0"/>
    </xf>
    <xf numFmtId="0" fontId="12" fillId="0" borderId="11" xfId="3" applyFont="1" applyBorder="1" applyAlignment="1" applyProtection="1">
      <alignment horizontal="center" vertical="center" shrinkToFit="1"/>
      <protection locked="0"/>
    </xf>
    <xf numFmtId="0" fontId="12" fillId="0" borderId="12" xfId="3" applyFont="1" applyBorder="1" applyAlignment="1" applyProtection="1">
      <alignment horizontal="center" vertical="center" shrinkToFit="1"/>
      <protection locked="0"/>
    </xf>
    <xf numFmtId="0" fontId="24" fillId="0" borderId="7" xfId="3" applyFont="1" applyBorder="1" applyAlignment="1" applyProtection="1">
      <alignment horizontal="center" vertical="center" wrapText="1"/>
      <protection locked="0"/>
    </xf>
    <xf numFmtId="0" fontId="24" fillId="0" borderId="10" xfId="3" applyFont="1" applyBorder="1" applyAlignment="1" applyProtection="1">
      <alignment horizontal="center" vertical="center" wrapText="1"/>
      <protection locked="0"/>
    </xf>
    <xf numFmtId="182" fontId="13" fillId="2" borderId="1" xfId="0" applyNumberFormat="1" applyFont="1" applyFill="1" applyBorder="1" applyAlignment="1" applyProtection="1">
      <alignment horizontal="center" vertical="center" shrinkToFit="1"/>
      <protection locked="0"/>
    </xf>
    <xf numFmtId="182" fontId="13" fillId="2" borderId="13" xfId="0" applyNumberFormat="1" applyFont="1" applyFill="1" applyBorder="1" applyAlignment="1" applyProtection="1">
      <alignment horizontal="center" vertical="center" shrinkToFit="1"/>
      <protection locked="0"/>
    </xf>
    <xf numFmtId="0" fontId="0" fillId="0" borderId="13" xfId="0" applyBorder="1" applyAlignment="1">
      <alignment vertical="center" shrinkToFit="1"/>
    </xf>
    <xf numFmtId="0" fontId="0" fillId="0" borderId="2" xfId="0" applyBorder="1" applyAlignment="1">
      <alignment vertical="center" shrinkToFit="1"/>
    </xf>
    <xf numFmtId="0" fontId="6" fillId="3" borderId="1" xfId="0" applyFont="1" applyFill="1" applyBorder="1" applyAlignment="1" applyProtection="1">
      <alignment horizontal="center" vertical="center" shrinkToFit="1"/>
      <protection locked="0"/>
    </xf>
    <xf numFmtId="0" fontId="6" fillId="3" borderId="13"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4" fillId="0" borderId="60" xfId="0" applyFont="1" applyBorder="1" applyAlignment="1" applyProtection="1">
      <alignment horizontal="center" vertical="center" shrinkToFit="1"/>
      <protection locked="0"/>
    </xf>
    <xf numFmtId="0" fontId="0" fillId="2" borderId="0" xfId="0" applyFill="1" applyAlignment="1" applyProtection="1">
      <alignment vertical="center" wrapText="1"/>
      <protection locked="0"/>
    </xf>
    <xf numFmtId="0" fontId="0" fillId="2" borderId="9" xfId="0" applyFill="1" applyBorder="1" applyAlignment="1" applyProtection="1">
      <alignment vertical="center" wrapText="1"/>
      <protection locked="0"/>
    </xf>
    <xf numFmtId="0" fontId="6" fillId="0" borderId="62" xfId="0" applyFont="1" applyBorder="1" applyAlignment="1" applyProtection="1">
      <alignment horizontal="center" vertical="center"/>
      <protection locked="0"/>
    </xf>
    <xf numFmtId="0" fontId="4" fillId="0" borderId="11" xfId="0" applyFont="1" applyBorder="1" applyAlignment="1" applyProtection="1">
      <alignment horizontal="right" vertical="center" shrinkToFit="1"/>
      <protection locked="0"/>
    </xf>
    <xf numFmtId="0" fontId="4" fillId="0" borderId="0" xfId="0" applyFont="1" applyAlignment="1">
      <alignment vertical="center" wrapText="1"/>
    </xf>
    <xf numFmtId="0" fontId="4" fillId="0" borderId="0" xfId="0" applyFont="1" applyAlignment="1" applyProtection="1">
      <alignment wrapText="1"/>
      <protection locked="0"/>
    </xf>
    <xf numFmtId="0" fontId="4" fillId="0" borderId="11" xfId="0" applyFont="1" applyBorder="1" applyAlignment="1" applyProtection="1">
      <alignment wrapText="1"/>
      <protection locked="0"/>
    </xf>
    <xf numFmtId="0" fontId="4" fillId="0" borderId="7" xfId="0" applyFont="1" applyBorder="1" applyAlignment="1">
      <alignment vertical="center" shrinkToFit="1"/>
    </xf>
    <xf numFmtId="0" fontId="4" fillId="0" borderId="5" xfId="0" applyFont="1" applyBorder="1" applyAlignment="1">
      <alignment vertical="center" shrinkToFit="1"/>
    </xf>
    <xf numFmtId="0" fontId="4" fillId="0" borderId="13" xfId="0" applyFont="1" applyBorder="1" applyAlignment="1">
      <alignment vertical="center" shrinkToFit="1"/>
    </xf>
    <xf numFmtId="180" fontId="6" fillId="2" borderId="13" xfId="0" applyNumberFormat="1" applyFont="1" applyFill="1" applyBorder="1" applyAlignment="1" applyProtection="1">
      <alignment horizontal="right" vertical="center" shrinkToFit="1"/>
      <protection locked="0"/>
    </xf>
    <xf numFmtId="0" fontId="4" fillId="0" borderId="11" xfId="0" applyFont="1" applyBorder="1" applyAlignment="1">
      <alignment horizontal="right" vertical="center"/>
    </xf>
    <xf numFmtId="0" fontId="4" fillId="0" borderId="11" xfId="0" applyFont="1" applyBorder="1" applyAlignment="1">
      <alignment horizontal="center" vertical="center"/>
    </xf>
    <xf numFmtId="0" fontId="4" fillId="8" borderId="13" xfId="0" applyFont="1" applyFill="1" applyBorder="1" applyProtection="1">
      <alignment vertical="center"/>
      <protection locked="0"/>
    </xf>
    <xf numFmtId="0" fontId="13" fillId="2" borderId="7"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57" fillId="5" borderId="3" xfId="0" applyFont="1" applyFill="1" applyBorder="1" applyAlignment="1">
      <alignment horizontal="left" vertical="center" shrinkToFit="1"/>
    </xf>
    <xf numFmtId="0" fontId="58" fillId="5" borderId="92" xfId="0" applyFont="1" applyFill="1" applyBorder="1" applyAlignment="1">
      <alignment horizontal="left" vertical="center" wrapText="1" shrinkToFit="1"/>
    </xf>
    <xf numFmtId="0" fontId="58" fillId="5" borderId="93" xfId="0" applyFont="1" applyFill="1" applyBorder="1" applyAlignment="1">
      <alignment horizontal="left" vertical="center" wrapText="1" shrinkToFit="1"/>
    </xf>
    <xf numFmtId="0" fontId="58" fillId="5" borderId="94" xfId="0" applyFont="1" applyFill="1" applyBorder="1" applyAlignment="1">
      <alignment horizontal="left" vertical="center" wrapText="1" shrinkToFit="1"/>
    </xf>
    <xf numFmtId="0" fontId="58" fillId="5" borderId="37" xfId="0" applyFont="1" applyFill="1" applyBorder="1" applyAlignment="1">
      <alignment horizontal="left" vertical="center" wrapText="1" shrinkToFit="1"/>
    </xf>
    <xf numFmtId="0" fontId="58" fillId="5" borderId="0" xfId="0" applyFont="1" applyFill="1" applyAlignment="1">
      <alignment horizontal="left" vertical="center" wrapText="1" shrinkToFit="1"/>
    </xf>
    <xf numFmtId="0" fontId="58" fillId="5" borderId="38" xfId="0" applyFont="1" applyFill="1" applyBorder="1" applyAlignment="1">
      <alignment horizontal="left" vertical="center" wrapText="1" shrinkToFit="1"/>
    </xf>
    <xf numFmtId="0" fontId="58" fillId="5" borderId="95" xfId="0" applyFont="1" applyFill="1" applyBorder="1" applyAlignment="1">
      <alignment horizontal="left" vertical="center" wrapText="1" shrinkToFit="1"/>
    </xf>
    <xf numFmtId="0" fontId="58" fillId="5" borderId="11" xfId="0" applyFont="1" applyFill="1" applyBorder="1" applyAlignment="1">
      <alignment horizontal="left" vertical="center" wrapText="1" shrinkToFit="1"/>
    </xf>
    <xf numFmtId="0" fontId="58" fillId="5" borderId="96" xfId="0" applyFont="1" applyFill="1" applyBorder="1" applyAlignment="1">
      <alignment horizontal="left" vertical="center" wrapText="1" shrinkToFit="1"/>
    </xf>
    <xf numFmtId="0" fontId="14" fillId="7" borderId="14" xfId="0" applyFont="1" applyFill="1" applyBorder="1" applyAlignment="1">
      <alignment horizontal="center" vertical="center" shrinkToFit="1"/>
    </xf>
    <xf numFmtId="0" fontId="14" fillId="7" borderId="98" xfId="0" applyFont="1" applyFill="1" applyBorder="1" applyAlignment="1">
      <alignment horizontal="center" vertical="center" shrinkToFit="1"/>
    </xf>
    <xf numFmtId="0" fontId="14" fillId="7" borderId="100" xfId="0" applyFont="1" applyFill="1" applyBorder="1" applyAlignment="1">
      <alignment horizontal="center" vertical="center" shrinkToFit="1"/>
    </xf>
    <xf numFmtId="0" fontId="14" fillId="7" borderId="101" xfId="0" applyFont="1" applyFill="1" applyBorder="1" applyAlignment="1">
      <alignment horizontal="center" vertical="center" shrinkToFit="1"/>
    </xf>
    <xf numFmtId="0" fontId="54" fillId="0" borderId="0" xfId="3" applyFont="1" applyAlignment="1" applyProtection="1">
      <alignment horizontal="left" vertical="center"/>
      <protection locked="0"/>
    </xf>
    <xf numFmtId="0" fontId="54" fillId="0" borderId="0" xfId="3" applyFont="1" applyAlignment="1" applyProtection="1">
      <alignment horizontal="left" vertical="top" wrapText="1"/>
      <protection locked="0"/>
    </xf>
    <xf numFmtId="0" fontId="53" fillId="0" borderId="0" xfId="3" applyFont="1" applyAlignment="1" applyProtection="1">
      <alignment horizontal="center"/>
      <protection locked="0"/>
    </xf>
    <xf numFmtId="0" fontId="54" fillId="0" borderId="1" xfId="3" applyFont="1" applyBorder="1" applyAlignment="1" applyProtection="1">
      <alignment horizontal="center" vertical="top" wrapText="1"/>
      <protection locked="0"/>
    </xf>
    <xf numFmtId="0" fontId="54" fillId="0" borderId="2" xfId="3" applyFont="1" applyBorder="1" applyAlignment="1" applyProtection="1">
      <alignment horizontal="center" vertical="top" wrapText="1"/>
      <protection locked="0"/>
    </xf>
    <xf numFmtId="0" fontId="54" fillId="0" borderId="81" xfId="3" applyFont="1" applyBorder="1" applyAlignment="1" applyProtection="1">
      <alignment horizontal="left" vertical="top" wrapText="1"/>
      <protection locked="0"/>
    </xf>
    <xf numFmtId="0" fontId="54" fillId="0" borderId="82" xfId="3" applyFont="1" applyBorder="1" applyAlignment="1" applyProtection="1">
      <alignment horizontal="left" vertical="top" wrapText="1"/>
      <protection locked="0"/>
    </xf>
    <xf numFmtId="0" fontId="54" fillId="0" borderId="83" xfId="3" applyFont="1" applyBorder="1" applyAlignment="1" applyProtection="1">
      <alignment horizontal="left" vertical="top" wrapText="1"/>
      <protection locked="0"/>
    </xf>
    <xf numFmtId="0" fontId="54" fillId="0" borderId="5" xfId="3" applyFont="1" applyBorder="1" applyAlignment="1" applyProtection="1">
      <alignment horizontal="left" vertical="top" wrapText="1"/>
      <protection locked="0"/>
    </xf>
    <xf numFmtId="0" fontId="54" fillId="0" borderId="11" xfId="3" applyFont="1" applyBorder="1" applyAlignment="1" applyProtection="1">
      <alignment horizontal="left" vertical="top" wrapText="1"/>
      <protection locked="0"/>
    </xf>
    <xf numFmtId="0" fontId="54" fillId="0" borderId="81" xfId="3" applyFont="1" applyBorder="1" applyAlignment="1" applyProtection="1">
      <alignment vertical="top" wrapText="1"/>
      <protection locked="0"/>
    </xf>
    <xf numFmtId="0" fontId="54" fillId="0" borderId="82" xfId="3" applyFont="1" applyBorder="1" applyAlignment="1" applyProtection="1">
      <alignment vertical="top" wrapText="1"/>
      <protection locked="0"/>
    </xf>
    <xf numFmtId="0" fontId="54" fillId="0" borderId="83" xfId="3" applyFont="1" applyBorder="1" applyAlignment="1" applyProtection="1">
      <alignment vertical="top" wrapText="1"/>
      <protection locked="0"/>
    </xf>
    <xf numFmtId="0" fontId="54" fillId="0" borderId="6" xfId="3" applyFont="1" applyBorder="1" applyAlignment="1" applyProtection="1">
      <alignment horizontal="left" vertical="top" wrapText="1"/>
      <protection locked="0"/>
    </xf>
    <xf numFmtId="0" fontId="54" fillId="0" borderId="9" xfId="3" applyFont="1" applyBorder="1" applyAlignment="1" applyProtection="1">
      <alignment horizontal="left" vertical="top" wrapText="1"/>
      <protection locked="0"/>
    </xf>
    <xf numFmtId="0" fontId="54" fillId="0" borderId="12" xfId="3" applyFont="1" applyBorder="1" applyAlignment="1" applyProtection="1">
      <alignment horizontal="left" vertical="top" wrapText="1"/>
      <protection locked="0"/>
    </xf>
    <xf numFmtId="0" fontId="20" fillId="2" borderId="1" xfId="0" applyFont="1" applyFill="1" applyBorder="1">
      <alignment vertical="center"/>
    </xf>
    <xf numFmtId="0" fontId="20" fillId="2" borderId="13" xfId="0" applyFont="1" applyFill="1" applyBorder="1">
      <alignment vertical="center"/>
    </xf>
    <xf numFmtId="0" fontId="22" fillId="0" borderId="17" xfId="0" applyFont="1" applyBorder="1" applyAlignment="1" applyProtection="1">
      <alignment vertical="center" wrapText="1"/>
      <protection locked="0"/>
    </xf>
    <xf numFmtId="0" fontId="22" fillId="0" borderId="15" xfId="0" applyFont="1" applyBorder="1" applyAlignment="1" applyProtection="1">
      <alignment vertical="center" wrapText="1"/>
      <protection locked="0"/>
    </xf>
    <xf numFmtId="0" fontId="21" fillId="0" borderId="17" xfId="4" applyFont="1" applyBorder="1" applyAlignment="1">
      <alignment vertical="center" wrapText="1"/>
    </xf>
    <xf numFmtId="0" fontId="21" fillId="0" borderId="15" xfId="4" applyFont="1" applyBorder="1" applyAlignment="1">
      <alignment vertical="center" wrapText="1"/>
    </xf>
    <xf numFmtId="0" fontId="21" fillId="0" borderId="17"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17" xfId="0" applyFont="1" applyBorder="1" applyAlignment="1">
      <alignment vertical="center" wrapText="1"/>
    </xf>
    <xf numFmtId="0" fontId="21" fillId="0" borderId="15" xfId="0" applyFont="1" applyBorder="1" applyAlignment="1">
      <alignment vertical="center" wrapText="1"/>
    </xf>
    <xf numFmtId="0" fontId="21" fillId="0" borderId="17" xfId="0" applyFont="1" applyBorder="1" applyAlignment="1">
      <alignment horizontal="center" vertical="center"/>
    </xf>
    <xf numFmtId="0" fontId="21" fillId="0" borderId="15" xfId="0" applyFont="1" applyBorder="1" applyAlignment="1">
      <alignment horizontal="center" vertical="center"/>
    </xf>
    <xf numFmtId="0" fontId="18" fillId="0" borderId="0" xfId="0" applyFont="1" applyAlignment="1">
      <alignment horizont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wrapText="1" shrinkToFit="1"/>
    </xf>
    <xf numFmtId="0" fontId="19" fillId="0" borderId="13" xfId="0" applyFont="1" applyBorder="1" applyAlignment="1">
      <alignment horizontal="center" vertical="center" wrapText="1" shrinkToFit="1"/>
    </xf>
    <xf numFmtId="0" fontId="19" fillId="0" borderId="2" xfId="0" applyFont="1" applyBorder="1" applyAlignment="1">
      <alignment horizontal="center" vertical="center" wrapText="1" shrinkToFit="1"/>
    </xf>
    <xf numFmtId="0" fontId="16" fillId="0" borderId="0" xfId="0" applyFont="1" applyAlignment="1">
      <alignment vertical="center" wrapText="1"/>
    </xf>
    <xf numFmtId="0" fontId="21" fillId="0" borderId="1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left" vertical="center" wrapText="1"/>
    </xf>
    <xf numFmtId="0" fontId="21" fillId="0" borderId="15" xfId="0" applyFont="1" applyBorder="1" applyAlignment="1">
      <alignment horizontal="left" vertical="center" wrapText="1"/>
    </xf>
    <xf numFmtId="0" fontId="49" fillId="0" borderId="6" xfId="0" applyFont="1" applyBorder="1" applyAlignment="1" applyProtection="1">
      <alignment vertical="center" wrapText="1"/>
      <protection locked="0"/>
    </xf>
    <xf numFmtId="0" fontId="49" fillId="0" borderId="12" xfId="0" applyFont="1" applyBorder="1" applyAlignment="1" applyProtection="1">
      <alignment vertical="center" wrapText="1"/>
      <protection locked="0"/>
    </xf>
    <xf numFmtId="0" fontId="49" fillId="0" borderId="17" xfId="0" applyFont="1" applyBorder="1" applyAlignment="1" applyProtection="1">
      <alignment vertical="center" wrapText="1"/>
      <protection locked="0"/>
    </xf>
    <xf numFmtId="0" fontId="49" fillId="0" borderId="15" xfId="0" applyFont="1" applyBorder="1" applyAlignment="1" applyProtection="1">
      <alignment vertical="center" wrapText="1"/>
      <protection locked="0"/>
    </xf>
  </cellXfs>
  <cellStyles count="6">
    <cellStyle name="桁区切り" xfId="1" builtinId="6"/>
    <cellStyle name="通貨" xfId="5" builtinId="7"/>
    <cellStyle name="標準" xfId="0" builtinId="0"/>
    <cellStyle name="標準 2" xfId="2" xr:uid="{00000000-0005-0000-0000-000002000000}"/>
    <cellStyle name="標準_１８改正指針（重要事項説明書）" xfId="3" xr:uid="{00000000-0005-0000-0000-000003000000}"/>
    <cellStyle name="標準_自己チェック票" xfId="4"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35</xdr:col>
      <xdr:colOff>8467</xdr:colOff>
      <xdr:row>216</xdr:row>
      <xdr:rowOff>33866</xdr:rowOff>
    </xdr:from>
    <xdr:to>
      <xdr:col>39</xdr:col>
      <xdr:colOff>42334</xdr:colOff>
      <xdr:row>218</xdr:row>
      <xdr:rowOff>135467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408334" y="47557266"/>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37</xdr:col>
      <xdr:colOff>50801</xdr:colOff>
      <xdr:row>1</xdr:row>
      <xdr:rowOff>16934</xdr:rowOff>
    </xdr:from>
    <xdr:to>
      <xdr:col>41</xdr:col>
      <xdr:colOff>135467</xdr:colOff>
      <xdr:row>2</xdr:row>
      <xdr:rowOff>262468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737601" y="101601"/>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311</xdr:row>
      <xdr:rowOff>0</xdr:rowOff>
    </xdr:from>
    <xdr:to>
      <xdr:col>39</xdr:col>
      <xdr:colOff>33867</xdr:colOff>
      <xdr:row>312</xdr:row>
      <xdr:rowOff>338668</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399867" y="69248867"/>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327</xdr:row>
      <xdr:rowOff>0</xdr:rowOff>
    </xdr:from>
    <xdr:to>
      <xdr:col>39</xdr:col>
      <xdr:colOff>33867</xdr:colOff>
      <xdr:row>328</xdr:row>
      <xdr:rowOff>152401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399867" y="73770067"/>
          <a:ext cx="2582333"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3</xdr:row>
      <xdr:rowOff>0</xdr:rowOff>
    </xdr:from>
    <xdr:to>
      <xdr:col>1</xdr:col>
      <xdr:colOff>0</xdr:colOff>
      <xdr:row>8</xdr:row>
      <xdr:rowOff>9525</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28575" y="381000"/>
          <a:ext cx="1657350" cy="1695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23"/>
  <sheetViews>
    <sheetView showGridLines="0" view="pageBreakPreview" zoomScaleNormal="100" zoomScaleSheetLayoutView="100" workbookViewId="0">
      <selection activeCell="A20" sqref="A20"/>
    </sheetView>
  </sheetViews>
  <sheetFormatPr defaultColWidth="9" defaultRowHeight="18" customHeight="1"/>
  <cols>
    <col min="1" max="1" width="1.6640625" style="1" customWidth="1"/>
    <col min="2" max="2" width="2.6640625" style="87" customWidth="1"/>
    <col min="3" max="3" width="81.6640625" style="85" customWidth="1"/>
    <col min="4" max="4" width="1.6640625" style="85" customWidth="1"/>
    <col min="5" max="5" width="1.6640625" style="1" customWidth="1"/>
    <col min="6" max="16384" width="9" style="1"/>
  </cols>
  <sheetData>
    <row r="1" spans="2:4" ht="41.25" customHeight="1">
      <c r="C1" s="86" t="s">
        <v>0</v>
      </c>
      <c r="D1" s="86"/>
    </row>
    <row r="2" spans="2:4" ht="15.75" customHeight="1"/>
    <row r="3" spans="2:4" s="91" customFormat="1" ht="25.5" customHeight="1">
      <c r="B3" s="95" t="s">
        <v>1</v>
      </c>
      <c r="C3" s="89"/>
      <c r="D3" s="90"/>
    </row>
    <row r="4" spans="2:4" s="91" customFormat="1" ht="15.75" customHeight="1">
      <c r="B4" s="88"/>
      <c r="C4" s="89"/>
      <c r="D4" s="90"/>
    </row>
    <row r="5" spans="2:4" s="91" customFormat="1" ht="32.25" customHeight="1">
      <c r="B5" s="88" t="s">
        <v>2</v>
      </c>
      <c r="C5" s="89" t="s">
        <v>3</v>
      </c>
      <c r="D5" s="90"/>
    </row>
    <row r="6" spans="2:4" s="91" customFormat="1" ht="15.75" customHeight="1">
      <c r="B6" s="88"/>
      <c r="C6" s="89"/>
      <c r="D6" s="90"/>
    </row>
    <row r="7" spans="2:4" s="91" customFormat="1" ht="33.75" customHeight="1">
      <c r="B7" s="88" t="s">
        <v>2</v>
      </c>
      <c r="C7" s="89" t="s">
        <v>4</v>
      </c>
      <c r="D7" s="90"/>
    </row>
    <row r="8" spans="2:4" s="91" customFormat="1" ht="15.75" customHeight="1">
      <c r="B8" s="88"/>
      <c r="C8" s="89"/>
      <c r="D8" s="90"/>
    </row>
    <row r="9" spans="2:4" s="91" customFormat="1" ht="31.5" customHeight="1">
      <c r="B9" s="88" t="s">
        <v>2</v>
      </c>
      <c r="C9" s="89" t="s">
        <v>5</v>
      </c>
      <c r="D9" s="90"/>
    </row>
    <row r="10" spans="2:4" s="91" customFormat="1" ht="15.75" customHeight="1">
      <c r="B10" s="88"/>
      <c r="C10" s="89"/>
      <c r="D10" s="90"/>
    </row>
    <row r="11" spans="2:4" s="91" customFormat="1" ht="31.5" customHeight="1">
      <c r="B11" s="88" t="s">
        <v>2</v>
      </c>
      <c r="C11" s="89" t="s">
        <v>6</v>
      </c>
      <c r="D11" s="90"/>
    </row>
    <row r="12" spans="2:4" s="91" customFormat="1" ht="15.75" customHeight="1">
      <c r="B12" s="88"/>
      <c r="C12" s="89"/>
      <c r="D12" s="90"/>
    </row>
    <row r="13" spans="2:4" s="91" customFormat="1" ht="25.5" customHeight="1">
      <c r="B13" s="95" t="s">
        <v>7</v>
      </c>
      <c r="C13" s="89"/>
      <c r="D13" s="90"/>
    </row>
    <row r="14" spans="2:4" s="91" customFormat="1" ht="30.75" customHeight="1">
      <c r="B14" s="88" t="s">
        <v>2</v>
      </c>
      <c r="C14" s="89" t="s">
        <v>8</v>
      </c>
      <c r="D14" s="90"/>
    </row>
    <row r="15" spans="2:4" s="91" customFormat="1" ht="15.75" customHeight="1">
      <c r="B15" s="88"/>
      <c r="C15" s="89"/>
      <c r="D15" s="90"/>
    </row>
    <row r="16" spans="2:4" s="91" customFormat="1" ht="32.25" customHeight="1">
      <c r="B16" s="88" t="s">
        <v>2</v>
      </c>
      <c r="C16" s="89" t="s">
        <v>9</v>
      </c>
      <c r="D16" s="90"/>
    </row>
    <row r="17" spans="2:4" s="91" customFormat="1" ht="15.75" customHeight="1">
      <c r="B17" s="88"/>
      <c r="C17" s="89"/>
      <c r="D17" s="90"/>
    </row>
    <row r="18" spans="2:4" s="91" customFormat="1" ht="31.5" customHeight="1">
      <c r="B18" s="88" t="s">
        <v>2</v>
      </c>
      <c r="C18" s="89" t="s">
        <v>10</v>
      </c>
      <c r="D18" s="90"/>
    </row>
    <row r="19" spans="2:4" s="91" customFormat="1" ht="15.75" customHeight="1">
      <c r="B19" s="88"/>
      <c r="C19" s="89"/>
      <c r="D19" s="90"/>
    </row>
    <row r="20" spans="2:4" s="91" customFormat="1" ht="30" customHeight="1">
      <c r="B20" s="88" t="s">
        <v>2</v>
      </c>
      <c r="C20" s="89" t="s">
        <v>11</v>
      </c>
      <c r="D20" s="90"/>
    </row>
    <row r="21" spans="2:4" s="91" customFormat="1" ht="18" customHeight="1">
      <c r="B21" s="92"/>
      <c r="C21" s="90"/>
      <c r="D21" s="90"/>
    </row>
    <row r="22" spans="2:4" s="91" customFormat="1" ht="18" customHeight="1">
      <c r="B22" s="93"/>
      <c r="C22" s="94"/>
      <c r="D22" s="94"/>
    </row>
    <row r="23" spans="2:4" s="91" customFormat="1" ht="18" customHeight="1">
      <c r="B23" s="93"/>
      <c r="C23" s="94"/>
      <c r="D23" s="94"/>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F372"/>
  <sheetViews>
    <sheetView showGridLines="0" tabSelected="1" view="pageBreakPreview" zoomScaleNormal="80" zoomScaleSheetLayoutView="100" workbookViewId="0">
      <selection activeCell="AX13" sqref="AX13"/>
    </sheetView>
  </sheetViews>
  <sheetFormatPr defaultColWidth="9" defaultRowHeight="13.2"/>
  <cols>
    <col min="1" max="32" width="2.88671875" style="1" customWidth="1"/>
    <col min="33" max="33" width="3" style="15" customWidth="1"/>
    <col min="34" max="34" width="3" style="97" customWidth="1"/>
    <col min="35" max="36" width="9.33203125" style="20" customWidth="1"/>
    <col min="37" max="37" width="9.33203125" style="51" customWidth="1"/>
    <col min="38" max="38" width="9.33203125" style="20" customWidth="1"/>
    <col min="39" max="42" width="9" style="1" customWidth="1"/>
    <col min="43" max="16384" width="9" style="1"/>
  </cols>
  <sheetData>
    <row r="1" spans="1:58" s="109" customFormat="1" ht="6.75" customHeight="1" thickBot="1">
      <c r="AG1" s="102"/>
      <c r="AH1" s="103"/>
      <c r="AI1" s="105"/>
      <c r="AJ1" s="105"/>
      <c r="AK1" s="106"/>
      <c r="AL1" s="105"/>
    </row>
    <row r="2" spans="1:58" s="109" customFormat="1" ht="26.25" customHeight="1" thickTop="1">
      <c r="E2" s="189"/>
      <c r="F2" s="189"/>
      <c r="G2" s="189"/>
      <c r="H2" s="189"/>
      <c r="I2" s="189"/>
      <c r="J2" s="788" t="s">
        <v>12</v>
      </c>
      <c r="K2" s="788"/>
      <c r="L2" s="788"/>
      <c r="M2" s="788"/>
      <c r="N2" s="788"/>
      <c r="O2" s="788"/>
      <c r="P2" s="788"/>
      <c r="Q2" s="788"/>
      <c r="R2" s="788"/>
      <c r="S2" s="788"/>
      <c r="T2" s="788"/>
      <c r="U2" s="788"/>
      <c r="V2" s="788"/>
      <c r="W2" s="788"/>
      <c r="X2" s="788"/>
      <c r="Y2" s="788"/>
      <c r="Z2" s="788"/>
      <c r="AA2" s="788"/>
      <c r="AB2" s="788"/>
      <c r="AC2" s="788"/>
      <c r="AD2" s="788"/>
      <c r="AE2" s="788"/>
      <c r="AF2" s="788"/>
      <c r="AG2" s="102" t="s">
        <v>13</v>
      </c>
      <c r="AH2" s="103"/>
      <c r="AI2" s="98" t="s">
        <v>14</v>
      </c>
      <c r="AJ2" s="99" t="s">
        <v>15</v>
      </c>
      <c r="AK2" s="232" t="s">
        <v>16</v>
      </c>
    </row>
    <row r="3" spans="1:58" s="109" customFormat="1" ht="27" customHeight="1" thickBot="1">
      <c r="AF3" s="156" t="s">
        <v>17</v>
      </c>
      <c r="AG3" s="102"/>
      <c r="AH3" s="103"/>
      <c r="AI3" s="100" t="str">
        <f>IF(COUNTIF(AI5:AI355,"*未記入*")&gt;0,"未記入あり","")</f>
        <v>未記入あり</v>
      </c>
      <c r="AJ3" s="101" t="str">
        <f>IF(COUNTIF(AJ5:AJ350,"記入不要")&gt;0,"不要な記入あり","")</f>
        <v/>
      </c>
      <c r="AK3" s="233" t="str">
        <f>IF(COUNTIF(AK5:AK350,"*要確認*")&gt;0,"要確認","")</f>
        <v/>
      </c>
    </row>
    <row r="4" spans="1:58" s="109" customFormat="1" ht="6" customHeight="1" thickTop="1">
      <c r="AF4" s="131"/>
      <c r="AG4" s="102"/>
      <c r="AH4" s="103"/>
      <c r="AI4" s="104"/>
      <c r="AJ4" s="104"/>
      <c r="AK4" s="122"/>
      <c r="AL4" s="104"/>
    </row>
    <row r="5" spans="1:58">
      <c r="A5" s="1" t="s">
        <v>560</v>
      </c>
      <c r="V5" s="165"/>
      <c r="W5" s="347" t="s">
        <v>18</v>
      </c>
      <c r="X5" s="348"/>
      <c r="Y5" s="348"/>
      <c r="Z5" s="356"/>
      <c r="AA5" s="356"/>
      <c r="AB5" s="356"/>
      <c r="AC5" s="356"/>
      <c r="AD5" s="356"/>
      <c r="AE5" s="348" t="s">
        <v>19</v>
      </c>
      <c r="AF5" s="789"/>
      <c r="AG5" s="102"/>
      <c r="AH5" s="103"/>
      <c r="AI5" s="105" t="str">
        <f>IF(Z5="","未記入","")</f>
        <v>未記入</v>
      </c>
      <c r="AJ5" s="105"/>
      <c r="AK5" s="106"/>
      <c r="AL5" s="105"/>
      <c r="AM5" s="109"/>
      <c r="AN5" s="109"/>
      <c r="AO5" s="109"/>
      <c r="AP5" s="109"/>
      <c r="AQ5" s="109"/>
      <c r="AR5" s="109"/>
      <c r="AS5" s="109"/>
      <c r="AT5" s="109"/>
      <c r="AU5" s="109"/>
      <c r="AV5" s="109"/>
      <c r="AW5" s="109"/>
      <c r="AX5" s="109"/>
      <c r="AY5" s="109"/>
      <c r="AZ5" s="109"/>
      <c r="BA5" s="109"/>
      <c r="BB5" s="109"/>
      <c r="BC5" s="109"/>
      <c r="BD5" s="109"/>
      <c r="BE5" s="109"/>
      <c r="BF5" s="109"/>
    </row>
    <row r="6" spans="1:58" ht="7.5" customHeight="1">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102"/>
      <c r="AH6" s="103"/>
      <c r="AI6" s="105"/>
      <c r="AJ6" s="105"/>
      <c r="AK6" s="106"/>
      <c r="AL6" s="105"/>
      <c r="AM6" s="109"/>
      <c r="AN6" s="109"/>
      <c r="AO6" s="109"/>
      <c r="AP6" s="109"/>
      <c r="AQ6" s="109"/>
      <c r="AR6" s="109"/>
      <c r="AS6" s="109"/>
      <c r="AT6" s="109"/>
      <c r="AU6" s="109"/>
      <c r="AV6" s="109"/>
      <c r="AW6" s="109"/>
      <c r="AX6" s="109"/>
      <c r="AY6" s="109"/>
      <c r="AZ6" s="109"/>
      <c r="BA6" s="109"/>
      <c r="BB6" s="109"/>
      <c r="BC6" s="109"/>
      <c r="BD6" s="109"/>
      <c r="BE6" s="109"/>
      <c r="BF6" s="109"/>
    </row>
    <row r="7" spans="1:58" s="4" customFormat="1" ht="16.2">
      <c r="A7" s="670" t="s">
        <v>20</v>
      </c>
      <c r="B7" s="670"/>
      <c r="C7" s="670"/>
      <c r="D7" s="670"/>
      <c r="E7" s="670"/>
      <c r="F7" s="670"/>
      <c r="G7" s="670"/>
      <c r="H7" s="670"/>
      <c r="I7" s="670"/>
      <c r="J7" s="670"/>
      <c r="K7" s="670"/>
      <c r="L7" s="670"/>
      <c r="M7" s="670"/>
      <c r="N7" s="670"/>
      <c r="O7" s="670"/>
      <c r="P7" s="670"/>
      <c r="Q7" s="670"/>
      <c r="R7" s="670"/>
      <c r="S7" s="670"/>
      <c r="T7" s="670"/>
      <c r="U7" s="670"/>
      <c r="V7" s="670"/>
      <c r="W7" s="670"/>
      <c r="X7" s="670"/>
      <c r="Y7" s="670"/>
      <c r="Z7" s="670"/>
      <c r="AA7" s="670"/>
      <c r="AB7" s="670"/>
      <c r="AC7" s="670"/>
      <c r="AD7" s="670"/>
      <c r="AE7" s="670"/>
      <c r="AF7" s="670"/>
      <c r="AG7" s="132"/>
      <c r="AH7" s="133"/>
      <c r="AI7" s="130"/>
      <c r="AJ7" s="130"/>
      <c r="AK7" s="126"/>
      <c r="AL7" s="105"/>
      <c r="AM7" s="130"/>
      <c r="AN7" s="130"/>
      <c r="AO7" s="130"/>
      <c r="AP7" s="130"/>
      <c r="AQ7" s="130"/>
      <c r="AR7" s="130"/>
      <c r="AS7" s="130"/>
      <c r="AT7" s="130"/>
      <c r="AU7" s="130"/>
      <c r="AV7" s="130"/>
      <c r="AW7" s="130"/>
      <c r="AX7" s="130"/>
      <c r="AY7" s="130"/>
      <c r="AZ7" s="130"/>
      <c r="BA7" s="130"/>
      <c r="BB7" s="130"/>
      <c r="BC7" s="130"/>
      <c r="BD7" s="130"/>
      <c r="BE7" s="130"/>
      <c r="BF7" s="130"/>
    </row>
    <row r="8" spans="1:58" s="5" customFormat="1" ht="7.5" customHeight="1" thickBot="1">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127"/>
      <c r="AH8" s="128"/>
      <c r="AI8" s="105"/>
      <c r="AJ8" s="105"/>
      <c r="AK8" s="106"/>
      <c r="AL8" s="105"/>
      <c r="AM8" s="129"/>
      <c r="AN8" s="129"/>
      <c r="AO8" s="129"/>
      <c r="AP8" s="129"/>
      <c r="AQ8" s="129"/>
      <c r="AR8" s="129"/>
      <c r="AS8" s="129"/>
      <c r="AT8" s="129"/>
      <c r="AU8" s="129"/>
      <c r="AV8" s="129"/>
      <c r="AW8" s="129"/>
      <c r="AX8" s="129"/>
      <c r="AY8" s="129"/>
      <c r="AZ8" s="129"/>
      <c r="BA8" s="129"/>
      <c r="BB8" s="129"/>
      <c r="BC8" s="129"/>
      <c r="BD8" s="129"/>
      <c r="BE8" s="129"/>
      <c r="BF8" s="129"/>
    </row>
    <row r="9" spans="1:58" s="6" customFormat="1" ht="21.75" customHeight="1">
      <c r="A9" s="672" t="s">
        <v>21</v>
      </c>
      <c r="B9" s="673"/>
      <c r="C9" s="673"/>
      <c r="D9" s="674"/>
      <c r="E9" s="678"/>
      <c r="F9" s="679"/>
      <c r="G9" s="679"/>
      <c r="H9" s="679"/>
      <c r="I9" s="679"/>
      <c r="J9" s="679"/>
      <c r="K9" s="679"/>
      <c r="L9" s="679"/>
      <c r="M9" s="679"/>
      <c r="N9" s="679"/>
      <c r="O9" s="679"/>
      <c r="P9" s="679"/>
      <c r="Q9" s="679"/>
      <c r="R9" s="679"/>
      <c r="S9" s="679"/>
      <c r="T9" s="679"/>
      <c r="U9" s="679"/>
      <c r="V9" s="679"/>
      <c r="W9" s="679"/>
      <c r="X9" s="679"/>
      <c r="Y9" s="679"/>
      <c r="Z9" s="679"/>
      <c r="AA9" s="679"/>
      <c r="AB9" s="679"/>
      <c r="AC9" s="679"/>
      <c r="AD9" s="679"/>
      <c r="AE9" s="679"/>
      <c r="AF9" s="680"/>
      <c r="AG9" s="112"/>
      <c r="AH9" s="111"/>
      <c r="AI9" s="104" t="str">
        <f>IF(E9="","未記入","")</f>
        <v>未記入</v>
      </c>
      <c r="AJ9" s="105"/>
      <c r="AK9" s="106"/>
      <c r="AL9" s="108" t="s">
        <v>22</v>
      </c>
      <c r="AM9" s="110" t="str">
        <f>IF(Z5="","",IF(S90&lt;Z5,"開設済","開設前"))</f>
        <v/>
      </c>
      <c r="AN9" s="134"/>
      <c r="AO9" s="113"/>
      <c r="AP9" s="146"/>
      <c r="AQ9" s="113"/>
      <c r="AR9" s="113"/>
      <c r="AS9" s="113"/>
      <c r="AT9" s="113"/>
      <c r="AU9" s="113"/>
      <c r="AV9" s="113"/>
      <c r="AW9" s="113"/>
      <c r="AX9" s="113"/>
      <c r="AY9" s="113"/>
      <c r="AZ9" s="113"/>
      <c r="BA9" s="113"/>
      <c r="BB9" s="113"/>
      <c r="BC9" s="113"/>
      <c r="BD9" s="113"/>
      <c r="BE9" s="113"/>
      <c r="BF9" s="113"/>
    </row>
    <row r="10" spans="1:58" s="6" customFormat="1" ht="21.75" customHeight="1" thickBot="1">
      <c r="A10" s="675" t="s">
        <v>23</v>
      </c>
      <c r="B10" s="676"/>
      <c r="C10" s="676"/>
      <c r="D10" s="677"/>
      <c r="E10" s="7"/>
      <c r="F10" s="7"/>
      <c r="G10" s="7"/>
      <c r="H10" s="7"/>
      <c r="I10" s="7"/>
      <c r="J10" s="7"/>
      <c r="K10" s="7"/>
      <c r="L10" s="671"/>
      <c r="M10" s="671"/>
      <c r="N10" s="7" t="s">
        <v>24</v>
      </c>
      <c r="O10" s="7"/>
      <c r="P10" s="7" t="s">
        <v>25</v>
      </c>
      <c r="Q10" s="7"/>
      <c r="R10" s="671"/>
      <c r="S10" s="671"/>
      <c r="T10" s="7" t="s">
        <v>26</v>
      </c>
      <c r="U10" s="7"/>
      <c r="V10" s="7"/>
      <c r="W10" s="7"/>
      <c r="X10" s="7"/>
      <c r="Y10" s="7"/>
      <c r="Z10" s="7"/>
      <c r="AA10" s="7"/>
      <c r="AB10" s="7"/>
      <c r="AC10" s="7"/>
      <c r="AD10" s="7"/>
      <c r="AE10" s="7"/>
      <c r="AF10" s="8"/>
      <c r="AG10" s="112"/>
      <c r="AH10" s="111"/>
      <c r="AI10" s="104" t="str">
        <f>IF(OR(L10="",R10=""),"未記入","")</f>
        <v>未記入</v>
      </c>
      <c r="AJ10" s="105"/>
      <c r="AK10" s="106"/>
      <c r="AL10" s="107" t="s">
        <v>27</v>
      </c>
      <c r="AM10" s="147" t="str">
        <f>IF(OR(Z5="",S90=""),"",ROUNDDOWN((Z5-S90)/365,0))</f>
        <v/>
      </c>
      <c r="AN10" s="135"/>
      <c r="AO10" s="113"/>
      <c r="AP10" s="146"/>
      <c r="AQ10" s="113"/>
      <c r="AR10" s="113"/>
      <c r="AS10" s="113"/>
      <c r="AT10" s="113"/>
      <c r="AU10" s="113"/>
      <c r="AV10" s="113"/>
      <c r="AW10" s="113"/>
      <c r="AX10" s="113"/>
      <c r="AY10" s="113"/>
      <c r="AZ10" s="113"/>
      <c r="BA10" s="113"/>
      <c r="BB10" s="113"/>
      <c r="BC10" s="113"/>
      <c r="BD10" s="113"/>
      <c r="BE10" s="113"/>
      <c r="BF10" s="113"/>
    </row>
    <row r="11" spans="1:58" ht="7.5" customHeight="1">
      <c r="A11" s="12"/>
      <c r="AG11" s="102"/>
      <c r="AH11" s="103"/>
      <c r="AI11" s="104"/>
      <c r="AJ11" s="105"/>
      <c r="AK11" s="106"/>
      <c r="AL11" s="105"/>
      <c r="AM11" s="109"/>
      <c r="AN11" s="109"/>
      <c r="AO11" s="109"/>
      <c r="AP11" s="109"/>
      <c r="AQ11" s="109"/>
      <c r="AR11" s="109"/>
      <c r="AS11" s="109"/>
      <c r="AT11" s="109"/>
      <c r="AU11" s="109"/>
      <c r="AV11" s="109"/>
      <c r="AW11" s="109"/>
      <c r="AX11" s="109"/>
      <c r="AY11" s="109"/>
      <c r="AZ11" s="109"/>
      <c r="BA11" s="109"/>
      <c r="BB11" s="109"/>
      <c r="BC11" s="109"/>
      <c r="BD11" s="109"/>
      <c r="BE11" s="109"/>
      <c r="BF11" s="109"/>
    </row>
    <row r="12" spans="1:58" ht="18.75" customHeight="1">
      <c r="A12" s="264" t="s">
        <v>28</v>
      </c>
      <c r="AG12" s="102"/>
      <c r="AH12" s="103"/>
      <c r="AI12" s="104"/>
      <c r="AJ12" s="105"/>
      <c r="AK12" s="106"/>
      <c r="AL12" s="105"/>
      <c r="AM12" s="109"/>
      <c r="AN12" s="109"/>
      <c r="AO12" s="109"/>
      <c r="AP12" s="146"/>
      <c r="AQ12" s="109"/>
      <c r="AR12" s="109"/>
      <c r="AS12" s="109"/>
      <c r="AT12" s="109"/>
      <c r="AU12" s="109"/>
      <c r="AV12" s="109"/>
      <c r="AW12" s="109"/>
      <c r="AX12" s="109"/>
      <c r="AY12" s="109"/>
      <c r="AZ12" s="109"/>
      <c r="BA12" s="109"/>
      <c r="BB12" s="109"/>
      <c r="BC12" s="109"/>
      <c r="BD12" s="109"/>
      <c r="BE12" s="109"/>
      <c r="BF12" s="109"/>
    </row>
    <row r="13" spans="1:58" ht="18.75" customHeight="1">
      <c r="A13" s="681" t="s">
        <v>29</v>
      </c>
      <c r="B13" s="681"/>
      <c r="C13" s="681"/>
      <c r="D13" s="681"/>
      <c r="E13" s="681"/>
      <c r="F13" s="681"/>
      <c r="G13" s="681"/>
      <c r="H13" s="681"/>
      <c r="I13" s="2"/>
      <c r="J13" s="329" t="s">
        <v>30</v>
      </c>
      <c r="K13" s="329"/>
      <c r="L13" s="329"/>
      <c r="M13" s="329"/>
      <c r="N13" s="329"/>
      <c r="O13" s="329"/>
      <c r="P13" s="329"/>
      <c r="Q13" s="329"/>
      <c r="R13" s="329"/>
      <c r="S13" s="329"/>
      <c r="T13" s="329"/>
      <c r="U13" s="329"/>
      <c r="V13" s="329"/>
      <c r="W13" s="329"/>
      <c r="X13" s="329"/>
      <c r="Y13" s="329"/>
      <c r="Z13" s="329"/>
      <c r="AA13" s="329"/>
      <c r="AB13" s="329"/>
      <c r="AC13" s="329"/>
      <c r="AD13" s="329"/>
      <c r="AE13" s="329"/>
      <c r="AF13" s="3"/>
      <c r="AG13" s="102"/>
      <c r="AH13" s="103"/>
      <c r="AI13" s="104" t="str">
        <f t="shared" ref="AI13:AI19" si="0">IF(J13="","未記入","")</f>
        <v/>
      </c>
      <c r="AJ13" s="105"/>
      <c r="AK13" s="106"/>
      <c r="AL13" s="107" t="s">
        <v>31</v>
      </c>
      <c r="AM13" s="108" t="str">
        <f>IF(J13="","",IF(COUNTIF(J13,"*介護付*"),"介護付","介護付でない"))</f>
        <v>介護付でない</v>
      </c>
      <c r="AN13" s="106"/>
      <c r="AO13" s="109"/>
      <c r="AP13" s="109"/>
      <c r="AQ13" s="109"/>
      <c r="AR13" s="109"/>
      <c r="AS13" s="184"/>
      <c r="AT13" s="184"/>
      <c r="AU13" s="109"/>
      <c r="AV13" s="109"/>
      <c r="AW13" s="109"/>
      <c r="AX13" s="109"/>
      <c r="AY13" s="109"/>
      <c r="AZ13" s="109"/>
      <c r="BA13" s="109"/>
      <c r="BB13" s="109"/>
      <c r="BC13" s="109"/>
      <c r="BD13" s="109"/>
      <c r="BE13" s="109"/>
      <c r="BF13" s="109"/>
    </row>
    <row r="14" spans="1:58" ht="18.75" customHeight="1">
      <c r="A14" s="681" t="s">
        <v>32</v>
      </c>
      <c r="B14" s="681"/>
      <c r="C14" s="681"/>
      <c r="D14" s="681"/>
      <c r="E14" s="681"/>
      <c r="F14" s="681"/>
      <c r="G14" s="681"/>
      <c r="H14" s="681"/>
      <c r="I14" s="2"/>
      <c r="J14" s="329" t="s">
        <v>33</v>
      </c>
      <c r="K14" s="329"/>
      <c r="L14" s="329"/>
      <c r="M14" s="329"/>
      <c r="N14" s="329"/>
      <c r="O14" s="329"/>
      <c r="P14" s="329"/>
      <c r="Q14" s="329"/>
      <c r="R14" s="329"/>
      <c r="S14" s="329"/>
      <c r="T14" s="329"/>
      <c r="U14" s="329"/>
      <c r="V14" s="329"/>
      <c r="W14" s="329"/>
      <c r="X14" s="329"/>
      <c r="Y14" s="329"/>
      <c r="Z14" s="329"/>
      <c r="AA14" s="329"/>
      <c r="AB14" s="329"/>
      <c r="AC14" s="329"/>
      <c r="AD14" s="329"/>
      <c r="AE14" s="329"/>
      <c r="AF14" s="3"/>
      <c r="AG14" s="102"/>
      <c r="AH14" s="103"/>
      <c r="AI14" s="104" t="str">
        <f t="shared" ref="AI14" si="1">IF(J14="","未記入","")</f>
        <v/>
      </c>
      <c r="AJ14" s="105"/>
      <c r="AK14" s="106"/>
      <c r="AL14" s="231"/>
      <c r="AM14" s="231"/>
      <c r="AN14" s="106"/>
      <c r="AO14" s="109"/>
      <c r="AP14" s="109"/>
      <c r="AQ14" s="109"/>
      <c r="AR14" s="109"/>
      <c r="AS14" s="184"/>
      <c r="AT14" s="184"/>
      <c r="AU14" s="109"/>
      <c r="AV14" s="109"/>
      <c r="AW14" s="109"/>
      <c r="AX14" s="109"/>
      <c r="AY14" s="109"/>
      <c r="AZ14" s="109"/>
      <c r="BA14" s="109"/>
      <c r="BB14" s="109"/>
      <c r="BC14" s="109"/>
      <c r="BD14" s="109"/>
      <c r="BE14" s="109"/>
      <c r="BF14" s="109"/>
    </row>
    <row r="15" spans="1:58" ht="18.75" customHeight="1">
      <c r="A15" s="681" t="s">
        <v>34</v>
      </c>
      <c r="B15" s="681"/>
      <c r="C15" s="681"/>
      <c r="D15" s="681"/>
      <c r="E15" s="681"/>
      <c r="F15" s="681"/>
      <c r="G15" s="681"/>
      <c r="H15" s="681"/>
      <c r="I15" s="2"/>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
      <c r="AG15" s="102"/>
      <c r="AH15" s="103"/>
      <c r="AI15" s="104" t="str">
        <f t="shared" si="0"/>
        <v>未記入</v>
      </c>
      <c r="AJ15" s="105"/>
      <c r="AK15" s="106"/>
      <c r="AL15" s="229"/>
      <c r="AM15" s="230"/>
      <c r="AN15" s="134"/>
      <c r="AO15" s="109"/>
      <c r="AP15" s="109"/>
      <c r="AQ15" s="109"/>
      <c r="AR15" s="109"/>
      <c r="AS15" s="184"/>
      <c r="AT15" s="184"/>
      <c r="AU15" s="109"/>
      <c r="AV15" s="185"/>
      <c r="AW15" s="185"/>
      <c r="AX15" s="109"/>
      <c r="AY15" s="184"/>
      <c r="AZ15" s="184"/>
      <c r="BA15" s="186"/>
      <c r="BB15" s="109"/>
      <c r="BC15" s="109"/>
      <c r="BD15" s="109"/>
      <c r="BE15" s="109"/>
      <c r="BF15" s="109"/>
    </row>
    <row r="16" spans="1:58" ht="18.75" customHeight="1">
      <c r="A16" s="681" t="s">
        <v>35</v>
      </c>
      <c r="B16" s="681"/>
      <c r="C16" s="681"/>
      <c r="D16" s="681"/>
      <c r="E16" s="681"/>
      <c r="F16" s="681"/>
      <c r="G16" s="681"/>
      <c r="H16" s="681"/>
      <c r="I16" s="2"/>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
      <c r="AG16" s="102"/>
      <c r="AH16" s="111"/>
      <c r="AI16" s="104" t="str">
        <f t="shared" si="0"/>
        <v>未記入</v>
      </c>
      <c r="AJ16" s="105"/>
      <c r="AK16" s="106"/>
      <c r="AL16" s="107" t="s">
        <v>36</v>
      </c>
      <c r="AM16" s="108" t="str">
        <f>IF(J16="","",IF(OR(J16="前払金方式",J16="選択方式"),"前払金あり","前払金なし"))</f>
        <v/>
      </c>
      <c r="AN16" s="106"/>
      <c r="AO16" s="109"/>
      <c r="AP16" s="109"/>
      <c r="AQ16" s="109"/>
      <c r="AR16" s="109"/>
      <c r="AS16" s="184"/>
      <c r="AT16" s="184"/>
      <c r="AU16" s="109"/>
      <c r="AV16" s="185"/>
      <c r="AW16" s="185"/>
      <c r="AX16" s="109"/>
      <c r="AY16" s="184"/>
      <c r="AZ16" s="184"/>
      <c r="BA16" s="186"/>
      <c r="BB16" s="109"/>
      <c r="BC16" s="109"/>
      <c r="BD16" s="109"/>
      <c r="BE16" s="109"/>
      <c r="BF16" s="109"/>
    </row>
    <row r="17" spans="1:58" ht="18.75" customHeight="1">
      <c r="A17" s="681" t="s">
        <v>37</v>
      </c>
      <c r="B17" s="681"/>
      <c r="C17" s="681"/>
      <c r="D17" s="681"/>
      <c r="E17" s="681"/>
      <c r="F17" s="681"/>
      <c r="G17" s="681"/>
      <c r="H17" s="681"/>
      <c r="I17" s="2"/>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
      <c r="AG17" s="102"/>
      <c r="AH17" s="103"/>
      <c r="AI17" s="104" t="str">
        <f t="shared" si="0"/>
        <v>未記入</v>
      </c>
      <c r="AJ17" s="105"/>
      <c r="AK17" s="106"/>
      <c r="AL17" s="107" t="s">
        <v>38</v>
      </c>
      <c r="AM17" s="108" t="str">
        <f>IF(J17="","",IF(COUNTIF(J17,"*混合型*"),"予防あり","予防なし"))</f>
        <v/>
      </c>
      <c r="AN17" s="134"/>
      <c r="AO17" s="109"/>
      <c r="AP17" s="109"/>
      <c r="AQ17" s="109"/>
      <c r="AR17" s="109"/>
      <c r="AS17" s="184"/>
      <c r="AT17" s="184"/>
      <c r="AU17" s="109"/>
      <c r="AV17" s="185"/>
      <c r="AW17" s="185"/>
      <c r="AX17" s="109"/>
      <c r="AY17" s="184"/>
      <c r="AZ17" s="184"/>
      <c r="BA17" s="186"/>
      <c r="BB17" s="109"/>
      <c r="BC17" s="109"/>
      <c r="BD17" s="109"/>
      <c r="BE17" s="109"/>
      <c r="BF17" s="109"/>
    </row>
    <row r="18" spans="1:58" ht="18.75" customHeight="1">
      <c r="A18" s="681" t="s">
        <v>39</v>
      </c>
      <c r="B18" s="681"/>
      <c r="C18" s="681"/>
      <c r="D18" s="681"/>
      <c r="E18" s="681"/>
      <c r="F18" s="681"/>
      <c r="G18" s="681"/>
      <c r="H18" s="681"/>
      <c r="I18" s="2"/>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
      <c r="AG18" s="102"/>
      <c r="AH18" s="103"/>
      <c r="AI18" s="104" t="str">
        <f t="shared" si="0"/>
        <v>未記入</v>
      </c>
      <c r="AJ18" s="105"/>
      <c r="AK18" s="106"/>
      <c r="AL18" s="187"/>
      <c r="AM18" s="188"/>
      <c r="AN18" s="106"/>
      <c r="AO18" s="109"/>
      <c r="AP18" s="109"/>
      <c r="AQ18" s="109"/>
      <c r="AR18" s="109"/>
      <c r="AS18" s="184"/>
      <c r="AT18" s="184"/>
      <c r="AU18" s="109"/>
      <c r="AV18" s="109"/>
      <c r="AW18" s="109"/>
      <c r="AX18" s="109"/>
      <c r="AY18" s="184"/>
      <c r="AZ18" s="184"/>
      <c r="BA18" s="186"/>
      <c r="BB18" s="109"/>
      <c r="BC18" s="109"/>
      <c r="BD18" s="109"/>
      <c r="BE18" s="109"/>
      <c r="BF18" s="109"/>
    </row>
    <row r="19" spans="1:58" ht="30" customHeight="1">
      <c r="A19" s="681" t="s">
        <v>40</v>
      </c>
      <c r="B19" s="681"/>
      <c r="C19" s="681"/>
      <c r="D19" s="681"/>
      <c r="E19" s="681"/>
      <c r="F19" s="681"/>
      <c r="G19" s="681"/>
      <c r="H19" s="681"/>
      <c r="I19" s="2"/>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
      <c r="AG19" s="102"/>
      <c r="AH19" s="111"/>
      <c r="AI19" s="104" t="str">
        <f t="shared" si="0"/>
        <v>未記入</v>
      </c>
      <c r="AJ19" s="105"/>
      <c r="AK19" s="106"/>
      <c r="AL19" s="107" t="s">
        <v>41</v>
      </c>
      <c r="AM19" s="110" t="e">
        <f>IF(#REF!="","",VLOOKUP(#REF!,AP15:AQ19,2,FALSE))</f>
        <v>#REF!</v>
      </c>
      <c r="AN19" s="126"/>
      <c r="AO19" s="109"/>
      <c r="AP19" s="109"/>
      <c r="AQ19" s="109"/>
      <c r="AR19" s="109"/>
      <c r="AS19" s="109"/>
      <c r="AT19" s="109"/>
      <c r="AU19" s="109"/>
      <c r="AV19" s="109"/>
      <c r="AW19" s="109"/>
      <c r="AX19" s="109"/>
      <c r="AY19" s="109"/>
      <c r="AZ19" s="109"/>
      <c r="BA19" s="109"/>
      <c r="BB19" s="109"/>
      <c r="BC19" s="109"/>
      <c r="BD19" s="109"/>
      <c r="BE19" s="109"/>
      <c r="BF19" s="109"/>
    </row>
    <row r="20" spans="1:58" ht="8.25" customHeight="1">
      <c r="A20" s="12"/>
      <c r="AG20" s="102"/>
      <c r="AH20" s="103"/>
      <c r="AI20" s="104"/>
      <c r="AJ20" s="105"/>
      <c r="AK20" s="106"/>
      <c r="AL20" s="105"/>
      <c r="AM20" s="109"/>
      <c r="AN20" s="109"/>
      <c r="AO20" s="109"/>
      <c r="AP20" s="109"/>
      <c r="AQ20" s="109"/>
      <c r="AR20" s="109"/>
      <c r="AS20" s="109"/>
      <c r="AT20" s="109"/>
      <c r="AU20" s="109"/>
      <c r="AV20" s="109"/>
      <c r="AW20" s="109"/>
      <c r="AX20" s="109"/>
      <c r="AY20" s="109"/>
      <c r="AZ20" s="109"/>
      <c r="BA20" s="109"/>
      <c r="BB20" s="109"/>
      <c r="BC20" s="109"/>
      <c r="BD20" s="109"/>
      <c r="BE20" s="109"/>
      <c r="BF20" s="109"/>
    </row>
    <row r="21" spans="1:58" s="6" customFormat="1" ht="18.75" customHeight="1">
      <c r="A21" s="265" t="s">
        <v>42</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112"/>
      <c r="AH21" s="111"/>
      <c r="AI21" s="104"/>
      <c r="AJ21" s="105"/>
      <c r="AK21" s="106"/>
      <c r="AL21" s="105"/>
      <c r="AM21" s="113"/>
      <c r="AN21" s="113"/>
      <c r="AO21" s="113"/>
      <c r="AP21" s="113"/>
      <c r="AQ21" s="113"/>
      <c r="AR21" s="113"/>
      <c r="AS21" s="113"/>
      <c r="AT21" s="113"/>
      <c r="AU21" s="113"/>
      <c r="AV21" s="113"/>
      <c r="AW21" s="113"/>
      <c r="AX21" s="113"/>
      <c r="AY21" s="113"/>
      <c r="AZ21" s="113"/>
      <c r="BA21" s="113"/>
      <c r="BB21" s="113"/>
      <c r="BC21" s="113"/>
      <c r="BD21" s="113"/>
      <c r="BE21" s="113"/>
      <c r="BF21" s="113"/>
    </row>
    <row r="22" spans="1:58" ht="18.75" customHeight="1">
      <c r="A22" s="372" t="s">
        <v>43</v>
      </c>
      <c r="B22" s="373"/>
      <c r="C22" s="373"/>
      <c r="D22" s="373"/>
      <c r="E22" s="373"/>
      <c r="F22" s="373"/>
      <c r="G22" s="373"/>
      <c r="H22" s="374"/>
      <c r="I22" s="665" t="s">
        <v>44</v>
      </c>
      <c r="J22" s="666"/>
      <c r="K22" s="666"/>
      <c r="L22" s="666"/>
      <c r="M22" s="666"/>
      <c r="N22" s="666"/>
      <c r="O22" s="22"/>
      <c r="P22" s="293"/>
      <c r="Q22" s="293"/>
      <c r="R22" s="293"/>
      <c r="S22" s="293"/>
      <c r="T22" s="293"/>
      <c r="U22" s="293"/>
      <c r="V22" s="293"/>
      <c r="W22" s="293"/>
      <c r="X22" s="293"/>
      <c r="Y22" s="293"/>
      <c r="Z22" s="293"/>
      <c r="AA22" s="293"/>
      <c r="AB22" s="293"/>
      <c r="AC22" s="293"/>
      <c r="AD22" s="293"/>
      <c r="AE22" s="293"/>
      <c r="AF22" s="54"/>
      <c r="AG22" s="102"/>
      <c r="AH22" s="103"/>
      <c r="AI22" s="104" t="str">
        <f>IF(P22="","未記入","")</f>
        <v>未記入</v>
      </c>
      <c r="AJ22" s="105"/>
      <c r="AK22" s="106"/>
      <c r="AL22" s="105"/>
      <c r="AM22" s="109"/>
      <c r="AN22" s="109"/>
      <c r="AO22" s="109"/>
      <c r="AP22" s="109"/>
      <c r="AQ22" s="109"/>
      <c r="AR22" s="109"/>
      <c r="AS22" s="109"/>
      <c r="AT22" s="109"/>
      <c r="AU22" s="109"/>
      <c r="AV22" s="109"/>
      <c r="AW22" s="109"/>
      <c r="AX22" s="109"/>
      <c r="AY22" s="109"/>
      <c r="AZ22" s="109"/>
      <c r="BA22" s="109"/>
      <c r="BB22" s="109"/>
      <c r="BC22" s="109"/>
      <c r="BD22" s="109"/>
      <c r="BE22" s="109"/>
      <c r="BF22" s="109"/>
    </row>
    <row r="23" spans="1:58" ht="18.75" customHeight="1">
      <c r="A23" s="662"/>
      <c r="B23" s="663"/>
      <c r="C23" s="663"/>
      <c r="D23" s="663"/>
      <c r="E23" s="663"/>
      <c r="F23" s="663"/>
      <c r="G23" s="663"/>
      <c r="H23" s="664"/>
      <c r="I23" s="642" t="s">
        <v>45</v>
      </c>
      <c r="J23" s="642"/>
      <c r="K23" s="642"/>
      <c r="L23" s="643"/>
      <c r="M23" s="644"/>
      <c r="N23" s="644"/>
      <c r="O23" s="644"/>
      <c r="P23" s="644"/>
      <c r="Q23" s="644"/>
      <c r="R23" s="644"/>
      <c r="S23" s="644"/>
      <c r="T23" s="644"/>
      <c r="U23" s="644"/>
      <c r="V23" s="644"/>
      <c r="W23" s="644"/>
      <c r="X23" s="644"/>
      <c r="Y23" s="644"/>
      <c r="Z23" s="644"/>
      <c r="AA23" s="644"/>
      <c r="AB23" s="644"/>
      <c r="AC23" s="644"/>
      <c r="AD23" s="644"/>
      <c r="AE23" s="644"/>
      <c r="AF23" s="645"/>
      <c r="AG23" s="102"/>
      <c r="AH23" s="111"/>
      <c r="AI23" s="104" t="str">
        <f>IF(L23="","未記入","")</f>
        <v>未記入</v>
      </c>
      <c r="AJ23" s="105"/>
      <c r="AK23" s="106"/>
      <c r="AL23" s="105"/>
      <c r="AM23" s="109"/>
      <c r="AN23" s="109"/>
      <c r="AO23" s="109"/>
      <c r="AP23" s="109"/>
      <c r="AQ23" s="109"/>
      <c r="AR23" s="109"/>
      <c r="AS23" s="109"/>
      <c r="AT23" s="109"/>
      <c r="AU23" s="109"/>
      <c r="AV23" s="109"/>
      <c r="AW23" s="109"/>
      <c r="AX23" s="109"/>
      <c r="AY23" s="109"/>
      <c r="AZ23" s="109"/>
      <c r="BA23" s="109"/>
      <c r="BB23" s="109"/>
      <c r="BC23" s="109"/>
      <c r="BD23" s="109"/>
      <c r="BE23" s="109"/>
      <c r="BF23" s="109"/>
    </row>
    <row r="24" spans="1:58" ht="18.75" customHeight="1" thickBot="1">
      <c r="A24" s="375"/>
      <c r="B24" s="376"/>
      <c r="C24" s="376"/>
      <c r="D24" s="376"/>
      <c r="E24" s="376"/>
      <c r="F24" s="376"/>
      <c r="G24" s="376"/>
      <c r="H24" s="377"/>
      <c r="I24" s="638" t="s">
        <v>43</v>
      </c>
      <c r="J24" s="638"/>
      <c r="K24" s="638"/>
      <c r="L24" s="646"/>
      <c r="M24" s="647"/>
      <c r="N24" s="647"/>
      <c r="O24" s="647"/>
      <c r="P24" s="647"/>
      <c r="Q24" s="647"/>
      <c r="R24" s="647"/>
      <c r="S24" s="647"/>
      <c r="T24" s="647"/>
      <c r="U24" s="647"/>
      <c r="V24" s="647"/>
      <c r="W24" s="647"/>
      <c r="X24" s="647"/>
      <c r="Y24" s="647"/>
      <c r="Z24" s="647"/>
      <c r="AA24" s="647"/>
      <c r="AB24" s="647"/>
      <c r="AC24" s="647"/>
      <c r="AD24" s="647"/>
      <c r="AE24" s="647"/>
      <c r="AF24" s="648"/>
      <c r="AG24" s="102"/>
      <c r="AH24" s="111"/>
      <c r="AI24" s="104" t="str">
        <f>IF(L24="","未記入","")</f>
        <v>未記入</v>
      </c>
      <c r="AJ24" s="105"/>
      <c r="AK24" s="827" t="s">
        <v>46</v>
      </c>
      <c r="AL24" s="827"/>
      <c r="AM24" s="109"/>
      <c r="AN24" s="109"/>
      <c r="AO24" s="109"/>
      <c r="AP24" s="109"/>
      <c r="AQ24" s="109"/>
      <c r="AR24" s="109"/>
      <c r="AS24" s="109"/>
      <c r="AT24" s="109"/>
      <c r="AU24" s="109"/>
      <c r="AV24" s="109"/>
      <c r="AW24" s="109"/>
      <c r="AX24" s="109"/>
      <c r="AY24" s="109"/>
      <c r="AZ24" s="109"/>
      <c r="BA24" s="109"/>
      <c r="BB24" s="109"/>
      <c r="BC24" s="109"/>
      <c r="BD24" s="109"/>
      <c r="BE24" s="109"/>
      <c r="BF24" s="109"/>
    </row>
    <row r="25" spans="1:58" ht="18.75" customHeight="1">
      <c r="A25" s="372" t="s">
        <v>47</v>
      </c>
      <c r="B25" s="373"/>
      <c r="C25" s="373"/>
      <c r="D25" s="373"/>
      <c r="E25" s="373"/>
      <c r="F25" s="373"/>
      <c r="G25" s="373"/>
      <c r="H25" s="374"/>
      <c r="I25" s="53" t="s">
        <v>48</v>
      </c>
      <c r="J25" s="601"/>
      <c r="K25" s="601"/>
      <c r="L25" s="601"/>
      <c r="M25" s="601"/>
      <c r="N25" s="601"/>
      <c r="O25" s="602"/>
      <c r="P25" s="57"/>
      <c r="Q25" s="57"/>
      <c r="R25" s="57"/>
      <c r="S25" s="57"/>
      <c r="T25" s="57"/>
      <c r="U25" s="57"/>
      <c r="V25" s="57"/>
      <c r="W25" s="57"/>
      <c r="X25" s="57"/>
      <c r="Y25" s="57"/>
      <c r="Z25" s="57"/>
      <c r="AA25" s="57"/>
      <c r="AB25" s="57"/>
      <c r="AC25" s="57"/>
      <c r="AD25" s="57"/>
      <c r="AE25" s="57"/>
      <c r="AF25" s="70"/>
      <c r="AG25" s="102"/>
      <c r="AH25" s="111"/>
      <c r="AI25" s="104" t="str">
        <f>IF(J25="","未記入","")</f>
        <v>未記入</v>
      </c>
      <c r="AJ25" s="105"/>
      <c r="AK25" s="828" t="s">
        <v>49</v>
      </c>
      <c r="AL25" s="829"/>
      <c r="AM25" s="829"/>
      <c r="AN25" s="830"/>
      <c r="AO25" s="109"/>
      <c r="AP25" s="109"/>
      <c r="AQ25" s="109"/>
      <c r="AR25" s="109"/>
      <c r="AS25" s="109"/>
      <c r="AT25" s="109"/>
      <c r="AU25" s="109"/>
      <c r="AV25" s="109"/>
      <c r="AW25" s="109"/>
      <c r="AX25" s="109"/>
      <c r="AY25" s="109"/>
      <c r="AZ25" s="109"/>
      <c r="BA25" s="109"/>
      <c r="BB25" s="109"/>
      <c r="BC25" s="109"/>
      <c r="BD25" s="109"/>
      <c r="BE25" s="109"/>
      <c r="BF25" s="109"/>
    </row>
    <row r="26" spans="1:58" ht="18.75" customHeight="1">
      <c r="A26" s="375"/>
      <c r="B26" s="376"/>
      <c r="C26" s="376"/>
      <c r="D26" s="376"/>
      <c r="E26" s="376"/>
      <c r="F26" s="376"/>
      <c r="G26" s="376"/>
      <c r="H26" s="377"/>
      <c r="I26" s="640"/>
      <c r="J26" s="364"/>
      <c r="K26" s="364"/>
      <c r="L26" s="364"/>
      <c r="M26" s="364"/>
      <c r="N26" s="364"/>
      <c r="O26" s="364"/>
      <c r="P26" s="364"/>
      <c r="Q26" s="364"/>
      <c r="R26" s="364"/>
      <c r="S26" s="364"/>
      <c r="T26" s="364"/>
      <c r="U26" s="364"/>
      <c r="V26" s="364"/>
      <c r="W26" s="364"/>
      <c r="X26" s="364"/>
      <c r="Y26" s="364"/>
      <c r="Z26" s="364"/>
      <c r="AA26" s="364"/>
      <c r="AB26" s="364"/>
      <c r="AC26" s="364"/>
      <c r="AD26" s="364"/>
      <c r="AE26" s="364"/>
      <c r="AF26" s="641"/>
      <c r="AG26" s="102"/>
      <c r="AH26" s="111"/>
      <c r="AI26" s="104" t="str">
        <f>IF(I26="","未記入","")</f>
        <v>未記入</v>
      </c>
      <c r="AJ26" s="105"/>
      <c r="AK26" s="831"/>
      <c r="AL26" s="832"/>
      <c r="AM26" s="832"/>
      <c r="AN26" s="833"/>
      <c r="AO26" s="109"/>
      <c r="AP26" s="109"/>
      <c r="AQ26" s="109"/>
      <c r="AR26" s="109"/>
      <c r="AS26" s="109"/>
      <c r="AT26" s="109"/>
      <c r="AU26" s="109"/>
      <c r="AV26" s="109"/>
      <c r="AW26" s="109"/>
      <c r="AX26" s="109"/>
      <c r="AY26" s="109"/>
      <c r="AZ26" s="109"/>
      <c r="BA26" s="109"/>
      <c r="BB26" s="109"/>
      <c r="BC26" s="109"/>
      <c r="BD26" s="109"/>
      <c r="BE26" s="109"/>
      <c r="BF26" s="109"/>
    </row>
    <row r="27" spans="1:58" ht="18.75" customHeight="1">
      <c r="A27" s="372" t="s">
        <v>50</v>
      </c>
      <c r="B27" s="373"/>
      <c r="C27" s="373"/>
      <c r="D27" s="373"/>
      <c r="E27" s="373"/>
      <c r="F27" s="373"/>
      <c r="G27" s="373"/>
      <c r="H27" s="374"/>
      <c r="I27" s="370" t="s">
        <v>51</v>
      </c>
      <c r="J27" s="370"/>
      <c r="K27" s="370"/>
      <c r="L27" s="370"/>
      <c r="M27" s="370"/>
      <c r="N27" s="370"/>
      <c r="O27" s="667"/>
      <c r="P27" s="581"/>
      <c r="Q27" s="581"/>
      <c r="R27" s="581"/>
      <c r="S27" s="581"/>
      <c r="T27" s="581"/>
      <c r="U27" s="581"/>
      <c r="V27" s="581"/>
      <c r="W27" s="581"/>
      <c r="X27" s="581"/>
      <c r="Y27" s="581"/>
      <c r="Z27" s="581"/>
      <c r="AA27" s="581"/>
      <c r="AB27" s="581"/>
      <c r="AC27" s="581"/>
      <c r="AD27" s="581"/>
      <c r="AE27" s="581"/>
      <c r="AF27" s="668"/>
      <c r="AG27" s="102"/>
      <c r="AH27" s="111"/>
      <c r="AI27" s="104" t="str">
        <f>IF(O27="","未記入","")</f>
        <v>未記入</v>
      </c>
      <c r="AJ27" s="105"/>
      <c r="AK27" s="834"/>
      <c r="AL27" s="835"/>
      <c r="AM27" s="835"/>
      <c r="AN27" s="836"/>
      <c r="AO27" s="109"/>
      <c r="AP27" s="109"/>
      <c r="AQ27" s="109"/>
      <c r="AR27" s="109"/>
      <c r="AS27" s="109"/>
      <c r="AT27" s="109"/>
      <c r="AU27" s="109"/>
      <c r="AV27" s="109"/>
      <c r="AW27" s="109"/>
      <c r="AX27" s="109"/>
      <c r="AY27" s="109"/>
      <c r="AZ27" s="109"/>
      <c r="BA27" s="109"/>
      <c r="BB27" s="109"/>
      <c r="BC27" s="109"/>
      <c r="BD27" s="109"/>
      <c r="BE27" s="109"/>
      <c r="BF27" s="109"/>
    </row>
    <row r="28" spans="1:58" ht="18.75" customHeight="1">
      <c r="A28" s="375"/>
      <c r="B28" s="376"/>
      <c r="C28" s="376"/>
      <c r="D28" s="376"/>
      <c r="E28" s="376"/>
      <c r="F28" s="376"/>
      <c r="G28" s="376"/>
      <c r="H28" s="377"/>
      <c r="I28" s="370" t="s">
        <v>52</v>
      </c>
      <c r="J28" s="370"/>
      <c r="K28" s="370"/>
      <c r="L28" s="370"/>
      <c r="M28" s="370"/>
      <c r="N28" s="370"/>
      <c r="O28" s="667"/>
      <c r="P28" s="581"/>
      <c r="Q28" s="581"/>
      <c r="R28" s="581"/>
      <c r="S28" s="581"/>
      <c r="T28" s="581"/>
      <c r="U28" s="581"/>
      <c r="V28" s="581"/>
      <c r="W28" s="581"/>
      <c r="X28" s="581"/>
      <c r="Y28" s="581"/>
      <c r="Z28" s="581"/>
      <c r="AA28" s="581"/>
      <c r="AB28" s="581"/>
      <c r="AC28" s="581"/>
      <c r="AD28" s="581"/>
      <c r="AE28" s="581"/>
      <c r="AF28" s="668"/>
      <c r="AG28" s="102"/>
      <c r="AH28" s="111"/>
      <c r="AI28" s="104" t="str">
        <f>IF(O28="","未記入","")</f>
        <v>未記入</v>
      </c>
      <c r="AJ28" s="105"/>
      <c r="AK28" s="234" t="s">
        <v>53</v>
      </c>
      <c r="AL28" s="837"/>
      <c r="AM28" s="837"/>
      <c r="AN28" s="838"/>
      <c r="AO28" s="109"/>
      <c r="AP28" s="109"/>
      <c r="AQ28" s="109"/>
      <c r="AR28" s="109"/>
      <c r="AS28" s="109"/>
      <c r="AT28" s="109"/>
      <c r="AU28" s="109"/>
      <c r="AV28" s="109"/>
      <c r="AW28" s="109"/>
      <c r="AX28" s="109"/>
      <c r="AY28" s="109"/>
      <c r="AZ28" s="109"/>
      <c r="BA28" s="109"/>
      <c r="BB28" s="109"/>
      <c r="BC28" s="109"/>
      <c r="BD28" s="109"/>
      <c r="BE28" s="109"/>
      <c r="BF28" s="109"/>
    </row>
    <row r="29" spans="1:58" ht="18.75" customHeight="1">
      <c r="A29" s="358" t="s">
        <v>54</v>
      </c>
      <c r="B29" s="358"/>
      <c r="C29" s="358"/>
      <c r="D29" s="358"/>
      <c r="E29" s="358"/>
      <c r="F29" s="358"/>
      <c r="G29" s="358"/>
      <c r="H29" s="358"/>
      <c r="I29" s="635" t="s">
        <v>55</v>
      </c>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7"/>
      <c r="AG29" s="102"/>
      <c r="AH29" s="103"/>
      <c r="AI29" s="104" t="str">
        <f>IF(OR(I29="http://",I29=""),"未記入","")</f>
        <v>未記入</v>
      </c>
      <c r="AJ29" s="105"/>
      <c r="AK29" s="234" t="s">
        <v>56</v>
      </c>
      <c r="AL29" s="837"/>
      <c r="AM29" s="837"/>
      <c r="AN29" s="838"/>
      <c r="AO29" s="109"/>
      <c r="AP29" s="109"/>
      <c r="AQ29" s="109"/>
      <c r="AR29" s="109"/>
      <c r="AS29" s="109"/>
      <c r="AT29" s="109"/>
      <c r="AU29" s="109"/>
      <c r="AV29" s="109"/>
      <c r="AW29" s="109"/>
      <c r="AX29" s="109"/>
      <c r="AY29" s="109"/>
      <c r="AZ29" s="109"/>
      <c r="BA29" s="109"/>
      <c r="BB29" s="109"/>
      <c r="BC29" s="109"/>
      <c r="BD29" s="109"/>
      <c r="BE29" s="109"/>
      <c r="BF29" s="109"/>
    </row>
    <row r="30" spans="1:58" ht="18.75" customHeight="1">
      <c r="A30" s="358" t="s">
        <v>57</v>
      </c>
      <c r="B30" s="358"/>
      <c r="C30" s="358"/>
      <c r="D30" s="358"/>
      <c r="E30" s="358"/>
      <c r="F30" s="358"/>
      <c r="G30" s="358"/>
      <c r="H30" s="358"/>
      <c r="I30" s="290" t="s">
        <v>58</v>
      </c>
      <c r="J30" s="291"/>
      <c r="K30" s="292"/>
      <c r="L30" s="367"/>
      <c r="M30" s="368"/>
      <c r="N30" s="368"/>
      <c r="O30" s="368"/>
      <c r="P30" s="368"/>
      <c r="Q30" s="368"/>
      <c r="R30" s="368"/>
      <c r="S30" s="369"/>
      <c r="T30" s="290" t="s">
        <v>59</v>
      </c>
      <c r="U30" s="291"/>
      <c r="V30" s="292"/>
      <c r="W30" s="367"/>
      <c r="X30" s="368"/>
      <c r="Y30" s="368"/>
      <c r="Z30" s="368"/>
      <c r="AA30" s="368"/>
      <c r="AB30" s="368"/>
      <c r="AC30" s="368"/>
      <c r="AD30" s="368"/>
      <c r="AE30" s="368"/>
      <c r="AF30" s="369"/>
      <c r="AG30" s="102"/>
      <c r="AH30" s="103"/>
      <c r="AI30" s="104" t="str">
        <f>IF(OR(L30="",W30=""),"未記入","")</f>
        <v>未記入</v>
      </c>
      <c r="AJ30" s="105"/>
      <c r="AK30" s="234" t="s">
        <v>60</v>
      </c>
      <c r="AL30" s="837"/>
      <c r="AM30" s="837"/>
      <c r="AN30" s="838"/>
      <c r="AO30" s="109"/>
      <c r="AP30" s="109"/>
      <c r="AQ30" s="109"/>
      <c r="AR30" s="109"/>
      <c r="AS30" s="109"/>
      <c r="AT30" s="109"/>
      <c r="AU30" s="109"/>
      <c r="AV30" s="109"/>
      <c r="AW30" s="109"/>
      <c r="AX30" s="109"/>
      <c r="AY30" s="109"/>
      <c r="AZ30" s="109"/>
      <c r="BA30" s="109"/>
      <c r="BB30" s="109"/>
      <c r="BC30" s="109"/>
      <c r="BD30" s="109"/>
      <c r="BE30" s="109"/>
      <c r="BF30" s="109"/>
    </row>
    <row r="31" spans="1:58" ht="18.75" customHeight="1" thickBot="1">
      <c r="A31" s="358" t="s">
        <v>61</v>
      </c>
      <c r="B31" s="358"/>
      <c r="C31" s="358"/>
      <c r="D31" s="358"/>
      <c r="E31" s="358"/>
      <c r="F31" s="358"/>
      <c r="G31" s="358"/>
      <c r="H31" s="358"/>
      <c r="I31" s="669"/>
      <c r="J31" s="669"/>
      <c r="K31" s="669"/>
      <c r="L31" s="669"/>
      <c r="M31" s="669"/>
      <c r="N31" s="669"/>
      <c r="O31" s="669"/>
      <c r="P31" s="669"/>
      <c r="Q31" s="669"/>
      <c r="R31" s="669"/>
      <c r="S31" s="669"/>
      <c r="T31" s="669"/>
      <c r="U31" s="669"/>
      <c r="V31" s="669"/>
      <c r="W31" s="669"/>
      <c r="X31" s="669"/>
      <c r="Y31" s="669"/>
      <c r="Z31" s="669"/>
      <c r="AA31" s="669"/>
      <c r="AB31" s="669"/>
      <c r="AC31" s="669"/>
      <c r="AD31" s="669"/>
      <c r="AE31" s="669"/>
      <c r="AF31" s="669"/>
      <c r="AG31" s="102"/>
      <c r="AH31" s="111"/>
      <c r="AI31" s="104" t="str">
        <f>IF(I31="","未記入","")</f>
        <v>未記入</v>
      </c>
      <c r="AJ31" s="105"/>
      <c r="AK31" s="235" t="s">
        <v>62</v>
      </c>
      <c r="AL31" s="839"/>
      <c r="AM31" s="839"/>
      <c r="AN31" s="840"/>
      <c r="AO31" s="109"/>
      <c r="AP31" s="109"/>
      <c r="AQ31" s="109"/>
      <c r="AR31" s="109"/>
      <c r="AS31" s="109"/>
      <c r="AT31" s="109"/>
      <c r="AU31" s="109"/>
      <c r="AV31" s="109"/>
      <c r="AW31" s="109"/>
      <c r="AX31" s="109"/>
      <c r="AY31" s="109"/>
      <c r="AZ31" s="109"/>
      <c r="BA31" s="109"/>
      <c r="BB31" s="109"/>
      <c r="BC31" s="109"/>
      <c r="BD31" s="109"/>
      <c r="BE31" s="109"/>
      <c r="BF31" s="109"/>
    </row>
    <row r="32" spans="1:58" ht="42" customHeight="1">
      <c r="A32" s="358" t="s">
        <v>63</v>
      </c>
      <c r="B32" s="358"/>
      <c r="C32" s="358"/>
      <c r="D32" s="358"/>
      <c r="E32" s="358"/>
      <c r="F32" s="358"/>
      <c r="G32" s="358"/>
      <c r="H32" s="358"/>
      <c r="I32" s="478"/>
      <c r="J32" s="479"/>
      <c r="K32" s="479"/>
      <c r="L32" s="479"/>
      <c r="M32" s="479"/>
      <c r="N32" s="479"/>
      <c r="O32" s="479"/>
      <c r="P32" s="479"/>
      <c r="Q32" s="479"/>
      <c r="R32" s="479"/>
      <c r="S32" s="479"/>
      <c r="T32" s="479"/>
      <c r="U32" s="479"/>
      <c r="V32" s="479"/>
      <c r="W32" s="479"/>
      <c r="X32" s="479"/>
      <c r="Y32" s="479"/>
      <c r="Z32" s="479"/>
      <c r="AA32" s="479"/>
      <c r="AB32" s="479"/>
      <c r="AC32" s="479"/>
      <c r="AD32" s="479"/>
      <c r="AE32" s="479"/>
      <c r="AF32" s="480"/>
      <c r="AG32" s="102"/>
      <c r="AH32" s="103"/>
      <c r="AI32" s="104" t="str">
        <f>IF(I32="","未記入","")</f>
        <v>未記入</v>
      </c>
      <c r="AJ32" s="105"/>
      <c r="AK32" s="106"/>
      <c r="AL32" s="105"/>
      <c r="AM32" s="109"/>
      <c r="AN32" s="109"/>
      <c r="AO32" s="109"/>
      <c r="AP32" s="109"/>
      <c r="AQ32" s="109"/>
      <c r="AR32" s="109"/>
      <c r="AS32" s="109"/>
      <c r="AT32" s="109"/>
      <c r="AU32" s="109"/>
      <c r="AV32" s="109"/>
      <c r="AW32" s="109"/>
      <c r="AX32" s="109"/>
      <c r="AY32" s="109"/>
      <c r="AZ32" s="109"/>
      <c r="BA32" s="109"/>
      <c r="BB32" s="109"/>
      <c r="BC32" s="109"/>
      <c r="BD32" s="109"/>
      <c r="BE32" s="109"/>
      <c r="BF32" s="109"/>
    </row>
    <row r="33" spans="1:58" ht="18.75" customHeight="1">
      <c r="A33" s="72" t="s">
        <v>64</v>
      </c>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102"/>
      <c r="AH33" s="103"/>
      <c r="AI33" s="104"/>
      <c r="AJ33" s="105"/>
      <c r="AK33" s="106"/>
      <c r="AL33" s="105"/>
      <c r="AM33" s="109"/>
      <c r="AN33" s="109"/>
      <c r="AO33" s="109"/>
      <c r="AP33" s="109"/>
      <c r="AQ33" s="109"/>
      <c r="AR33" s="109"/>
      <c r="AS33" s="109"/>
      <c r="AT33" s="109"/>
      <c r="AU33" s="109"/>
      <c r="AV33" s="109"/>
      <c r="AW33" s="109"/>
      <c r="AX33" s="109"/>
      <c r="AY33" s="109"/>
      <c r="AZ33" s="109"/>
      <c r="BA33" s="109"/>
      <c r="BB33" s="109"/>
      <c r="BC33" s="109"/>
      <c r="BD33" s="109"/>
      <c r="BE33" s="109"/>
      <c r="BF33" s="109"/>
    </row>
    <row r="34" spans="1:58" ht="18.75" customHeight="1">
      <c r="A34" s="614" t="s">
        <v>65</v>
      </c>
      <c r="B34" s="614"/>
      <c r="C34" s="614"/>
      <c r="D34" s="614"/>
      <c r="E34" s="614"/>
      <c r="F34" s="614"/>
      <c r="G34" s="614"/>
      <c r="H34" s="614"/>
      <c r="I34" s="614"/>
      <c r="J34" s="614"/>
      <c r="K34" s="614" t="s">
        <v>66</v>
      </c>
      <c r="L34" s="614"/>
      <c r="M34" s="614"/>
      <c r="N34" s="614" t="s">
        <v>67</v>
      </c>
      <c r="O34" s="614"/>
      <c r="P34" s="614"/>
      <c r="Q34" s="614"/>
      <c r="R34" s="614"/>
      <c r="S34" s="614"/>
      <c r="T34" s="614"/>
      <c r="U34" s="614"/>
      <c r="V34" s="614"/>
      <c r="W34" s="614"/>
      <c r="X34" s="614" t="s">
        <v>68</v>
      </c>
      <c r="Y34" s="614"/>
      <c r="Z34" s="614"/>
      <c r="AA34" s="614"/>
      <c r="AB34" s="614"/>
      <c r="AC34" s="614"/>
      <c r="AD34" s="614"/>
      <c r="AE34" s="614"/>
      <c r="AF34" s="614"/>
      <c r="AG34" s="102"/>
      <c r="AH34" s="103"/>
      <c r="AI34" s="104"/>
      <c r="AJ34" s="105"/>
      <c r="AK34" s="106"/>
      <c r="AL34" s="105"/>
      <c r="AM34" s="109"/>
      <c r="AN34" s="109"/>
      <c r="AO34" s="109"/>
      <c r="AP34" s="109"/>
      <c r="AQ34" s="109"/>
      <c r="AR34" s="109"/>
      <c r="AS34" s="109"/>
      <c r="AT34" s="109"/>
      <c r="AU34" s="109"/>
      <c r="AV34" s="109"/>
      <c r="AW34" s="109"/>
      <c r="AX34" s="109"/>
      <c r="AY34" s="109"/>
      <c r="AZ34" s="109"/>
      <c r="BA34" s="109"/>
      <c r="BB34" s="109"/>
      <c r="BC34" s="109"/>
      <c r="BD34" s="109"/>
      <c r="BE34" s="109"/>
      <c r="BF34" s="109"/>
    </row>
    <row r="35" spans="1:58" ht="18.75" customHeight="1">
      <c r="A35" s="71" t="s">
        <v>69</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70"/>
      <c r="AG35" s="102"/>
      <c r="AH35" s="103"/>
      <c r="AI35" s="104"/>
      <c r="AJ35" s="105"/>
      <c r="AK35" s="106"/>
      <c r="AL35" s="105"/>
      <c r="AM35" s="109"/>
      <c r="AN35" s="109"/>
      <c r="AO35" s="109"/>
      <c r="AP35" s="109"/>
      <c r="AQ35" s="109"/>
      <c r="AR35" s="109"/>
      <c r="AS35" s="109"/>
      <c r="AT35" s="109"/>
      <c r="AU35" s="109"/>
      <c r="AV35" s="109"/>
      <c r="AW35" s="109"/>
      <c r="AX35" s="109"/>
      <c r="AY35" s="109"/>
      <c r="AZ35" s="109"/>
      <c r="BA35" s="109"/>
      <c r="BB35" s="109"/>
      <c r="BC35" s="109"/>
      <c r="BD35" s="109"/>
      <c r="BE35" s="109"/>
      <c r="BF35" s="109"/>
    </row>
    <row r="36" spans="1:58" ht="15" customHeight="1">
      <c r="A36" s="72"/>
      <c r="B36" s="613" t="s">
        <v>70</v>
      </c>
      <c r="C36" s="613"/>
      <c r="D36" s="613"/>
      <c r="E36" s="613"/>
      <c r="F36" s="613"/>
      <c r="G36" s="613"/>
      <c r="H36" s="613"/>
      <c r="I36" s="613"/>
      <c r="J36" s="613"/>
      <c r="K36" s="652"/>
      <c r="L36" s="329"/>
      <c r="M36" s="653"/>
      <c r="N36" s="660"/>
      <c r="O36" s="311"/>
      <c r="P36" s="311"/>
      <c r="Q36" s="311"/>
      <c r="R36" s="311"/>
      <c r="S36" s="311"/>
      <c r="T36" s="311"/>
      <c r="U36" s="311"/>
      <c r="V36" s="311"/>
      <c r="W36" s="661"/>
      <c r="X36" s="660"/>
      <c r="Y36" s="311"/>
      <c r="Z36" s="311"/>
      <c r="AA36" s="311"/>
      <c r="AB36" s="311"/>
      <c r="AC36" s="311"/>
      <c r="AD36" s="311"/>
      <c r="AE36" s="311"/>
      <c r="AF36" s="661"/>
      <c r="AG36" s="102"/>
      <c r="AH36" s="103"/>
      <c r="AI36" s="104" t="str">
        <f>IF(K36="","未記入",IF(K36="なし","",IF(OR(N36="",X36=""),"未記入","")))</f>
        <v>未記入</v>
      </c>
      <c r="AJ36" s="105"/>
      <c r="AK36" s="106"/>
      <c r="AL36" s="105"/>
      <c r="AM36" s="109"/>
      <c r="AN36" s="109"/>
      <c r="AO36" s="109"/>
      <c r="AP36" s="109"/>
      <c r="AQ36" s="109"/>
      <c r="AR36" s="109"/>
      <c r="AS36" s="109"/>
      <c r="AT36" s="109"/>
      <c r="AU36" s="109"/>
      <c r="AV36" s="109"/>
      <c r="AW36" s="109"/>
      <c r="AX36" s="109"/>
      <c r="AY36" s="109"/>
      <c r="AZ36" s="109"/>
      <c r="BA36" s="109"/>
      <c r="BB36" s="109"/>
      <c r="BC36" s="109"/>
      <c r="BD36" s="109"/>
      <c r="BE36" s="109"/>
      <c r="BF36" s="109"/>
    </row>
    <row r="37" spans="1:58" ht="15" customHeight="1">
      <c r="A37" s="72"/>
      <c r="B37" s="613" t="s">
        <v>71</v>
      </c>
      <c r="C37" s="613"/>
      <c r="D37" s="613"/>
      <c r="E37" s="613"/>
      <c r="F37" s="613"/>
      <c r="G37" s="613"/>
      <c r="H37" s="613"/>
      <c r="I37" s="613"/>
      <c r="J37" s="613"/>
      <c r="K37" s="652"/>
      <c r="L37" s="329"/>
      <c r="M37" s="653"/>
      <c r="N37" s="660"/>
      <c r="O37" s="311"/>
      <c r="P37" s="311"/>
      <c r="Q37" s="311"/>
      <c r="R37" s="311"/>
      <c r="S37" s="311"/>
      <c r="T37" s="311"/>
      <c r="U37" s="311"/>
      <c r="V37" s="311"/>
      <c r="W37" s="661"/>
      <c r="X37" s="660"/>
      <c r="Y37" s="311"/>
      <c r="Z37" s="311"/>
      <c r="AA37" s="311"/>
      <c r="AB37" s="311"/>
      <c r="AC37" s="311"/>
      <c r="AD37" s="311"/>
      <c r="AE37" s="311"/>
      <c r="AF37" s="661"/>
      <c r="AG37" s="102"/>
      <c r="AH37" s="103"/>
      <c r="AI37" s="104" t="str">
        <f t="shared" ref="AI37:AI79" si="2">IF(K37="","未記入",IF(K37="なし","",IF(OR(N37="",X37=""),"未記入","")))</f>
        <v>未記入</v>
      </c>
      <c r="AJ37" s="105"/>
      <c r="AK37" s="106"/>
      <c r="AL37" s="105"/>
      <c r="AM37" s="109"/>
      <c r="AN37" s="109"/>
      <c r="AO37" s="109"/>
      <c r="AP37" s="109"/>
      <c r="AQ37" s="109"/>
      <c r="AR37" s="109"/>
      <c r="AS37" s="109"/>
      <c r="AT37" s="109"/>
      <c r="AU37" s="109"/>
      <c r="AV37" s="109"/>
      <c r="AW37" s="109"/>
      <c r="AX37" s="109"/>
      <c r="AY37" s="109"/>
      <c r="AZ37" s="109"/>
      <c r="BA37" s="109"/>
      <c r="BB37" s="109"/>
      <c r="BC37" s="109"/>
      <c r="BD37" s="109"/>
      <c r="BE37" s="109"/>
      <c r="BF37" s="109"/>
    </row>
    <row r="38" spans="1:58" ht="15" customHeight="1">
      <c r="A38" s="72"/>
      <c r="B38" s="613" t="s">
        <v>72</v>
      </c>
      <c r="C38" s="613"/>
      <c r="D38" s="613"/>
      <c r="E38" s="613"/>
      <c r="F38" s="613"/>
      <c r="G38" s="613"/>
      <c r="H38" s="613"/>
      <c r="I38" s="613"/>
      <c r="J38" s="613"/>
      <c r="K38" s="652"/>
      <c r="L38" s="329"/>
      <c r="M38" s="653"/>
      <c r="N38" s="660"/>
      <c r="O38" s="311"/>
      <c r="P38" s="311"/>
      <c r="Q38" s="311"/>
      <c r="R38" s="311"/>
      <c r="S38" s="311"/>
      <c r="T38" s="311"/>
      <c r="U38" s="311"/>
      <c r="V38" s="311"/>
      <c r="W38" s="661"/>
      <c r="X38" s="660"/>
      <c r="Y38" s="311"/>
      <c r="Z38" s="311"/>
      <c r="AA38" s="311"/>
      <c r="AB38" s="311"/>
      <c r="AC38" s="311"/>
      <c r="AD38" s="311"/>
      <c r="AE38" s="311"/>
      <c r="AF38" s="661"/>
      <c r="AG38" s="102"/>
      <c r="AH38" s="103"/>
      <c r="AI38" s="104" t="str">
        <f t="shared" si="2"/>
        <v>未記入</v>
      </c>
      <c r="AJ38" s="105"/>
      <c r="AK38" s="106"/>
      <c r="AL38" s="105"/>
      <c r="AM38" s="109"/>
      <c r="AN38" s="109"/>
      <c r="AO38" s="109"/>
      <c r="AP38" s="109"/>
      <c r="AQ38" s="109"/>
      <c r="AR38" s="109"/>
      <c r="AS38" s="109"/>
      <c r="AT38" s="109"/>
      <c r="AU38" s="109"/>
      <c r="AV38" s="109"/>
      <c r="AW38" s="109"/>
      <c r="AX38" s="109"/>
      <c r="AY38" s="109"/>
      <c r="AZ38" s="109"/>
      <c r="BA38" s="109"/>
      <c r="BB38" s="109"/>
      <c r="BC38" s="109"/>
      <c r="BD38" s="109"/>
      <c r="BE38" s="109"/>
      <c r="BF38" s="109"/>
    </row>
    <row r="39" spans="1:58" ht="15" customHeight="1">
      <c r="A39" s="72"/>
      <c r="B39" s="613" t="s">
        <v>73</v>
      </c>
      <c r="C39" s="613"/>
      <c r="D39" s="613"/>
      <c r="E39" s="613"/>
      <c r="F39" s="613"/>
      <c r="G39" s="613"/>
      <c r="H39" s="613"/>
      <c r="I39" s="613"/>
      <c r="J39" s="613"/>
      <c r="K39" s="652"/>
      <c r="L39" s="329"/>
      <c r="M39" s="653"/>
      <c r="N39" s="660"/>
      <c r="O39" s="311"/>
      <c r="P39" s="311"/>
      <c r="Q39" s="311"/>
      <c r="R39" s="311"/>
      <c r="S39" s="311"/>
      <c r="T39" s="311"/>
      <c r="U39" s="311"/>
      <c r="V39" s="311"/>
      <c r="W39" s="661"/>
      <c r="X39" s="660"/>
      <c r="Y39" s="311"/>
      <c r="Z39" s="311"/>
      <c r="AA39" s="311"/>
      <c r="AB39" s="311"/>
      <c r="AC39" s="311"/>
      <c r="AD39" s="311"/>
      <c r="AE39" s="311"/>
      <c r="AF39" s="661"/>
      <c r="AG39" s="102"/>
      <c r="AH39" s="103"/>
      <c r="AI39" s="104" t="str">
        <f t="shared" si="2"/>
        <v>未記入</v>
      </c>
      <c r="AJ39" s="105"/>
      <c r="AK39" s="106"/>
      <c r="AL39" s="105"/>
      <c r="AM39" s="109"/>
      <c r="AN39" s="109"/>
      <c r="AO39" s="109"/>
      <c r="AP39" s="109"/>
      <c r="AQ39" s="109"/>
      <c r="AR39" s="109"/>
      <c r="AS39" s="109"/>
      <c r="AT39" s="109"/>
      <c r="AU39" s="109"/>
      <c r="AV39" s="109"/>
      <c r="AW39" s="109"/>
      <c r="AX39" s="109"/>
      <c r="AY39" s="109"/>
      <c r="AZ39" s="109"/>
      <c r="BA39" s="109"/>
      <c r="BB39" s="109"/>
      <c r="BC39" s="109"/>
      <c r="BD39" s="109"/>
      <c r="BE39" s="109"/>
      <c r="BF39" s="109"/>
    </row>
    <row r="40" spans="1:58" ht="15" customHeight="1">
      <c r="A40" s="72"/>
      <c r="B40" s="613" t="s">
        <v>74</v>
      </c>
      <c r="C40" s="613"/>
      <c r="D40" s="613"/>
      <c r="E40" s="613"/>
      <c r="F40" s="613"/>
      <c r="G40" s="613"/>
      <c r="H40" s="613"/>
      <c r="I40" s="613"/>
      <c r="J40" s="613"/>
      <c r="K40" s="652"/>
      <c r="L40" s="329"/>
      <c r="M40" s="653"/>
      <c r="N40" s="660"/>
      <c r="O40" s="311"/>
      <c r="P40" s="311"/>
      <c r="Q40" s="311"/>
      <c r="R40" s="311"/>
      <c r="S40" s="311"/>
      <c r="T40" s="311"/>
      <c r="U40" s="311"/>
      <c r="V40" s="311"/>
      <c r="W40" s="661"/>
      <c r="X40" s="660"/>
      <c r="Y40" s="311"/>
      <c r="Z40" s="311"/>
      <c r="AA40" s="311"/>
      <c r="AB40" s="311"/>
      <c r="AC40" s="311"/>
      <c r="AD40" s="311"/>
      <c r="AE40" s="311"/>
      <c r="AF40" s="661"/>
      <c r="AG40" s="102"/>
      <c r="AH40" s="103"/>
      <c r="AI40" s="104" t="str">
        <f t="shared" si="2"/>
        <v>未記入</v>
      </c>
      <c r="AJ40" s="105"/>
      <c r="AK40" s="106"/>
      <c r="AL40" s="105"/>
      <c r="AM40" s="109"/>
      <c r="AN40" s="109"/>
      <c r="AO40" s="109"/>
      <c r="AP40" s="109"/>
      <c r="AQ40" s="109"/>
      <c r="AR40" s="109"/>
      <c r="AS40" s="109"/>
      <c r="AT40" s="109"/>
      <c r="AU40" s="109"/>
      <c r="AV40" s="109"/>
      <c r="AW40" s="109"/>
      <c r="AX40" s="109"/>
      <c r="AY40" s="109"/>
      <c r="AZ40" s="109"/>
      <c r="BA40" s="109"/>
      <c r="BB40" s="109"/>
      <c r="BC40" s="109"/>
      <c r="BD40" s="109"/>
      <c r="BE40" s="109"/>
      <c r="BF40" s="109"/>
    </row>
    <row r="41" spans="1:58" ht="15" customHeight="1">
      <c r="A41" s="72"/>
      <c r="B41" s="613" t="s">
        <v>75</v>
      </c>
      <c r="C41" s="613"/>
      <c r="D41" s="613"/>
      <c r="E41" s="613"/>
      <c r="F41" s="613"/>
      <c r="G41" s="613"/>
      <c r="H41" s="613"/>
      <c r="I41" s="613"/>
      <c r="J41" s="613"/>
      <c r="K41" s="652"/>
      <c r="L41" s="329"/>
      <c r="M41" s="653"/>
      <c r="N41" s="660"/>
      <c r="O41" s="311"/>
      <c r="P41" s="311"/>
      <c r="Q41" s="311"/>
      <c r="R41" s="311"/>
      <c r="S41" s="311"/>
      <c r="T41" s="311"/>
      <c r="U41" s="311"/>
      <c r="V41" s="311"/>
      <c r="W41" s="661"/>
      <c r="X41" s="660"/>
      <c r="Y41" s="311"/>
      <c r="Z41" s="311"/>
      <c r="AA41" s="311"/>
      <c r="AB41" s="311"/>
      <c r="AC41" s="311"/>
      <c r="AD41" s="311"/>
      <c r="AE41" s="311"/>
      <c r="AF41" s="661"/>
      <c r="AG41" s="102"/>
      <c r="AH41" s="103"/>
      <c r="AI41" s="104" t="str">
        <f t="shared" si="2"/>
        <v>未記入</v>
      </c>
      <c r="AJ41" s="105"/>
      <c r="AK41" s="106"/>
      <c r="AL41" s="105"/>
      <c r="AM41" s="109"/>
      <c r="AN41" s="109"/>
      <c r="AO41" s="109"/>
      <c r="AP41" s="109"/>
      <c r="AQ41" s="109"/>
      <c r="AR41" s="109"/>
      <c r="AS41" s="109"/>
      <c r="AT41" s="109"/>
      <c r="AU41" s="109"/>
      <c r="AV41" s="109"/>
      <c r="AW41" s="109"/>
      <c r="AX41" s="109"/>
      <c r="AY41" s="109"/>
      <c r="AZ41" s="109"/>
      <c r="BA41" s="109"/>
      <c r="BB41" s="109"/>
      <c r="BC41" s="109"/>
      <c r="BD41" s="109"/>
      <c r="BE41" s="109"/>
      <c r="BF41" s="109"/>
    </row>
    <row r="42" spans="1:58" ht="15" customHeight="1">
      <c r="A42" s="72"/>
      <c r="B42" s="613" t="s">
        <v>76</v>
      </c>
      <c r="C42" s="613"/>
      <c r="D42" s="613"/>
      <c r="E42" s="613"/>
      <c r="F42" s="613"/>
      <c r="G42" s="613"/>
      <c r="H42" s="613"/>
      <c r="I42" s="613"/>
      <c r="J42" s="613"/>
      <c r="K42" s="652"/>
      <c r="L42" s="329"/>
      <c r="M42" s="653"/>
      <c r="N42" s="660"/>
      <c r="O42" s="311"/>
      <c r="P42" s="311"/>
      <c r="Q42" s="311"/>
      <c r="R42" s="311"/>
      <c r="S42" s="311"/>
      <c r="T42" s="311"/>
      <c r="U42" s="311"/>
      <c r="V42" s="311"/>
      <c r="W42" s="661"/>
      <c r="X42" s="660"/>
      <c r="Y42" s="311"/>
      <c r="Z42" s="311"/>
      <c r="AA42" s="311"/>
      <c r="AB42" s="311"/>
      <c r="AC42" s="311"/>
      <c r="AD42" s="311"/>
      <c r="AE42" s="311"/>
      <c r="AF42" s="661"/>
      <c r="AG42" s="102"/>
      <c r="AH42" s="103"/>
      <c r="AI42" s="104" t="str">
        <f t="shared" si="2"/>
        <v>未記入</v>
      </c>
      <c r="AJ42" s="105"/>
      <c r="AK42" s="106"/>
      <c r="AL42" s="105"/>
      <c r="AM42" s="109"/>
      <c r="AN42" s="109"/>
      <c r="AO42" s="109"/>
      <c r="AP42" s="109"/>
      <c r="AQ42" s="109"/>
      <c r="AR42" s="109"/>
      <c r="AS42" s="109"/>
      <c r="AT42" s="109"/>
      <c r="AU42" s="109"/>
      <c r="AV42" s="109"/>
      <c r="AW42" s="109"/>
      <c r="AX42" s="109"/>
      <c r="AY42" s="109"/>
      <c r="AZ42" s="109"/>
      <c r="BA42" s="109"/>
      <c r="BB42" s="109"/>
      <c r="BC42" s="109"/>
      <c r="BD42" s="109"/>
      <c r="BE42" s="109"/>
      <c r="BF42" s="109"/>
    </row>
    <row r="43" spans="1:58" ht="15" customHeight="1">
      <c r="A43" s="72"/>
      <c r="B43" s="613" t="s">
        <v>77</v>
      </c>
      <c r="C43" s="613"/>
      <c r="D43" s="613"/>
      <c r="E43" s="613"/>
      <c r="F43" s="613"/>
      <c r="G43" s="613"/>
      <c r="H43" s="613"/>
      <c r="I43" s="613"/>
      <c r="J43" s="613"/>
      <c r="K43" s="652"/>
      <c r="L43" s="329"/>
      <c r="M43" s="653"/>
      <c r="N43" s="660"/>
      <c r="O43" s="311"/>
      <c r="P43" s="311"/>
      <c r="Q43" s="311"/>
      <c r="R43" s="311"/>
      <c r="S43" s="311"/>
      <c r="T43" s="311"/>
      <c r="U43" s="311"/>
      <c r="V43" s="311"/>
      <c r="W43" s="661"/>
      <c r="X43" s="660"/>
      <c r="Y43" s="311"/>
      <c r="Z43" s="311"/>
      <c r="AA43" s="311"/>
      <c r="AB43" s="311"/>
      <c r="AC43" s="311"/>
      <c r="AD43" s="311"/>
      <c r="AE43" s="311"/>
      <c r="AF43" s="661"/>
      <c r="AG43" s="102"/>
      <c r="AH43" s="103"/>
      <c r="AI43" s="104" t="str">
        <f t="shared" si="2"/>
        <v>未記入</v>
      </c>
      <c r="AJ43" s="105"/>
      <c r="AK43" s="106"/>
      <c r="AL43" s="105"/>
      <c r="AM43" s="109"/>
      <c r="AN43" s="109"/>
      <c r="AO43" s="109"/>
      <c r="AP43" s="109"/>
      <c r="AQ43" s="109"/>
      <c r="AR43" s="109"/>
      <c r="AS43" s="109"/>
      <c r="AT43" s="109"/>
      <c r="AU43" s="109"/>
      <c r="AV43" s="109"/>
      <c r="AW43" s="109"/>
      <c r="AX43" s="109"/>
      <c r="AY43" s="109"/>
      <c r="AZ43" s="109"/>
      <c r="BA43" s="109"/>
      <c r="BB43" s="109"/>
      <c r="BC43" s="109"/>
      <c r="BD43" s="109"/>
      <c r="BE43" s="109"/>
      <c r="BF43" s="109"/>
    </row>
    <row r="44" spans="1:58" ht="15" customHeight="1">
      <c r="A44" s="72"/>
      <c r="B44" s="613" t="s">
        <v>78</v>
      </c>
      <c r="C44" s="613"/>
      <c r="D44" s="613"/>
      <c r="E44" s="613"/>
      <c r="F44" s="613"/>
      <c r="G44" s="613"/>
      <c r="H44" s="613"/>
      <c r="I44" s="613"/>
      <c r="J44" s="613"/>
      <c r="K44" s="652"/>
      <c r="L44" s="329"/>
      <c r="M44" s="653"/>
      <c r="N44" s="660"/>
      <c r="O44" s="311"/>
      <c r="P44" s="311"/>
      <c r="Q44" s="311"/>
      <c r="R44" s="311"/>
      <c r="S44" s="311"/>
      <c r="T44" s="311"/>
      <c r="U44" s="311"/>
      <c r="V44" s="311"/>
      <c r="W44" s="661"/>
      <c r="X44" s="660"/>
      <c r="Y44" s="311"/>
      <c r="Z44" s="311"/>
      <c r="AA44" s="311"/>
      <c r="AB44" s="311"/>
      <c r="AC44" s="311"/>
      <c r="AD44" s="311"/>
      <c r="AE44" s="311"/>
      <c r="AF44" s="661"/>
      <c r="AG44" s="102"/>
      <c r="AH44" s="103"/>
      <c r="AI44" s="104" t="str">
        <f t="shared" si="2"/>
        <v>未記入</v>
      </c>
      <c r="AJ44" s="105"/>
      <c r="AK44" s="106"/>
      <c r="AL44" s="105"/>
      <c r="AM44" s="109"/>
      <c r="AN44" s="109"/>
      <c r="AO44" s="109"/>
      <c r="AP44" s="109"/>
      <c r="AQ44" s="109"/>
      <c r="AR44" s="109"/>
      <c r="AS44" s="109"/>
      <c r="AT44" s="109"/>
      <c r="AU44" s="109"/>
      <c r="AV44" s="109"/>
      <c r="AW44" s="109"/>
      <c r="AX44" s="109"/>
      <c r="AY44" s="109"/>
      <c r="AZ44" s="109"/>
      <c r="BA44" s="109"/>
      <c r="BB44" s="109"/>
      <c r="BC44" s="109"/>
      <c r="BD44" s="109"/>
      <c r="BE44" s="109"/>
      <c r="BF44" s="109"/>
    </row>
    <row r="45" spans="1:58" ht="15" customHeight="1">
      <c r="A45" s="72"/>
      <c r="B45" s="613" t="s">
        <v>79</v>
      </c>
      <c r="C45" s="613"/>
      <c r="D45" s="613"/>
      <c r="E45" s="613"/>
      <c r="F45" s="613"/>
      <c r="G45" s="613"/>
      <c r="H45" s="613"/>
      <c r="I45" s="613"/>
      <c r="J45" s="613"/>
      <c r="K45" s="652"/>
      <c r="L45" s="329"/>
      <c r="M45" s="653"/>
      <c r="N45" s="660"/>
      <c r="O45" s="311"/>
      <c r="P45" s="311"/>
      <c r="Q45" s="311"/>
      <c r="R45" s="311"/>
      <c r="S45" s="311"/>
      <c r="T45" s="311"/>
      <c r="U45" s="311"/>
      <c r="V45" s="311"/>
      <c r="W45" s="661"/>
      <c r="X45" s="660"/>
      <c r="Y45" s="311"/>
      <c r="Z45" s="311"/>
      <c r="AA45" s="311"/>
      <c r="AB45" s="311"/>
      <c r="AC45" s="311"/>
      <c r="AD45" s="311"/>
      <c r="AE45" s="311"/>
      <c r="AF45" s="661"/>
      <c r="AG45" s="102"/>
      <c r="AH45" s="103"/>
      <c r="AI45" s="104" t="str">
        <f t="shared" si="2"/>
        <v>未記入</v>
      </c>
      <c r="AJ45" s="105"/>
      <c r="AK45" s="106"/>
      <c r="AL45" s="105"/>
      <c r="AM45" s="109"/>
      <c r="AN45" s="109"/>
      <c r="AO45" s="109"/>
      <c r="AP45" s="109"/>
      <c r="AQ45" s="109"/>
      <c r="AR45" s="109"/>
      <c r="AS45" s="109"/>
      <c r="AT45" s="109"/>
      <c r="AU45" s="109"/>
      <c r="AV45" s="109"/>
      <c r="AW45" s="109"/>
      <c r="AX45" s="109"/>
      <c r="AY45" s="109"/>
      <c r="AZ45" s="109"/>
      <c r="BA45" s="109"/>
      <c r="BB45" s="109"/>
      <c r="BC45" s="109"/>
      <c r="BD45" s="109"/>
      <c r="BE45" s="109"/>
      <c r="BF45" s="109"/>
    </row>
    <row r="46" spans="1:58" ht="15" customHeight="1">
      <c r="A46" s="72"/>
      <c r="B46" s="613" t="s">
        <v>80</v>
      </c>
      <c r="C46" s="613"/>
      <c r="D46" s="613"/>
      <c r="E46" s="613"/>
      <c r="F46" s="613"/>
      <c r="G46" s="613"/>
      <c r="H46" s="613"/>
      <c r="I46" s="613"/>
      <c r="J46" s="613"/>
      <c r="K46" s="652"/>
      <c r="L46" s="329"/>
      <c r="M46" s="653"/>
      <c r="N46" s="660"/>
      <c r="O46" s="311"/>
      <c r="P46" s="311"/>
      <c r="Q46" s="311"/>
      <c r="R46" s="311"/>
      <c r="S46" s="311"/>
      <c r="T46" s="311"/>
      <c r="U46" s="311"/>
      <c r="V46" s="311"/>
      <c r="W46" s="661"/>
      <c r="X46" s="660"/>
      <c r="Y46" s="311"/>
      <c r="Z46" s="311"/>
      <c r="AA46" s="311"/>
      <c r="AB46" s="311"/>
      <c r="AC46" s="311"/>
      <c r="AD46" s="311"/>
      <c r="AE46" s="311"/>
      <c r="AF46" s="661"/>
      <c r="AG46" s="102"/>
      <c r="AH46" s="103"/>
      <c r="AI46" s="104" t="str">
        <f t="shared" si="2"/>
        <v>未記入</v>
      </c>
      <c r="AJ46" s="105"/>
      <c r="AK46" s="106"/>
      <c r="AL46" s="105"/>
      <c r="AM46" s="109"/>
      <c r="AN46" s="109"/>
      <c r="AO46" s="109"/>
      <c r="AP46" s="109"/>
      <c r="AQ46" s="109"/>
      <c r="AR46" s="109"/>
      <c r="AS46" s="109"/>
      <c r="AT46" s="109"/>
      <c r="AU46" s="109"/>
      <c r="AV46" s="109"/>
      <c r="AW46" s="109"/>
      <c r="AX46" s="109"/>
      <c r="AY46" s="109"/>
      <c r="AZ46" s="109"/>
      <c r="BA46" s="109"/>
      <c r="BB46" s="109"/>
      <c r="BC46" s="109"/>
      <c r="BD46" s="109"/>
      <c r="BE46" s="109"/>
      <c r="BF46" s="109"/>
    </row>
    <row r="47" spans="1:58" ht="15" customHeight="1">
      <c r="A47" s="166"/>
      <c r="B47" s="613" t="s">
        <v>81</v>
      </c>
      <c r="C47" s="613"/>
      <c r="D47" s="613"/>
      <c r="E47" s="613"/>
      <c r="F47" s="613"/>
      <c r="G47" s="613"/>
      <c r="H47" s="613"/>
      <c r="I47" s="613"/>
      <c r="J47" s="613"/>
      <c r="K47" s="652"/>
      <c r="L47" s="329"/>
      <c r="M47" s="653"/>
      <c r="N47" s="660"/>
      <c r="O47" s="311"/>
      <c r="P47" s="311"/>
      <c r="Q47" s="311"/>
      <c r="R47" s="311"/>
      <c r="S47" s="311"/>
      <c r="T47" s="311"/>
      <c r="U47" s="311"/>
      <c r="V47" s="311"/>
      <c r="W47" s="661"/>
      <c r="X47" s="660"/>
      <c r="Y47" s="311"/>
      <c r="Z47" s="311"/>
      <c r="AA47" s="311"/>
      <c r="AB47" s="311"/>
      <c r="AC47" s="311"/>
      <c r="AD47" s="311"/>
      <c r="AE47" s="311"/>
      <c r="AF47" s="661"/>
      <c r="AG47" s="102"/>
      <c r="AH47" s="103"/>
      <c r="AI47" s="104" t="str">
        <f t="shared" si="2"/>
        <v>未記入</v>
      </c>
      <c r="AJ47" s="105"/>
      <c r="AK47" s="106"/>
      <c r="AL47" s="105"/>
      <c r="AM47" s="109"/>
      <c r="AN47" s="109"/>
      <c r="AO47" s="109"/>
      <c r="AP47" s="109"/>
      <c r="AQ47" s="109"/>
      <c r="AR47" s="109"/>
      <c r="AS47" s="109"/>
      <c r="AT47" s="109"/>
      <c r="AU47" s="109"/>
      <c r="AV47" s="109"/>
      <c r="AW47" s="109"/>
      <c r="AX47" s="109"/>
      <c r="AY47" s="109"/>
      <c r="AZ47" s="109"/>
      <c r="BA47" s="109"/>
      <c r="BB47" s="109"/>
      <c r="BC47" s="109"/>
      <c r="BD47" s="109"/>
      <c r="BE47" s="109"/>
      <c r="BF47" s="109"/>
    </row>
    <row r="48" spans="1:58" ht="18.75" customHeight="1">
      <c r="A48" s="72" t="s">
        <v>82</v>
      </c>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74"/>
      <c r="AG48" s="102"/>
      <c r="AH48" s="103"/>
      <c r="AI48" s="104"/>
      <c r="AJ48" s="105"/>
      <c r="AK48" s="106"/>
      <c r="AL48" s="105"/>
      <c r="AM48" s="109"/>
      <c r="AN48" s="109"/>
      <c r="AO48" s="109"/>
      <c r="AP48" s="109"/>
      <c r="AQ48" s="109"/>
      <c r="AR48" s="109"/>
      <c r="AS48" s="109"/>
      <c r="AT48" s="109"/>
      <c r="AU48" s="109"/>
      <c r="AV48" s="109"/>
      <c r="AW48" s="109"/>
      <c r="AX48" s="109"/>
      <c r="AY48" s="109"/>
      <c r="AZ48" s="109"/>
      <c r="BA48" s="109"/>
      <c r="BB48" s="109"/>
      <c r="BC48" s="109"/>
      <c r="BD48" s="109"/>
      <c r="BE48" s="109"/>
      <c r="BF48" s="109"/>
    </row>
    <row r="49" spans="1:58" ht="15" customHeight="1">
      <c r="A49" s="72"/>
      <c r="B49" s="654" t="s">
        <v>83</v>
      </c>
      <c r="C49" s="655"/>
      <c r="D49" s="655"/>
      <c r="E49" s="655"/>
      <c r="F49" s="655"/>
      <c r="G49" s="655"/>
      <c r="H49" s="655"/>
      <c r="I49" s="655"/>
      <c r="J49" s="656"/>
      <c r="K49" s="378"/>
      <c r="L49" s="378"/>
      <c r="M49" s="378"/>
      <c r="N49" s="285"/>
      <c r="O49" s="285"/>
      <c r="P49" s="285"/>
      <c r="Q49" s="285"/>
      <c r="R49" s="285"/>
      <c r="S49" s="285"/>
      <c r="T49" s="285"/>
      <c r="U49" s="285"/>
      <c r="V49" s="285"/>
      <c r="W49" s="285"/>
      <c r="X49" s="285"/>
      <c r="Y49" s="285"/>
      <c r="Z49" s="285"/>
      <c r="AA49" s="285"/>
      <c r="AB49" s="285"/>
      <c r="AC49" s="285"/>
      <c r="AD49" s="285"/>
      <c r="AE49" s="285"/>
      <c r="AF49" s="285"/>
      <c r="AG49" s="102"/>
      <c r="AH49" s="103"/>
      <c r="AI49" s="104" t="str">
        <f t="shared" si="2"/>
        <v>未記入</v>
      </c>
      <c r="AJ49" s="105"/>
      <c r="AK49" s="106"/>
      <c r="AL49" s="105"/>
      <c r="AM49" s="109"/>
      <c r="AN49" s="109"/>
      <c r="AO49" s="109"/>
      <c r="AP49" s="109"/>
      <c r="AQ49" s="109"/>
      <c r="AR49" s="109"/>
      <c r="AS49" s="109"/>
      <c r="AT49" s="109"/>
      <c r="AU49" s="109"/>
      <c r="AV49" s="109"/>
      <c r="AW49" s="109"/>
      <c r="AX49" s="109"/>
      <c r="AY49" s="109"/>
      <c r="AZ49" s="109"/>
      <c r="BA49" s="109"/>
      <c r="BB49" s="109"/>
      <c r="BC49" s="109"/>
      <c r="BD49" s="109"/>
      <c r="BE49" s="109"/>
      <c r="BF49" s="109"/>
    </row>
    <row r="50" spans="1:58" ht="15" customHeight="1">
      <c r="A50" s="72"/>
      <c r="B50" s="654" t="s">
        <v>84</v>
      </c>
      <c r="C50" s="655"/>
      <c r="D50" s="655"/>
      <c r="E50" s="655"/>
      <c r="F50" s="655"/>
      <c r="G50" s="655"/>
      <c r="H50" s="655"/>
      <c r="I50" s="655"/>
      <c r="J50" s="656"/>
      <c r="K50" s="378"/>
      <c r="L50" s="378"/>
      <c r="M50" s="378"/>
      <c r="N50" s="285"/>
      <c r="O50" s="285"/>
      <c r="P50" s="285"/>
      <c r="Q50" s="285"/>
      <c r="R50" s="285"/>
      <c r="S50" s="285"/>
      <c r="T50" s="285"/>
      <c r="U50" s="285"/>
      <c r="V50" s="285"/>
      <c r="W50" s="285"/>
      <c r="X50" s="285"/>
      <c r="Y50" s="285"/>
      <c r="Z50" s="285"/>
      <c r="AA50" s="285"/>
      <c r="AB50" s="285"/>
      <c r="AC50" s="285"/>
      <c r="AD50" s="285"/>
      <c r="AE50" s="285"/>
      <c r="AF50" s="285"/>
      <c r="AG50" s="102"/>
      <c r="AH50" s="103"/>
      <c r="AI50" s="104" t="str">
        <f t="shared" si="2"/>
        <v>未記入</v>
      </c>
      <c r="AJ50" s="105"/>
      <c r="AK50" s="106"/>
      <c r="AL50" s="105"/>
      <c r="AM50" s="109"/>
      <c r="AN50" s="109"/>
      <c r="AO50" s="109"/>
      <c r="AP50" s="109"/>
      <c r="AQ50" s="109"/>
      <c r="AR50" s="109"/>
      <c r="AS50" s="109"/>
      <c r="AT50" s="109"/>
      <c r="AU50" s="109"/>
      <c r="AV50" s="109"/>
      <c r="AW50" s="109"/>
      <c r="AX50" s="109"/>
      <c r="AY50" s="109"/>
      <c r="AZ50" s="109"/>
      <c r="BA50" s="109"/>
      <c r="BB50" s="109"/>
      <c r="BC50" s="109"/>
      <c r="BD50" s="109"/>
      <c r="BE50" s="109"/>
      <c r="BF50" s="109"/>
    </row>
    <row r="51" spans="1:58" ht="15" customHeight="1">
      <c r="A51" s="72"/>
      <c r="B51" s="654" t="s">
        <v>85</v>
      </c>
      <c r="C51" s="655" t="s">
        <v>86</v>
      </c>
      <c r="D51" s="655" t="s">
        <v>86</v>
      </c>
      <c r="E51" s="655" t="s">
        <v>86</v>
      </c>
      <c r="F51" s="655" t="s">
        <v>86</v>
      </c>
      <c r="G51" s="655" t="s">
        <v>86</v>
      </c>
      <c r="H51" s="655" t="s">
        <v>86</v>
      </c>
      <c r="I51" s="655" t="s">
        <v>86</v>
      </c>
      <c r="J51" s="656" t="s">
        <v>86</v>
      </c>
      <c r="K51" s="378"/>
      <c r="L51" s="378"/>
      <c r="M51" s="378"/>
      <c r="N51" s="285"/>
      <c r="O51" s="285"/>
      <c r="P51" s="285"/>
      <c r="Q51" s="285"/>
      <c r="R51" s="285"/>
      <c r="S51" s="285"/>
      <c r="T51" s="285"/>
      <c r="U51" s="285"/>
      <c r="V51" s="285"/>
      <c r="W51" s="285"/>
      <c r="X51" s="285"/>
      <c r="Y51" s="285"/>
      <c r="Z51" s="285"/>
      <c r="AA51" s="285"/>
      <c r="AB51" s="285"/>
      <c r="AC51" s="285"/>
      <c r="AD51" s="285"/>
      <c r="AE51" s="285"/>
      <c r="AF51" s="285"/>
      <c r="AG51" s="102"/>
      <c r="AH51" s="103"/>
      <c r="AI51" s="104" t="str">
        <f t="shared" ref="AI51" si="3">IF(K51="","未記入",IF(K51="なし","",IF(OR(N51="",X51=""),"未記入","")))</f>
        <v>未記入</v>
      </c>
      <c r="AJ51" s="105"/>
      <c r="AK51" s="106"/>
      <c r="AL51" s="105"/>
      <c r="AM51" s="109"/>
      <c r="AN51" s="109"/>
      <c r="AO51" s="109"/>
      <c r="AP51" s="109"/>
      <c r="AQ51" s="109"/>
      <c r="AR51" s="109"/>
      <c r="AS51" s="109"/>
      <c r="AT51" s="109"/>
      <c r="AU51" s="109"/>
      <c r="AV51" s="109"/>
      <c r="AW51" s="109"/>
      <c r="AX51" s="109"/>
      <c r="AY51" s="109"/>
      <c r="AZ51" s="109"/>
      <c r="BA51" s="109"/>
      <c r="BB51" s="109"/>
      <c r="BC51" s="109"/>
      <c r="BD51" s="109"/>
      <c r="BE51" s="109"/>
      <c r="BF51" s="109"/>
    </row>
    <row r="52" spans="1:58" ht="15" customHeight="1">
      <c r="A52" s="72"/>
      <c r="B52" s="654" t="s">
        <v>86</v>
      </c>
      <c r="C52" s="655" t="s">
        <v>86</v>
      </c>
      <c r="D52" s="655" t="s">
        <v>86</v>
      </c>
      <c r="E52" s="655" t="s">
        <v>86</v>
      </c>
      <c r="F52" s="655" t="s">
        <v>86</v>
      </c>
      <c r="G52" s="655" t="s">
        <v>86</v>
      </c>
      <c r="H52" s="655" t="s">
        <v>86</v>
      </c>
      <c r="I52" s="655" t="s">
        <v>86</v>
      </c>
      <c r="J52" s="656" t="s">
        <v>86</v>
      </c>
      <c r="K52" s="378"/>
      <c r="L52" s="378"/>
      <c r="M52" s="378"/>
      <c r="N52" s="285"/>
      <c r="O52" s="285"/>
      <c r="P52" s="285"/>
      <c r="Q52" s="285"/>
      <c r="R52" s="285"/>
      <c r="S52" s="285"/>
      <c r="T52" s="285"/>
      <c r="U52" s="285"/>
      <c r="V52" s="285"/>
      <c r="W52" s="285"/>
      <c r="X52" s="285"/>
      <c r="Y52" s="285"/>
      <c r="Z52" s="285"/>
      <c r="AA52" s="285"/>
      <c r="AB52" s="285"/>
      <c r="AC52" s="285"/>
      <c r="AD52" s="285"/>
      <c r="AE52" s="285"/>
      <c r="AF52" s="285"/>
      <c r="AG52" s="102"/>
      <c r="AH52" s="103"/>
      <c r="AI52" s="104" t="str">
        <f t="shared" si="2"/>
        <v>未記入</v>
      </c>
      <c r="AJ52" s="105"/>
      <c r="AK52" s="106"/>
      <c r="AL52" s="105"/>
      <c r="AM52" s="109"/>
      <c r="AN52" s="109"/>
      <c r="AO52" s="109"/>
      <c r="AP52" s="109"/>
      <c r="AQ52" s="109"/>
      <c r="AR52" s="109"/>
      <c r="AS52" s="109"/>
      <c r="AT52" s="109"/>
      <c r="AU52" s="109"/>
      <c r="AV52" s="109"/>
      <c r="AW52" s="109"/>
      <c r="AX52" s="109"/>
      <c r="AY52" s="109"/>
      <c r="AZ52" s="109"/>
      <c r="BA52" s="109"/>
      <c r="BB52" s="109"/>
      <c r="BC52" s="109"/>
      <c r="BD52" s="109"/>
      <c r="BE52" s="109"/>
      <c r="BF52" s="109"/>
    </row>
    <row r="53" spans="1:58" ht="15" customHeight="1">
      <c r="A53" s="72"/>
      <c r="B53" s="654" t="s">
        <v>87</v>
      </c>
      <c r="C53" s="655" t="s">
        <v>87</v>
      </c>
      <c r="D53" s="655" t="s">
        <v>87</v>
      </c>
      <c r="E53" s="655" t="s">
        <v>87</v>
      </c>
      <c r="F53" s="655" t="s">
        <v>87</v>
      </c>
      <c r="G53" s="655" t="s">
        <v>87</v>
      </c>
      <c r="H53" s="655" t="s">
        <v>87</v>
      </c>
      <c r="I53" s="655" t="s">
        <v>87</v>
      </c>
      <c r="J53" s="656" t="s">
        <v>87</v>
      </c>
      <c r="K53" s="378"/>
      <c r="L53" s="378"/>
      <c r="M53" s="378"/>
      <c r="N53" s="285"/>
      <c r="O53" s="285"/>
      <c r="P53" s="285"/>
      <c r="Q53" s="285"/>
      <c r="R53" s="285"/>
      <c r="S53" s="285"/>
      <c r="T53" s="285"/>
      <c r="U53" s="285"/>
      <c r="V53" s="285"/>
      <c r="W53" s="285"/>
      <c r="X53" s="285"/>
      <c r="Y53" s="285"/>
      <c r="Z53" s="285"/>
      <c r="AA53" s="285"/>
      <c r="AB53" s="285"/>
      <c r="AC53" s="285"/>
      <c r="AD53" s="285"/>
      <c r="AE53" s="285"/>
      <c r="AF53" s="285"/>
      <c r="AG53" s="102"/>
      <c r="AH53" s="103"/>
      <c r="AI53" s="104" t="str">
        <f t="shared" si="2"/>
        <v>未記入</v>
      </c>
      <c r="AJ53" s="105"/>
      <c r="AK53" s="106"/>
      <c r="AL53" s="105"/>
      <c r="AM53" s="109"/>
      <c r="AN53" s="109"/>
      <c r="AO53" s="109"/>
      <c r="AP53" s="109"/>
      <c r="AQ53" s="109"/>
      <c r="AR53" s="109"/>
      <c r="AS53" s="109"/>
      <c r="AT53" s="109"/>
      <c r="AU53" s="109"/>
      <c r="AV53" s="109"/>
      <c r="AW53" s="109"/>
      <c r="AX53" s="109"/>
      <c r="AY53" s="109"/>
      <c r="AZ53" s="109"/>
      <c r="BA53" s="109"/>
      <c r="BB53" s="109"/>
      <c r="BC53" s="109"/>
      <c r="BD53" s="109"/>
      <c r="BE53" s="109"/>
      <c r="BF53" s="109"/>
    </row>
    <row r="54" spans="1:58" ht="15" customHeight="1">
      <c r="A54" s="72"/>
      <c r="B54" s="654" t="s">
        <v>88</v>
      </c>
      <c r="C54" s="655" t="s">
        <v>88</v>
      </c>
      <c r="D54" s="655" t="s">
        <v>88</v>
      </c>
      <c r="E54" s="655" t="s">
        <v>88</v>
      </c>
      <c r="F54" s="655" t="s">
        <v>88</v>
      </c>
      <c r="G54" s="655" t="s">
        <v>88</v>
      </c>
      <c r="H54" s="655" t="s">
        <v>88</v>
      </c>
      <c r="I54" s="655" t="s">
        <v>88</v>
      </c>
      <c r="J54" s="656" t="s">
        <v>88</v>
      </c>
      <c r="K54" s="378"/>
      <c r="L54" s="378"/>
      <c r="M54" s="378"/>
      <c r="N54" s="285"/>
      <c r="O54" s="285"/>
      <c r="P54" s="285"/>
      <c r="Q54" s="285"/>
      <c r="R54" s="285"/>
      <c r="S54" s="285"/>
      <c r="T54" s="285"/>
      <c r="U54" s="285"/>
      <c r="V54" s="285"/>
      <c r="W54" s="285"/>
      <c r="X54" s="285"/>
      <c r="Y54" s="285"/>
      <c r="Z54" s="285"/>
      <c r="AA54" s="285"/>
      <c r="AB54" s="285"/>
      <c r="AC54" s="285"/>
      <c r="AD54" s="285"/>
      <c r="AE54" s="285"/>
      <c r="AF54" s="285"/>
      <c r="AG54" s="102"/>
      <c r="AH54" s="103"/>
      <c r="AI54" s="104" t="str">
        <f t="shared" si="2"/>
        <v>未記入</v>
      </c>
      <c r="AJ54" s="105"/>
      <c r="AK54" s="106"/>
      <c r="AL54" s="105"/>
      <c r="AM54" s="109"/>
      <c r="AN54" s="109"/>
      <c r="AO54" s="109"/>
      <c r="AP54" s="109"/>
      <c r="AQ54" s="109"/>
      <c r="AR54" s="109"/>
      <c r="AS54" s="109"/>
      <c r="AT54" s="109"/>
      <c r="AU54" s="109"/>
      <c r="AV54" s="109"/>
      <c r="AW54" s="109"/>
      <c r="AX54" s="109"/>
      <c r="AY54" s="109"/>
      <c r="AZ54" s="109"/>
      <c r="BA54" s="109"/>
      <c r="BB54" s="109"/>
      <c r="BC54" s="109"/>
      <c r="BD54" s="109"/>
      <c r="BE54" s="109"/>
      <c r="BF54" s="109"/>
    </row>
    <row r="55" spans="1:58" ht="15" customHeight="1">
      <c r="A55" s="72"/>
      <c r="B55" s="654" t="s">
        <v>89</v>
      </c>
      <c r="C55" s="655" t="s">
        <v>89</v>
      </c>
      <c r="D55" s="655" t="s">
        <v>89</v>
      </c>
      <c r="E55" s="655" t="s">
        <v>89</v>
      </c>
      <c r="F55" s="655" t="s">
        <v>89</v>
      </c>
      <c r="G55" s="655" t="s">
        <v>89</v>
      </c>
      <c r="H55" s="655" t="s">
        <v>89</v>
      </c>
      <c r="I55" s="655" t="s">
        <v>89</v>
      </c>
      <c r="J55" s="656" t="s">
        <v>89</v>
      </c>
      <c r="K55" s="378"/>
      <c r="L55" s="378"/>
      <c r="M55" s="378"/>
      <c r="N55" s="285"/>
      <c r="O55" s="285"/>
      <c r="P55" s="285"/>
      <c r="Q55" s="285"/>
      <c r="R55" s="285"/>
      <c r="S55" s="285"/>
      <c r="T55" s="285"/>
      <c r="U55" s="285"/>
      <c r="V55" s="285"/>
      <c r="W55" s="285"/>
      <c r="X55" s="285"/>
      <c r="Y55" s="285"/>
      <c r="Z55" s="285"/>
      <c r="AA55" s="285"/>
      <c r="AB55" s="285"/>
      <c r="AC55" s="285"/>
      <c r="AD55" s="285"/>
      <c r="AE55" s="285"/>
      <c r="AF55" s="285"/>
      <c r="AG55" s="102"/>
      <c r="AH55" s="103"/>
      <c r="AI55" s="104" t="str">
        <f t="shared" si="2"/>
        <v>未記入</v>
      </c>
      <c r="AJ55" s="105"/>
      <c r="AK55" s="106"/>
      <c r="AL55" s="105"/>
      <c r="AM55" s="109"/>
      <c r="AN55" s="109"/>
      <c r="AO55" s="109"/>
      <c r="AP55" s="109"/>
      <c r="AQ55" s="109"/>
      <c r="AR55" s="109"/>
      <c r="AS55" s="109"/>
      <c r="AT55" s="109"/>
      <c r="AU55" s="109"/>
      <c r="AV55" s="109"/>
      <c r="AW55" s="109"/>
      <c r="AX55" s="109"/>
      <c r="AY55" s="109"/>
      <c r="AZ55" s="109"/>
      <c r="BA55" s="109"/>
      <c r="BB55" s="109"/>
      <c r="BC55" s="109"/>
      <c r="BD55" s="109"/>
      <c r="BE55" s="109"/>
      <c r="BF55" s="109"/>
    </row>
    <row r="56" spans="1:58" ht="15" customHeight="1">
      <c r="A56" s="72"/>
      <c r="B56" s="657" t="s">
        <v>90</v>
      </c>
      <c r="C56" s="658" t="s">
        <v>90</v>
      </c>
      <c r="D56" s="658" t="s">
        <v>90</v>
      </c>
      <c r="E56" s="658" t="s">
        <v>90</v>
      </c>
      <c r="F56" s="658" t="s">
        <v>90</v>
      </c>
      <c r="G56" s="658" t="s">
        <v>90</v>
      </c>
      <c r="H56" s="658" t="s">
        <v>90</v>
      </c>
      <c r="I56" s="658" t="s">
        <v>90</v>
      </c>
      <c r="J56" s="659" t="s">
        <v>90</v>
      </c>
      <c r="K56" s="378"/>
      <c r="L56" s="378"/>
      <c r="M56" s="378"/>
      <c r="N56" s="285"/>
      <c r="O56" s="285"/>
      <c r="P56" s="285"/>
      <c r="Q56" s="285"/>
      <c r="R56" s="285"/>
      <c r="S56" s="285"/>
      <c r="T56" s="285"/>
      <c r="U56" s="285"/>
      <c r="V56" s="285"/>
      <c r="W56" s="285"/>
      <c r="X56" s="285"/>
      <c r="Y56" s="285"/>
      <c r="Z56" s="285"/>
      <c r="AA56" s="285"/>
      <c r="AB56" s="285"/>
      <c r="AC56" s="285"/>
      <c r="AD56" s="285"/>
      <c r="AE56" s="285"/>
      <c r="AF56" s="285"/>
      <c r="AG56" s="102"/>
      <c r="AH56" s="103"/>
      <c r="AI56" s="104" t="str">
        <f t="shared" si="2"/>
        <v>未記入</v>
      </c>
      <c r="AJ56" s="105"/>
      <c r="AK56" s="106"/>
      <c r="AL56" s="105"/>
      <c r="AM56" s="109"/>
      <c r="AN56" s="109"/>
      <c r="AO56" s="109"/>
      <c r="AP56" s="109"/>
      <c r="AQ56" s="109"/>
      <c r="AR56" s="109"/>
      <c r="AS56" s="109"/>
      <c r="AT56" s="109"/>
      <c r="AU56" s="109"/>
      <c r="AV56" s="109"/>
      <c r="AW56" s="109"/>
      <c r="AX56" s="109"/>
      <c r="AY56" s="109"/>
      <c r="AZ56" s="109"/>
      <c r="BA56" s="109"/>
      <c r="BB56" s="109"/>
      <c r="BC56" s="109"/>
      <c r="BD56" s="109"/>
      <c r="BE56" s="109"/>
      <c r="BF56" s="109"/>
    </row>
    <row r="57" spans="1:58" ht="15" customHeight="1">
      <c r="A57" s="72"/>
      <c r="B57" s="657" t="s">
        <v>91</v>
      </c>
      <c r="C57" s="658" t="s">
        <v>90</v>
      </c>
      <c r="D57" s="658" t="s">
        <v>90</v>
      </c>
      <c r="E57" s="658" t="s">
        <v>90</v>
      </c>
      <c r="F57" s="658" t="s">
        <v>90</v>
      </c>
      <c r="G57" s="658" t="s">
        <v>90</v>
      </c>
      <c r="H57" s="658" t="s">
        <v>90</v>
      </c>
      <c r="I57" s="658" t="s">
        <v>90</v>
      </c>
      <c r="J57" s="659" t="s">
        <v>90</v>
      </c>
      <c r="K57" s="378"/>
      <c r="L57" s="378"/>
      <c r="M57" s="378"/>
      <c r="N57" s="285"/>
      <c r="O57" s="285"/>
      <c r="P57" s="285"/>
      <c r="Q57" s="285"/>
      <c r="R57" s="285"/>
      <c r="S57" s="285"/>
      <c r="T57" s="285"/>
      <c r="U57" s="285"/>
      <c r="V57" s="285"/>
      <c r="W57" s="285"/>
      <c r="X57" s="285"/>
      <c r="Y57" s="285"/>
      <c r="Z57" s="285"/>
      <c r="AA57" s="285"/>
      <c r="AB57" s="285"/>
      <c r="AC57" s="285"/>
      <c r="AD57" s="285"/>
      <c r="AE57" s="285"/>
      <c r="AF57" s="285"/>
      <c r="AG57" s="102"/>
      <c r="AH57" s="103"/>
      <c r="AI57" s="104" t="str">
        <f t="shared" si="2"/>
        <v>未記入</v>
      </c>
      <c r="AJ57" s="105"/>
      <c r="AK57" s="106"/>
      <c r="AL57" s="105"/>
      <c r="AM57" s="109"/>
      <c r="AN57" s="109"/>
      <c r="AO57" s="109"/>
      <c r="AP57" s="109"/>
      <c r="AQ57" s="109"/>
      <c r="AR57" s="109"/>
      <c r="AS57" s="109"/>
      <c r="AT57" s="109"/>
      <c r="AU57" s="109"/>
      <c r="AV57" s="109"/>
      <c r="AW57" s="109"/>
      <c r="AX57" s="109"/>
      <c r="AY57" s="109"/>
      <c r="AZ57" s="109"/>
      <c r="BA57" s="109"/>
      <c r="BB57" s="109"/>
      <c r="BC57" s="109"/>
      <c r="BD57" s="109"/>
      <c r="BE57" s="109"/>
      <c r="BF57" s="109"/>
    </row>
    <row r="58" spans="1:58" ht="18.75" customHeight="1">
      <c r="A58" s="481" t="s">
        <v>92</v>
      </c>
      <c r="B58" s="481"/>
      <c r="C58" s="481"/>
      <c r="D58" s="481"/>
      <c r="E58" s="481"/>
      <c r="F58" s="481"/>
      <c r="G58" s="481"/>
      <c r="H58" s="481"/>
      <c r="I58" s="481"/>
      <c r="J58" s="481"/>
      <c r="K58" s="378"/>
      <c r="L58" s="378"/>
      <c r="M58" s="378"/>
      <c r="N58" s="285"/>
      <c r="O58" s="285"/>
      <c r="P58" s="285"/>
      <c r="Q58" s="285"/>
      <c r="R58" s="285"/>
      <c r="S58" s="285"/>
      <c r="T58" s="285"/>
      <c r="U58" s="285"/>
      <c r="V58" s="285"/>
      <c r="W58" s="285"/>
      <c r="X58" s="285"/>
      <c r="Y58" s="285"/>
      <c r="Z58" s="285"/>
      <c r="AA58" s="285"/>
      <c r="AB58" s="285"/>
      <c r="AC58" s="285"/>
      <c r="AD58" s="285"/>
      <c r="AE58" s="285"/>
      <c r="AF58" s="285"/>
      <c r="AG58" s="102"/>
      <c r="AH58" s="103"/>
      <c r="AI58" s="104" t="str">
        <f t="shared" si="2"/>
        <v>未記入</v>
      </c>
      <c r="AJ58" s="105"/>
      <c r="AK58" s="106"/>
      <c r="AL58" s="105"/>
      <c r="AM58" s="109"/>
      <c r="AN58" s="109"/>
      <c r="AO58" s="109"/>
      <c r="AP58" s="109"/>
      <c r="AQ58" s="109"/>
      <c r="AR58" s="109"/>
      <c r="AS58" s="109"/>
      <c r="AT58" s="109"/>
      <c r="AU58" s="109"/>
      <c r="AV58" s="109"/>
      <c r="AW58" s="109"/>
      <c r="AX58" s="109"/>
      <c r="AY58" s="109"/>
      <c r="AZ58" s="109"/>
      <c r="BA58" s="109"/>
      <c r="BB58" s="109"/>
      <c r="BC58" s="109"/>
      <c r="BD58" s="109"/>
      <c r="BE58" s="109"/>
      <c r="BF58" s="109"/>
    </row>
    <row r="59" spans="1:58" ht="18.75" customHeight="1">
      <c r="A59" s="72" t="s">
        <v>93</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74"/>
      <c r="AG59" s="102"/>
      <c r="AH59" s="103"/>
      <c r="AI59" s="104"/>
      <c r="AJ59" s="105"/>
      <c r="AK59" s="106"/>
      <c r="AL59" s="105"/>
      <c r="AM59" s="109"/>
      <c r="AN59" s="109"/>
      <c r="AO59" s="109"/>
      <c r="AP59" s="109"/>
      <c r="AQ59" s="109"/>
      <c r="AR59" s="109"/>
      <c r="AS59" s="109"/>
      <c r="AT59" s="109"/>
      <c r="AU59" s="109"/>
      <c r="AV59" s="109"/>
      <c r="AW59" s="109"/>
      <c r="AX59" s="109"/>
      <c r="AY59" s="109"/>
      <c r="AZ59" s="109"/>
      <c r="BA59" s="109"/>
      <c r="BB59" s="109"/>
      <c r="BC59" s="109"/>
      <c r="BD59" s="109"/>
      <c r="BE59" s="109"/>
      <c r="BF59" s="109"/>
    </row>
    <row r="60" spans="1:58" ht="15" customHeight="1">
      <c r="A60" s="72"/>
      <c r="B60" s="613" t="s">
        <v>94</v>
      </c>
      <c r="C60" s="613"/>
      <c r="D60" s="613"/>
      <c r="E60" s="613"/>
      <c r="F60" s="613"/>
      <c r="G60" s="613"/>
      <c r="H60" s="613"/>
      <c r="I60" s="613"/>
      <c r="J60" s="613"/>
      <c r="K60" s="378"/>
      <c r="L60" s="378"/>
      <c r="M60" s="378"/>
      <c r="N60" s="285"/>
      <c r="O60" s="285"/>
      <c r="P60" s="285"/>
      <c r="Q60" s="285"/>
      <c r="R60" s="285"/>
      <c r="S60" s="285"/>
      <c r="T60" s="285"/>
      <c r="U60" s="285"/>
      <c r="V60" s="285"/>
      <c r="W60" s="285"/>
      <c r="X60" s="285"/>
      <c r="Y60" s="285"/>
      <c r="Z60" s="285"/>
      <c r="AA60" s="285"/>
      <c r="AB60" s="285"/>
      <c r="AC60" s="285"/>
      <c r="AD60" s="285"/>
      <c r="AE60" s="285"/>
      <c r="AF60" s="285"/>
      <c r="AG60" s="102"/>
      <c r="AH60" s="103"/>
      <c r="AI60" s="104" t="str">
        <f t="shared" si="2"/>
        <v>未記入</v>
      </c>
      <c r="AJ60" s="105"/>
      <c r="AK60" s="106"/>
      <c r="AL60" s="105"/>
      <c r="AM60" s="109"/>
      <c r="AN60" s="109"/>
      <c r="AO60" s="109"/>
      <c r="AP60" s="109"/>
      <c r="AQ60" s="109"/>
      <c r="AR60" s="109"/>
      <c r="AS60" s="109"/>
      <c r="AT60" s="109"/>
      <c r="AU60" s="109"/>
      <c r="AV60" s="109"/>
      <c r="AW60" s="109"/>
      <c r="AX60" s="109"/>
      <c r="AY60" s="109"/>
      <c r="AZ60" s="109"/>
      <c r="BA60" s="109"/>
      <c r="BB60" s="109"/>
      <c r="BC60" s="109"/>
      <c r="BD60" s="109"/>
      <c r="BE60" s="109"/>
      <c r="BF60" s="109"/>
    </row>
    <row r="61" spans="1:58" ht="15" customHeight="1">
      <c r="A61" s="72"/>
      <c r="B61" s="613" t="s">
        <v>95</v>
      </c>
      <c r="C61" s="613"/>
      <c r="D61" s="613"/>
      <c r="E61" s="613"/>
      <c r="F61" s="613"/>
      <c r="G61" s="613"/>
      <c r="H61" s="613"/>
      <c r="I61" s="613"/>
      <c r="J61" s="613"/>
      <c r="K61" s="378"/>
      <c r="L61" s="378"/>
      <c r="M61" s="378"/>
      <c r="N61" s="285"/>
      <c r="O61" s="285"/>
      <c r="P61" s="285"/>
      <c r="Q61" s="285"/>
      <c r="R61" s="285"/>
      <c r="S61" s="285"/>
      <c r="T61" s="285"/>
      <c r="U61" s="285"/>
      <c r="V61" s="285"/>
      <c r="W61" s="285"/>
      <c r="X61" s="285"/>
      <c r="Y61" s="285"/>
      <c r="Z61" s="285"/>
      <c r="AA61" s="285"/>
      <c r="AB61" s="285"/>
      <c r="AC61" s="285"/>
      <c r="AD61" s="285"/>
      <c r="AE61" s="285"/>
      <c r="AF61" s="285"/>
      <c r="AG61" s="102"/>
      <c r="AH61" s="103"/>
      <c r="AI61" s="104" t="str">
        <f t="shared" si="2"/>
        <v>未記入</v>
      </c>
      <c r="AJ61" s="105"/>
      <c r="AK61" s="106"/>
      <c r="AL61" s="105"/>
      <c r="AM61" s="109"/>
      <c r="AN61" s="109"/>
      <c r="AO61" s="109"/>
      <c r="AP61" s="109"/>
      <c r="AQ61" s="109"/>
      <c r="AR61" s="109"/>
      <c r="AS61" s="109"/>
      <c r="AT61" s="109"/>
      <c r="AU61" s="109"/>
      <c r="AV61" s="109"/>
      <c r="AW61" s="109"/>
      <c r="AX61" s="109"/>
      <c r="AY61" s="109"/>
      <c r="AZ61" s="109"/>
      <c r="BA61" s="109"/>
      <c r="BB61" s="109"/>
      <c r="BC61" s="109"/>
      <c r="BD61" s="109"/>
      <c r="BE61" s="109"/>
      <c r="BF61" s="109"/>
    </row>
    <row r="62" spans="1:58" ht="15" customHeight="1">
      <c r="A62" s="72"/>
      <c r="B62" s="613" t="s">
        <v>96</v>
      </c>
      <c r="C62" s="613"/>
      <c r="D62" s="613"/>
      <c r="E62" s="613"/>
      <c r="F62" s="613"/>
      <c r="G62" s="613"/>
      <c r="H62" s="613"/>
      <c r="I62" s="613"/>
      <c r="J62" s="613"/>
      <c r="K62" s="378"/>
      <c r="L62" s="378"/>
      <c r="M62" s="378"/>
      <c r="N62" s="285"/>
      <c r="O62" s="285"/>
      <c r="P62" s="285"/>
      <c r="Q62" s="285"/>
      <c r="R62" s="285"/>
      <c r="S62" s="285"/>
      <c r="T62" s="285"/>
      <c r="U62" s="285"/>
      <c r="V62" s="285"/>
      <c r="W62" s="285"/>
      <c r="X62" s="285"/>
      <c r="Y62" s="285"/>
      <c r="Z62" s="285"/>
      <c r="AA62" s="285"/>
      <c r="AB62" s="285"/>
      <c r="AC62" s="285"/>
      <c r="AD62" s="285"/>
      <c r="AE62" s="285"/>
      <c r="AF62" s="285"/>
      <c r="AG62" s="102"/>
      <c r="AH62" s="103"/>
      <c r="AI62" s="104" t="str">
        <f t="shared" si="2"/>
        <v>未記入</v>
      </c>
      <c r="AJ62" s="105"/>
      <c r="AK62" s="106"/>
      <c r="AL62" s="105"/>
      <c r="AM62" s="109"/>
      <c r="AN62" s="109"/>
      <c r="AO62" s="109"/>
      <c r="AP62" s="109"/>
      <c r="AQ62" s="109"/>
      <c r="AR62" s="109"/>
      <c r="AS62" s="109"/>
      <c r="AT62" s="109"/>
      <c r="AU62" s="109"/>
      <c r="AV62" s="109"/>
      <c r="AW62" s="109"/>
      <c r="AX62" s="109"/>
      <c r="AY62" s="109"/>
      <c r="AZ62" s="109"/>
      <c r="BA62" s="109"/>
      <c r="BB62" s="109"/>
      <c r="BC62" s="109"/>
      <c r="BD62" s="109"/>
      <c r="BE62" s="109"/>
      <c r="BF62" s="109"/>
    </row>
    <row r="63" spans="1:58" ht="15" customHeight="1">
      <c r="A63" s="72"/>
      <c r="B63" s="613" t="s">
        <v>97</v>
      </c>
      <c r="C63" s="613"/>
      <c r="D63" s="613"/>
      <c r="E63" s="613"/>
      <c r="F63" s="613"/>
      <c r="G63" s="613"/>
      <c r="H63" s="613"/>
      <c r="I63" s="613"/>
      <c r="J63" s="613"/>
      <c r="K63" s="378"/>
      <c r="L63" s="378"/>
      <c r="M63" s="378"/>
      <c r="N63" s="285"/>
      <c r="O63" s="285"/>
      <c r="P63" s="285"/>
      <c r="Q63" s="285"/>
      <c r="R63" s="285"/>
      <c r="S63" s="285"/>
      <c r="T63" s="285"/>
      <c r="U63" s="285"/>
      <c r="V63" s="285"/>
      <c r="W63" s="285"/>
      <c r="X63" s="285"/>
      <c r="Y63" s="285"/>
      <c r="Z63" s="285"/>
      <c r="AA63" s="285"/>
      <c r="AB63" s="285"/>
      <c r="AC63" s="285"/>
      <c r="AD63" s="285"/>
      <c r="AE63" s="285"/>
      <c r="AF63" s="285"/>
      <c r="AG63" s="102"/>
      <c r="AH63" s="103"/>
      <c r="AI63" s="104" t="str">
        <f t="shared" si="2"/>
        <v>未記入</v>
      </c>
      <c r="AJ63" s="105"/>
      <c r="AK63" s="106"/>
      <c r="AL63" s="105"/>
      <c r="AM63" s="109"/>
      <c r="AN63" s="109"/>
      <c r="AO63" s="109"/>
      <c r="AP63" s="109"/>
      <c r="AQ63" s="109"/>
      <c r="AR63" s="109"/>
      <c r="AS63" s="109"/>
      <c r="AT63" s="109"/>
      <c r="AU63" s="109"/>
      <c r="AV63" s="109"/>
      <c r="AW63" s="109"/>
      <c r="AX63" s="109"/>
      <c r="AY63" s="109"/>
      <c r="AZ63" s="109"/>
      <c r="BA63" s="109"/>
      <c r="BB63" s="109"/>
      <c r="BC63" s="109"/>
      <c r="BD63" s="109"/>
      <c r="BE63" s="109"/>
      <c r="BF63" s="109"/>
    </row>
    <row r="64" spans="1:58" ht="15" customHeight="1">
      <c r="A64" s="72"/>
      <c r="B64" s="613" t="s">
        <v>98</v>
      </c>
      <c r="C64" s="613"/>
      <c r="D64" s="613"/>
      <c r="E64" s="613"/>
      <c r="F64" s="613"/>
      <c r="G64" s="613"/>
      <c r="H64" s="613"/>
      <c r="I64" s="613"/>
      <c r="J64" s="613"/>
      <c r="K64" s="378"/>
      <c r="L64" s="378"/>
      <c r="M64" s="378"/>
      <c r="N64" s="285"/>
      <c r="O64" s="285"/>
      <c r="P64" s="285"/>
      <c r="Q64" s="285"/>
      <c r="R64" s="285"/>
      <c r="S64" s="285"/>
      <c r="T64" s="285"/>
      <c r="U64" s="285"/>
      <c r="V64" s="285"/>
      <c r="W64" s="285"/>
      <c r="X64" s="285"/>
      <c r="Y64" s="285"/>
      <c r="Z64" s="285"/>
      <c r="AA64" s="285"/>
      <c r="AB64" s="285"/>
      <c r="AC64" s="285"/>
      <c r="AD64" s="285"/>
      <c r="AE64" s="285"/>
      <c r="AF64" s="285"/>
      <c r="AG64" s="102"/>
      <c r="AH64" s="103"/>
      <c r="AI64" s="104" t="str">
        <f t="shared" si="2"/>
        <v>未記入</v>
      </c>
      <c r="AJ64" s="105"/>
      <c r="AK64" s="106"/>
      <c r="AL64" s="105"/>
      <c r="AM64" s="109"/>
      <c r="AN64" s="109"/>
      <c r="AO64" s="109"/>
      <c r="AP64" s="109"/>
      <c r="AQ64" s="109"/>
      <c r="AR64" s="109"/>
      <c r="AS64" s="109"/>
      <c r="AT64" s="109"/>
      <c r="AU64" s="109"/>
      <c r="AV64" s="109"/>
      <c r="AW64" s="109"/>
      <c r="AX64" s="109"/>
      <c r="AY64" s="109"/>
      <c r="AZ64" s="109"/>
      <c r="BA64" s="109"/>
      <c r="BB64" s="109"/>
      <c r="BC64" s="109"/>
      <c r="BD64" s="109"/>
      <c r="BE64" s="109"/>
      <c r="BF64" s="109"/>
    </row>
    <row r="65" spans="1:58" ht="15" customHeight="1">
      <c r="A65" s="72"/>
      <c r="B65" s="613" t="s">
        <v>99</v>
      </c>
      <c r="C65" s="613"/>
      <c r="D65" s="613"/>
      <c r="E65" s="613"/>
      <c r="F65" s="613"/>
      <c r="G65" s="613"/>
      <c r="H65" s="613"/>
      <c r="I65" s="613"/>
      <c r="J65" s="613"/>
      <c r="K65" s="378"/>
      <c r="L65" s="378"/>
      <c r="M65" s="378"/>
      <c r="N65" s="285"/>
      <c r="O65" s="285"/>
      <c r="P65" s="285"/>
      <c r="Q65" s="285"/>
      <c r="R65" s="285"/>
      <c r="S65" s="285"/>
      <c r="T65" s="285"/>
      <c r="U65" s="285"/>
      <c r="V65" s="285"/>
      <c r="W65" s="285"/>
      <c r="X65" s="285"/>
      <c r="Y65" s="285"/>
      <c r="Z65" s="285"/>
      <c r="AA65" s="285"/>
      <c r="AB65" s="285"/>
      <c r="AC65" s="285"/>
      <c r="AD65" s="285"/>
      <c r="AE65" s="285"/>
      <c r="AF65" s="285"/>
      <c r="AG65" s="102"/>
      <c r="AH65" s="103"/>
      <c r="AI65" s="104" t="str">
        <f t="shared" si="2"/>
        <v>未記入</v>
      </c>
      <c r="AJ65" s="105"/>
      <c r="AK65" s="106"/>
      <c r="AL65" s="105"/>
      <c r="AM65" s="109"/>
      <c r="AN65" s="109"/>
      <c r="AO65" s="109"/>
      <c r="AP65" s="109"/>
      <c r="AQ65" s="109"/>
      <c r="AR65" s="109"/>
      <c r="AS65" s="109"/>
      <c r="AT65" s="109"/>
      <c r="AU65" s="109"/>
      <c r="AV65" s="109"/>
      <c r="AW65" s="109"/>
      <c r="AX65" s="109"/>
      <c r="AY65" s="109"/>
      <c r="AZ65" s="109"/>
      <c r="BA65" s="109"/>
      <c r="BB65" s="109"/>
      <c r="BC65" s="109"/>
      <c r="BD65" s="109"/>
      <c r="BE65" s="109"/>
      <c r="BF65" s="109"/>
    </row>
    <row r="66" spans="1:58" ht="15" customHeight="1">
      <c r="A66" s="72"/>
      <c r="B66" s="613" t="s">
        <v>100</v>
      </c>
      <c r="C66" s="613"/>
      <c r="D66" s="613"/>
      <c r="E66" s="613"/>
      <c r="F66" s="613"/>
      <c r="G66" s="613"/>
      <c r="H66" s="613"/>
      <c r="I66" s="613"/>
      <c r="J66" s="613"/>
      <c r="K66" s="378"/>
      <c r="L66" s="378"/>
      <c r="M66" s="378"/>
      <c r="N66" s="285"/>
      <c r="O66" s="285"/>
      <c r="P66" s="285"/>
      <c r="Q66" s="285"/>
      <c r="R66" s="285"/>
      <c r="S66" s="285"/>
      <c r="T66" s="285"/>
      <c r="U66" s="285"/>
      <c r="V66" s="285"/>
      <c r="W66" s="285"/>
      <c r="X66" s="285"/>
      <c r="Y66" s="285"/>
      <c r="Z66" s="285"/>
      <c r="AA66" s="285"/>
      <c r="AB66" s="285"/>
      <c r="AC66" s="285"/>
      <c r="AD66" s="285"/>
      <c r="AE66" s="285"/>
      <c r="AF66" s="285"/>
      <c r="AG66" s="102"/>
      <c r="AH66" s="103"/>
      <c r="AI66" s="104" t="str">
        <f t="shared" si="2"/>
        <v>未記入</v>
      </c>
      <c r="AJ66" s="105"/>
      <c r="AK66" s="106"/>
      <c r="AL66" s="105"/>
      <c r="AM66" s="109"/>
      <c r="AN66" s="109"/>
      <c r="AO66" s="109"/>
      <c r="AP66" s="109"/>
      <c r="AQ66" s="109"/>
      <c r="AR66" s="109"/>
      <c r="AS66" s="109"/>
      <c r="AT66" s="109"/>
      <c r="AU66" s="109"/>
      <c r="AV66" s="109"/>
      <c r="AW66" s="109"/>
      <c r="AX66" s="109"/>
      <c r="AY66" s="109"/>
      <c r="AZ66" s="109"/>
      <c r="BA66" s="109"/>
      <c r="BB66" s="109"/>
      <c r="BC66" s="109"/>
      <c r="BD66" s="109"/>
      <c r="BE66" s="109"/>
      <c r="BF66" s="109"/>
    </row>
    <row r="67" spans="1:58" ht="15" customHeight="1">
      <c r="A67" s="72"/>
      <c r="B67" s="613" t="s">
        <v>101</v>
      </c>
      <c r="C67" s="613"/>
      <c r="D67" s="613"/>
      <c r="E67" s="613"/>
      <c r="F67" s="613"/>
      <c r="G67" s="613"/>
      <c r="H67" s="613"/>
      <c r="I67" s="613"/>
      <c r="J67" s="613"/>
      <c r="K67" s="378"/>
      <c r="L67" s="378"/>
      <c r="M67" s="378"/>
      <c r="N67" s="285"/>
      <c r="O67" s="285"/>
      <c r="P67" s="285"/>
      <c r="Q67" s="285"/>
      <c r="R67" s="285"/>
      <c r="S67" s="285"/>
      <c r="T67" s="285"/>
      <c r="U67" s="285"/>
      <c r="V67" s="285"/>
      <c r="W67" s="285"/>
      <c r="X67" s="285"/>
      <c r="Y67" s="285"/>
      <c r="Z67" s="285"/>
      <c r="AA67" s="285"/>
      <c r="AB67" s="285"/>
      <c r="AC67" s="285"/>
      <c r="AD67" s="285"/>
      <c r="AE67" s="285"/>
      <c r="AF67" s="285"/>
      <c r="AG67" s="102"/>
      <c r="AH67" s="103"/>
      <c r="AI67" s="104" t="str">
        <f t="shared" si="2"/>
        <v>未記入</v>
      </c>
      <c r="AJ67" s="105"/>
      <c r="AK67" s="106"/>
      <c r="AL67" s="105"/>
      <c r="AM67" s="109"/>
      <c r="AN67" s="109"/>
      <c r="AO67" s="109"/>
      <c r="AP67" s="109"/>
      <c r="AQ67" s="109"/>
      <c r="AR67" s="109"/>
      <c r="AS67" s="109"/>
      <c r="AT67" s="109"/>
      <c r="AU67" s="109"/>
      <c r="AV67" s="109"/>
      <c r="AW67" s="109"/>
      <c r="AX67" s="109"/>
      <c r="AY67" s="109"/>
      <c r="AZ67" s="109"/>
      <c r="BA67" s="109"/>
      <c r="BB67" s="109"/>
      <c r="BC67" s="109"/>
      <c r="BD67" s="109"/>
      <c r="BE67" s="109"/>
      <c r="BF67" s="109"/>
    </row>
    <row r="68" spans="1:58" ht="15" customHeight="1">
      <c r="A68" s="72"/>
      <c r="B68" s="613" t="s">
        <v>102</v>
      </c>
      <c r="C68" s="613"/>
      <c r="D68" s="613"/>
      <c r="E68" s="613"/>
      <c r="F68" s="613"/>
      <c r="G68" s="613"/>
      <c r="H68" s="613"/>
      <c r="I68" s="613"/>
      <c r="J68" s="613"/>
      <c r="K68" s="378"/>
      <c r="L68" s="378"/>
      <c r="M68" s="378"/>
      <c r="N68" s="285"/>
      <c r="O68" s="285"/>
      <c r="P68" s="285"/>
      <c r="Q68" s="285"/>
      <c r="R68" s="285"/>
      <c r="S68" s="285"/>
      <c r="T68" s="285"/>
      <c r="U68" s="285"/>
      <c r="V68" s="285"/>
      <c r="W68" s="285"/>
      <c r="X68" s="285"/>
      <c r="Y68" s="285"/>
      <c r="Z68" s="285"/>
      <c r="AA68" s="285"/>
      <c r="AB68" s="285"/>
      <c r="AC68" s="285"/>
      <c r="AD68" s="285"/>
      <c r="AE68" s="285"/>
      <c r="AF68" s="285"/>
      <c r="AG68" s="102"/>
      <c r="AH68" s="103"/>
      <c r="AI68" s="104" t="str">
        <f t="shared" si="2"/>
        <v>未記入</v>
      </c>
      <c r="AJ68" s="105"/>
      <c r="AK68" s="106"/>
      <c r="AL68" s="105"/>
      <c r="AM68" s="109"/>
      <c r="AN68" s="109"/>
      <c r="AO68" s="109"/>
      <c r="AP68" s="109"/>
      <c r="AQ68" s="109"/>
      <c r="AR68" s="109"/>
      <c r="AS68" s="109"/>
      <c r="AT68" s="109"/>
      <c r="AU68" s="109"/>
      <c r="AV68" s="109"/>
      <c r="AW68" s="109"/>
      <c r="AX68" s="109"/>
      <c r="AY68" s="109"/>
      <c r="AZ68" s="109"/>
      <c r="BA68" s="109"/>
      <c r="BB68" s="109"/>
      <c r="BC68" s="109"/>
      <c r="BD68" s="109"/>
      <c r="BE68" s="109"/>
      <c r="BF68" s="109"/>
    </row>
    <row r="69" spans="1:58" ht="15" customHeight="1">
      <c r="A69" s="166"/>
      <c r="B69" s="613" t="s">
        <v>103</v>
      </c>
      <c r="C69" s="613"/>
      <c r="D69" s="613"/>
      <c r="E69" s="613"/>
      <c r="F69" s="613"/>
      <c r="G69" s="613"/>
      <c r="H69" s="613"/>
      <c r="I69" s="613"/>
      <c r="J69" s="613"/>
      <c r="K69" s="378"/>
      <c r="L69" s="378"/>
      <c r="M69" s="378"/>
      <c r="N69" s="285"/>
      <c r="O69" s="285"/>
      <c r="P69" s="285"/>
      <c r="Q69" s="285"/>
      <c r="R69" s="285"/>
      <c r="S69" s="285"/>
      <c r="T69" s="285"/>
      <c r="U69" s="285"/>
      <c r="V69" s="285"/>
      <c r="W69" s="285"/>
      <c r="X69" s="285"/>
      <c r="Y69" s="285"/>
      <c r="Z69" s="285"/>
      <c r="AA69" s="285"/>
      <c r="AB69" s="285"/>
      <c r="AC69" s="285"/>
      <c r="AD69" s="285"/>
      <c r="AE69" s="285"/>
      <c r="AF69" s="285"/>
      <c r="AG69" s="102"/>
      <c r="AH69" s="103"/>
      <c r="AI69" s="104" t="str">
        <f t="shared" si="2"/>
        <v>未記入</v>
      </c>
      <c r="AJ69" s="105"/>
      <c r="AK69" s="106"/>
      <c r="AL69" s="105"/>
      <c r="AM69" s="109"/>
      <c r="AN69" s="109"/>
      <c r="AO69" s="109"/>
      <c r="AP69" s="109"/>
      <c r="AQ69" s="109"/>
      <c r="AR69" s="109"/>
      <c r="AS69" s="109"/>
      <c r="AT69" s="109"/>
      <c r="AU69" s="109"/>
      <c r="AV69" s="109"/>
      <c r="AW69" s="109"/>
      <c r="AX69" s="109"/>
      <c r="AY69" s="109"/>
      <c r="AZ69" s="109"/>
      <c r="BA69" s="109"/>
      <c r="BB69" s="109"/>
      <c r="BC69" s="109"/>
      <c r="BD69" s="109"/>
      <c r="BE69" s="109"/>
      <c r="BF69" s="109"/>
    </row>
    <row r="70" spans="1:58" ht="18.75" customHeight="1">
      <c r="A70" s="72" t="s">
        <v>104</v>
      </c>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74"/>
      <c r="AG70" s="102"/>
      <c r="AH70" s="103"/>
      <c r="AI70" s="104"/>
      <c r="AJ70" s="105"/>
      <c r="AK70" s="106"/>
      <c r="AL70" s="105"/>
      <c r="AM70" s="109"/>
      <c r="AN70" s="109"/>
      <c r="AO70" s="109"/>
      <c r="AP70" s="109"/>
      <c r="AQ70" s="109"/>
      <c r="AR70" s="109"/>
      <c r="AS70" s="109"/>
      <c r="AT70" s="109"/>
      <c r="AU70" s="109"/>
      <c r="AV70" s="109"/>
      <c r="AW70" s="109"/>
      <c r="AX70" s="109"/>
      <c r="AY70" s="109"/>
      <c r="AZ70" s="109"/>
      <c r="BA70" s="109"/>
      <c r="BB70" s="109"/>
      <c r="BC70" s="109"/>
      <c r="BD70" s="109"/>
      <c r="BE70" s="109"/>
      <c r="BF70" s="109"/>
    </row>
    <row r="71" spans="1:58" ht="15" customHeight="1">
      <c r="A71" s="371"/>
      <c r="B71" s="613" t="s">
        <v>105</v>
      </c>
      <c r="C71" s="613"/>
      <c r="D71" s="613"/>
      <c r="E71" s="613"/>
      <c r="F71" s="613"/>
      <c r="G71" s="613"/>
      <c r="H71" s="613"/>
      <c r="I71" s="613"/>
      <c r="J71" s="613"/>
      <c r="K71" s="378"/>
      <c r="L71" s="378"/>
      <c r="M71" s="378"/>
      <c r="N71" s="285"/>
      <c r="O71" s="285"/>
      <c r="P71" s="285"/>
      <c r="Q71" s="285"/>
      <c r="R71" s="285"/>
      <c r="S71" s="285"/>
      <c r="T71" s="285"/>
      <c r="U71" s="285"/>
      <c r="V71" s="285"/>
      <c r="W71" s="285"/>
      <c r="X71" s="285"/>
      <c r="Y71" s="285"/>
      <c r="Z71" s="285"/>
      <c r="AA71" s="285"/>
      <c r="AB71" s="285"/>
      <c r="AC71" s="285"/>
      <c r="AD71" s="285"/>
      <c r="AE71" s="285"/>
      <c r="AF71" s="285"/>
      <c r="AG71" s="102"/>
      <c r="AH71" s="103"/>
      <c r="AI71" s="104" t="str">
        <f t="shared" si="2"/>
        <v>未記入</v>
      </c>
      <c r="AJ71" s="105"/>
      <c r="AK71" s="106"/>
      <c r="AL71" s="105"/>
      <c r="AM71" s="109"/>
      <c r="AN71" s="109"/>
      <c r="AO71" s="109"/>
      <c r="AP71" s="109"/>
      <c r="AQ71" s="109"/>
      <c r="AR71" s="109"/>
      <c r="AS71" s="109"/>
      <c r="AT71" s="109"/>
      <c r="AU71" s="109"/>
      <c r="AV71" s="109"/>
      <c r="AW71" s="109"/>
      <c r="AX71" s="109"/>
      <c r="AY71" s="109"/>
      <c r="AZ71" s="109"/>
      <c r="BA71" s="109"/>
      <c r="BB71" s="109"/>
      <c r="BC71" s="109"/>
      <c r="BD71" s="109"/>
      <c r="BE71" s="109"/>
      <c r="BF71" s="109"/>
    </row>
    <row r="72" spans="1:58" ht="15" customHeight="1">
      <c r="A72" s="371"/>
      <c r="B72" s="613" t="s">
        <v>106</v>
      </c>
      <c r="C72" s="613"/>
      <c r="D72" s="613"/>
      <c r="E72" s="613"/>
      <c r="F72" s="613"/>
      <c r="G72" s="613"/>
      <c r="H72" s="613"/>
      <c r="I72" s="613"/>
      <c r="J72" s="613"/>
      <c r="K72" s="378"/>
      <c r="L72" s="378"/>
      <c r="M72" s="378"/>
      <c r="N72" s="285"/>
      <c r="O72" s="285"/>
      <c r="P72" s="285"/>
      <c r="Q72" s="285"/>
      <c r="R72" s="285"/>
      <c r="S72" s="285"/>
      <c r="T72" s="285"/>
      <c r="U72" s="285"/>
      <c r="V72" s="285"/>
      <c r="W72" s="285"/>
      <c r="X72" s="285"/>
      <c r="Y72" s="285"/>
      <c r="Z72" s="285"/>
      <c r="AA72" s="285"/>
      <c r="AB72" s="285"/>
      <c r="AC72" s="285"/>
      <c r="AD72" s="285"/>
      <c r="AE72" s="285"/>
      <c r="AF72" s="285"/>
      <c r="AG72" s="102"/>
      <c r="AH72" s="103"/>
      <c r="AI72" s="104" t="str">
        <f t="shared" si="2"/>
        <v>未記入</v>
      </c>
      <c r="AJ72" s="105"/>
      <c r="AK72" s="106"/>
      <c r="AL72" s="105"/>
      <c r="AM72" s="109"/>
      <c r="AN72" s="109"/>
      <c r="AO72" s="109"/>
      <c r="AP72" s="109"/>
      <c r="AQ72" s="109"/>
      <c r="AR72" s="109"/>
      <c r="AS72" s="109"/>
      <c r="AT72" s="109"/>
      <c r="AU72" s="109"/>
      <c r="AV72" s="109"/>
      <c r="AW72" s="109"/>
      <c r="AX72" s="109"/>
      <c r="AY72" s="109"/>
      <c r="AZ72" s="109"/>
      <c r="BA72" s="109"/>
      <c r="BB72" s="109"/>
      <c r="BC72" s="109"/>
      <c r="BD72" s="109"/>
      <c r="BE72" s="109"/>
      <c r="BF72" s="109"/>
    </row>
    <row r="73" spans="1:58" ht="15" customHeight="1">
      <c r="A73" s="371"/>
      <c r="B73" s="607" t="s">
        <v>107</v>
      </c>
      <c r="C73" s="607"/>
      <c r="D73" s="607"/>
      <c r="E73" s="607"/>
      <c r="F73" s="607"/>
      <c r="G73" s="607"/>
      <c r="H73" s="607"/>
      <c r="I73" s="607"/>
      <c r="J73" s="607"/>
      <c r="K73" s="378"/>
      <c r="L73" s="378"/>
      <c r="M73" s="378"/>
      <c r="N73" s="285"/>
      <c r="O73" s="285"/>
      <c r="P73" s="285"/>
      <c r="Q73" s="285"/>
      <c r="R73" s="285"/>
      <c r="S73" s="285"/>
      <c r="T73" s="285"/>
      <c r="U73" s="285"/>
      <c r="V73" s="285"/>
      <c r="W73" s="285"/>
      <c r="X73" s="285"/>
      <c r="Y73" s="285"/>
      <c r="Z73" s="285"/>
      <c r="AA73" s="285"/>
      <c r="AB73" s="285"/>
      <c r="AC73" s="285"/>
      <c r="AD73" s="285"/>
      <c r="AE73" s="285"/>
      <c r="AF73" s="285"/>
      <c r="AG73" s="102"/>
      <c r="AH73" s="103"/>
      <c r="AI73" s="104" t="str">
        <f t="shared" si="2"/>
        <v>未記入</v>
      </c>
      <c r="AJ73" s="105"/>
      <c r="AK73" s="106"/>
      <c r="AL73" s="105"/>
      <c r="AM73" s="109"/>
      <c r="AN73" s="109"/>
      <c r="AO73" s="109"/>
      <c r="AP73" s="109"/>
      <c r="AQ73" s="109"/>
      <c r="AR73" s="109"/>
      <c r="AS73" s="109"/>
      <c r="AT73" s="109"/>
      <c r="AU73" s="109"/>
      <c r="AV73" s="109"/>
      <c r="AW73" s="109"/>
      <c r="AX73" s="109"/>
      <c r="AY73" s="109"/>
      <c r="AZ73" s="109"/>
      <c r="BA73" s="109"/>
      <c r="BB73" s="109"/>
      <c r="BC73" s="109"/>
      <c r="BD73" s="109"/>
      <c r="BE73" s="109"/>
      <c r="BF73" s="109"/>
    </row>
    <row r="74" spans="1:58" ht="18.75" customHeight="1">
      <c r="A74" s="649" t="s">
        <v>108</v>
      </c>
      <c r="B74" s="650"/>
      <c r="C74" s="650"/>
      <c r="D74" s="650"/>
      <c r="E74" s="650"/>
      <c r="F74" s="650"/>
      <c r="G74" s="650"/>
      <c r="H74" s="650"/>
      <c r="I74" s="650"/>
      <c r="J74" s="651"/>
      <c r="K74" s="378"/>
      <c r="L74" s="378"/>
      <c r="M74" s="378"/>
      <c r="N74" s="285"/>
      <c r="O74" s="285"/>
      <c r="P74" s="285"/>
      <c r="Q74" s="285"/>
      <c r="R74" s="285"/>
      <c r="S74" s="285"/>
      <c r="T74" s="285"/>
      <c r="U74" s="285"/>
      <c r="V74" s="285"/>
      <c r="W74" s="285"/>
      <c r="X74" s="285"/>
      <c r="Y74" s="285"/>
      <c r="Z74" s="285"/>
      <c r="AA74" s="285"/>
      <c r="AB74" s="285"/>
      <c r="AC74" s="285"/>
      <c r="AD74" s="285"/>
      <c r="AE74" s="285"/>
      <c r="AF74" s="285"/>
      <c r="AG74" s="102"/>
      <c r="AH74" s="103"/>
      <c r="AI74" s="104" t="str">
        <f t="shared" si="2"/>
        <v>未記入</v>
      </c>
      <c r="AJ74" s="105"/>
      <c r="AK74" s="106"/>
      <c r="AL74" s="105"/>
      <c r="AM74" s="109"/>
      <c r="AN74" s="109" t="s">
        <v>109</v>
      </c>
      <c r="AO74" s="109"/>
      <c r="AP74" s="109"/>
      <c r="AQ74" s="109"/>
      <c r="AR74" s="109"/>
      <c r="AS74" s="109"/>
      <c r="AT74" s="109"/>
      <c r="AU74" s="109"/>
      <c r="AV74" s="109"/>
      <c r="AW74" s="109"/>
      <c r="AX74" s="109"/>
      <c r="AY74" s="109"/>
      <c r="AZ74" s="109"/>
      <c r="BA74" s="109"/>
      <c r="BB74" s="109"/>
      <c r="BC74" s="109"/>
      <c r="BD74" s="109"/>
      <c r="BE74" s="109"/>
      <c r="BF74" s="109"/>
    </row>
    <row r="75" spans="1:58" ht="18.75" customHeight="1">
      <c r="A75" s="72" t="s">
        <v>110</v>
      </c>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74"/>
      <c r="AG75" s="102"/>
      <c r="AH75" s="103"/>
      <c r="AI75" s="104"/>
      <c r="AJ75" s="105"/>
      <c r="AK75" s="106"/>
      <c r="AL75" s="105"/>
      <c r="AM75" s="109"/>
      <c r="AN75" s="109"/>
      <c r="AO75" s="109"/>
      <c r="AP75" s="109"/>
      <c r="AQ75" s="109"/>
      <c r="AR75" s="109"/>
      <c r="AS75" s="109"/>
      <c r="AT75" s="109"/>
      <c r="AU75" s="109"/>
      <c r="AV75" s="109"/>
      <c r="AW75" s="109"/>
      <c r="AX75" s="109"/>
      <c r="AY75" s="109"/>
      <c r="AZ75" s="109"/>
      <c r="BA75" s="109"/>
      <c r="BB75" s="109"/>
      <c r="BC75" s="109"/>
      <c r="BD75" s="109"/>
      <c r="BE75" s="109"/>
      <c r="BF75" s="109"/>
    </row>
    <row r="76" spans="1:58" ht="15" customHeight="1">
      <c r="A76" s="72"/>
      <c r="B76" s="613" t="s">
        <v>111</v>
      </c>
      <c r="C76" s="613"/>
      <c r="D76" s="613"/>
      <c r="E76" s="613"/>
      <c r="F76" s="613"/>
      <c r="G76" s="613"/>
      <c r="H76" s="613"/>
      <c r="I76" s="613"/>
      <c r="J76" s="613"/>
      <c r="K76" s="378"/>
      <c r="L76" s="378"/>
      <c r="M76" s="378"/>
      <c r="N76" s="285"/>
      <c r="O76" s="285"/>
      <c r="P76" s="285"/>
      <c r="Q76" s="285"/>
      <c r="R76" s="285"/>
      <c r="S76" s="285"/>
      <c r="T76" s="285"/>
      <c r="U76" s="285"/>
      <c r="V76" s="285"/>
      <c r="W76" s="285"/>
      <c r="X76" s="285"/>
      <c r="Y76" s="285"/>
      <c r="Z76" s="285"/>
      <c r="AA76" s="285"/>
      <c r="AB76" s="285"/>
      <c r="AC76" s="285"/>
      <c r="AD76" s="285"/>
      <c r="AE76" s="285"/>
      <c r="AF76" s="285"/>
      <c r="AG76" s="102"/>
      <c r="AH76" s="103"/>
      <c r="AI76" s="104" t="str">
        <f t="shared" si="2"/>
        <v>未記入</v>
      </c>
      <c r="AJ76" s="105"/>
      <c r="AK76" s="106"/>
      <c r="AL76" s="105"/>
      <c r="AM76" s="109"/>
      <c r="AN76" s="109"/>
      <c r="AO76" s="109"/>
      <c r="AP76" s="109"/>
      <c r="AQ76" s="109"/>
      <c r="AR76" s="109"/>
      <c r="AS76" s="109"/>
      <c r="AT76" s="109"/>
      <c r="AU76" s="109"/>
      <c r="AV76" s="109"/>
      <c r="AW76" s="109"/>
      <c r="AX76" s="109"/>
      <c r="AY76" s="109"/>
      <c r="AZ76" s="109"/>
      <c r="BA76" s="109"/>
      <c r="BB76" s="109"/>
      <c r="BC76" s="109"/>
      <c r="BD76" s="109"/>
      <c r="BE76" s="109"/>
      <c r="BF76" s="109"/>
    </row>
    <row r="77" spans="1:58" ht="15" customHeight="1">
      <c r="A77" s="72"/>
      <c r="B77" s="613" t="s">
        <v>112</v>
      </c>
      <c r="C77" s="613"/>
      <c r="D77" s="613"/>
      <c r="E77" s="613"/>
      <c r="F77" s="613"/>
      <c r="G77" s="613"/>
      <c r="H77" s="613"/>
      <c r="I77" s="613"/>
      <c r="J77" s="613"/>
      <c r="K77" s="378"/>
      <c r="L77" s="378"/>
      <c r="M77" s="378"/>
      <c r="N77" s="285"/>
      <c r="O77" s="285"/>
      <c r="P77" s="285"/>
      <c r="Q77" s="285"/>
      <c r="R77" s="285"/>
      <c r="S77" s="285"/>
      <c r="T77" s="285"/>
      <c r="U77" s="285"/>
      <c r="V77" s="285"/>
      <c r="W77" s="285"/>
      <c r="X77" s="285"/>
      <c r="Y77" s="285"/>
      <c r="Z77" s="285"/>
      <c r="AA77" s="285"/>
      <c r="AB77" s="285"/>
      <c r="AC77" s="285"/>
      <c r="AD77" s="285"/>
      <c r="AE77" s="285"/>
      <c r="AF77" s="285"/>
      <c r="AG77" s="102"/>
      <c r="AH77" s="103"/>
      <c r="AI77" s="104" t="str">
        <f t="shared" si="2"/>
        <v>未記入</v>
      </c>
      <c r="AJ77" s="105"/>
      <c r="AK77" s="106"/>
      <c r="AL77" s="105"/>
      <c r="AM77" s="109"/>
      <c r="AN77" s="109"/>
      <c r="AO77" s="109"/>
      <c r="AP77" s="109"/>
      <c r="AQ77" s="109"/>
      <c r="AR77" s="109"/>
      <c r="AS77" s="109"/>
      <c r="AT77" s="109"/>
      <c r="AU77" s="109"/>
      <c r="AV77" s="109"/>
      <c r="AW77" s="109"/>
      <c r="AX77" s="109"/>
      <c r="AY77" s="109"/>
      <c r="AZ77" s="109"/>
      <c r="BA77" s="109"/>
      <c r="BB77" s="109"/>
      <c r="BC77" s="109"/>
      <c r="BD77" s="109"/>
      <c r="BE77" s="109"/>
      <c r="BF77" s="109"/>
    </row>
    <row r="78" spans="1:58" ht="15" customHeight="1">
      <c r="A78" s="72"/>
      <c r="B78" s="613" t="s">
        <v>113</v>
      </c>
      <c r="C78" s="613"/>
      <c r="D78" s="613"/>
      <c r="E78" s="613"/>
      <c r="F78" s="613"/>
      <c r="G78" s="613"/>
      <c r="H78" s="613"/>
      <c r="I78" s="613"/>
      <c r="J78" s="613"/>
      <c r="K78" s="378"/>
      <c r="L78" s="378"/>
      <c r="M78" s="378"/>
      <c r="N78" s="285"/>
      <c r="O78" s="285"/>
      <c r="P78" s="285"/>
      <c r="Q78" s="285"/>
      <c r="R78" s="285"/>
      <c r="S78" s="285"/>
      <c r="T78" s="285"/>
      <c r="U78" s="285"/>
      <c r="V78" s="285"/>
      <c r="W78" s="285"/>
      <c r="X78" s="285"/>
      <c r="Y78" s="285"/>
      <c r="Z78" s="285"/>
      <c r="AA78" s="285"/>
      <c r="AB78" s="285"/>
      <c r="AC78" s="285"/>
      <c r="AD78" s="285"/>
      <c r="AE78" s="285"/>
      <c r="AF78" s="285"/>
      <c r="AG78" s="102"/>
      <c r="AH78" s="103"/>
      <c r="AI78" s="104" t="str">
        <f t="shared" ref="AI78" si="4">IF(K78="","未記入",IF(K78="なし","",IF(OR(N78="",X78=""),"未記入","")))</f>
        <v>未記入</v>
      </c>
      <c r="AJ78" s="105"/>
      <c r="AK78" s="106"/>
      <c r="AL78" s="105"/>
      <c r="AM78" s="109"/>
      <c r="AN78" s="109"/>
      <c r="AO78" s="109"/>
      <c r="AP78" s="109"/>
      <c r="AQ78" s="109"/>
      <c r="AR78" s="109"/>
      <c r="AS78" s="109"/>
      <c r="AT78" s="109"/>
      <c r="AU78" s="109"/>
      <c r="AV78" s="109"/>
      <c r="AW78" s="109"/>
      <c r="AX78" s="109"/>
      <c r="AY78" s="109"/>
      <c r="AZ78" s="109"/>
      <c r="BA78" s="109"/>
      <c r="BB78" s="109"/>
      <c r="BC78" s="109"/>
      <c r="BD78" s="109"/>
      <c r="BE78" s="109"/>
      <c r="BF78" s="109"/>
    </row>
    <row r="79" spans="1:58" ht="15" customHeight="1">
      <c r="A79" s="73"/>
      <c r="B79" s="613" t="s">
        <v>114</v>
      </c>
      <c r="C79" s="613"/>
      <c r="D79" s="613"/>
      <c r="E79" s="613"/>
      <c r="F79" s="613"/>
      <c r="G79" s="613"/>
      <c r="H79" s="613"/>
      <c r="I79" s="613"/>
      <c r="J79" s="613"/>
      <c r="K79" s="378"/>
      <c r="L79" s="378"/>
      <c r="M79" s="378"/>
      <c r="N79" s="285"/>
      <c r="O79" s="285"/>
      <c r="P79" s="285"/>
      <c r="Q79" s="285"/>
      <c r="R79" s="285"/>
      <c r="S79" s="285"/>
      <c r="T79" s="285"/>
      <c r="U79" s="285"/>
      <c r="V79" s="285"/>
      <c r="W79" s="285"/>
      <c r="X79" s="285"/>
      <c r="Y79" s="285"/>
      <c r="Z79" s="285"/>
      <c r="AA79" s="285"/>
      <c r="AB79" s="285"/>
      <c r="AC79" s="285"/>
      <c r="AD79" s="285"/>
      <c r="AE79" s="285"/>
      <c r="AF79" s="285"/>
      <c r="AG79" s="102"/>
      <c r="AH79" s="103"/>
      <c r="AI79" s="104" t="str">
        <f t="shared" si="2"/>
        <v>未記入</v>
      </c>
      <c r="AJ79" s="105"/>
      <c r="AK79" s="106"/>
      <c r="AL79" s="105"/>
      <c r="AM79" s="109"/>
      <c r="AN79" s="109"/>
      <c r="AO79" s="109"/>
      <c r="AP79" s="109"/>
      <c r="AQ79" s="109"/>
      <c r="AR79" s="109"/>
      <c r="AS79" s="109"/>
      <c r="AT79" s="109"/>
      <c r="AU79" s="109"/>
      <c r="AV79" s="109"/>
      <c r="AW79" s="109"/>
      <c r="AX79" s="109"/>
      <c r="AY79" s="109"/>
      <c r="AZ79" s="109"/>
      <c r="BA79" s="109"/>
      <c r="BB79" s="109"/>
      <c r="BC79" s="109"/>
      <c r="BD79" s="109"/>
      <c r="BE79" s="109"/>
      <c r="BF79" s="109"/>
    </row>
    <row r="80" spans="1:58" ht="8.25" customHeight="1">
      <c r="A80" s="12"/>
      <c r="AG80" s="102"/>
      <c r="AH80" s="103"/>
      <c r="AI80" s="104"/>
      <c r="AJ80" s="105"/>
      <c r="AK80" s="106"/>
      <c r="AL80" s="105"/>
      <c r="AM80" s="109"/>
      <c r="AN80" s="109"/>
      <c r="AO80" s="109"/>
      <c r="AP80" s="109"/>
      <c r="AQ80" s="109"/>
      <c r="AR80" s="109"/>
      <c r="AS80" s="109"/>
      <c r="AT80" s="109"/>
      <c r="AU80" s="109"/>
      <c r="AV80" s="109"/>
      <c r="AW80" s="109"/>
      <c r="AX80" s="109"/>
      <c r="AY80" s="109"/>
      <c r="AZ80" s="109"/>
      <c r="BA80" s="109"/>
      <c r="BB80" s="109"/>
      <c r="BC80" s="109"/>
      <c r="BD80" s="109"/>
      <c r="BE80" s="109"/>
      <c r="BF80" s="109"/>
    </row>
    <row r="81" spans="1:58" s="6" customFormat="1" ht="18.75" customHeight="1">
      <c r="A81" s="265" t="s">
        <v>115</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112"/>
      <c r="AH81" s="111"/>
      <c r="AI81" s="104"/>
      <c r="AJ81" s="105"/>
      <c r="AK81" s="106"/>
      <c r="AL81" s="105"/>
      <c r="AM81" s="113"/>
      <c r="AN81" s="113"/>
      <c r="AO81" s="113"/>
      <c r="AP81" s="113"/>
      <c r="AQ81" s="113"/>
      <c r="AR81" s="113"/>
      <c r="AS81" s="113"/>
      <c r="AT81" s="113"/>
      <c r="AU81" s="113"/>
      <c r="AV81" s="113"/>
      <c r="AW81" s="113"/>
      <c r="AX81" s="113"/>
      <c r="AY81" s="113"/>
      <c r="AZ81" s="113"/>
      <c r="BA81" s="113"/>
      <c r="BB81" s="113"/>
      <c r="BC81" s="113"/>
      <c r="BD81" s="113"/>
      <c r="BE81" s="113"/>
      <c r="BF81" s="113"/>
    </row>
    <row r="82" spans="1:58" ht="18.75" customHeight="1">
      <c r="A82" s="372" t="s">
        <v>43</v>
      </c>
      <c r="B82" s="373"/>
      <c r="C82" s="373"/>
      <c r="D82" s="373"/>
      <c r="E82" s="373"/>
      <c r="F82" s="373"/>
      <c r="G82" s="373"/>
      <c r="H82" s="374"/>
      <c r="I82" s="642" t="s">
        <v>45</v>
      </c>
      <c r="J82" s="642"/>
      <c r="K82" s="642"/>
      <c r="L82" s="643"/>
      <c r="M82" s="644"/>
      <c r="N82" s="644"/>
      <c r="O82" s="644"/>
      <c r="P82" s="644"/>
      <c r="Q82" s="644"/>
      <c r="R82" s="644"/>
      <c r="S82" s="644"/>
      <c r="T82" s="644"/>
      <c r="U82" s="644"/>
      <c r="V82" s="644"/>
      <c r="W82" s="644"/>
      <c r="X82" s="644"/>
      <c r="Y82" s="644"/>
      <c r="Z82" s="644"/>
      <c r="AA82" s="644"/>
      <c r="AB82" s="644"/>
      <c r="AC82" s="644"/>
      <c r="AD82" s="644"/>
      <c r="AE82" s="644"/>
      <c r="AF82" s="645"/>
      <c r="AG82" s="102"/>
      <c r="AH82" s="111"/>
      <c r="AI82" s="104" t="str">
        <f>IF(L82="","未記入","")</f>
        <v>未記入</v>
      </c>
      <c r="AJ82" s="105"/>
      <c r="AK82" s="106"/>
      <c r="AL82" s="105"/>
      <c r="AM82" s="109"/>
      <c r="AN82" s="109"/>
      <c r="AO82" s="109"/>
      <c r="AP82" s="109"/>
      <c r="AQ82" s="109"/>
      <c r="AR82" s="109"/>
      <c r="AS82" s="109"/>
      <c r="AT82" s="109"/>
      <c r="AU82" s="109"/>
      <c r="AV82" s="109"/>
      <c r="AW82" s="109"/>
      <c r="AX82" s="109"/>
      <c r="AY82" s="109"/>
      <c r="AZ82" s="109"/>
      <c r="BA82" s="109"/>
      <c r="BB82" s="109"/>
      <c r="BC82" s="109"/>
      <c r="BD82" s="109"/>
      <c r="BE82" s="109"/>
      <c r="BF82" s="109"/>
    </row>
    <row r="83" spans="1:58" ht="18.75" customHeight="1">
      <c r="A83" s="375"/>
      <c r="B83" s="376"/>
      <c r="C83" s="376"/>
      <c r="D83" s="376"/>
      <c r="E83" s="376"/>
      <c r="F83" s="376"/>
      <c r="G83" s="376"/>
      <c r="H83" s="377"/>
      <c r="I83" s="638" t="s">
        <v>43</v>
      </c>
      <c r="J83" s="638"/>
      <c r="K83" s="638"/>
      <c r="L83" s="646"/>
      <c r="M83" s="647"/>
      <c r="N83" s="647"/>
      <c r="O83" s="647"/>
      <c r="P83" s="647"/>
      <c r="Q83" s="647"/>
      <c r="R83" s="647"/>
      <c r="S83" s="647"/>
      <c r="T83" s="647"/>
      <c r="U83" s="647"/>
      <c r="V83" s="647"/>
      <c r="W83" s="647"/>
      <c r="X83" s="647"/>
      <c r="Y83" s="647"/>
      <c r="Z83" s="647"/>
      <c r="AA83" s="647"/>
      <c r="AB83" s="647"/>
      <c r="AC83" s="647"/>
      <c r="AD83" s="647"/>
      <c r="AE83" s="647"/>
      <c r="AF83" s="648"/>
      <c r="AG83" s="102"/>
      <c r="AH83" s="111"/>
      <c r="AI83" s="104" t="str">
        <f>IF(L83="","未記入","")</f>
        <v>未記入</v>
      </c>
      <c r="AJ83" s="105"/>
      <c r="AK83" s="106"/>
      <c r="AL83" s="105"/>
      <c r="AM83" s="109"/>
      <c r="AN83" s="109"/>
      <c r="AO83" s="109"/>
      <c r="AP83" s="109"/>
      <c r="AQ83" s="109"/>
      <c r="AR83" s="109"/>
      <c r="AS83" s="109"/>
      <c r="AT83" s="109"/>
      <c r="AU83" s="109"/>
      <c r="AV83" s="109"/>
      <c r="AW83" s="109"/>
      <c r="AX83" s="109"/>
      <c r="AY83" s="109"/>
      <c r="AZ83" s="109"/>
      <c r="BA83" s="109"/>
      <c r="BB83" s="109"/>
      <c r="BC83" s="109"/>
      <c r="BD83" s="109"/>
      <c r="BE83" s="109"/>
      <c r="BF83" s="109"/>
    </row>
    <row r="84" spans="1:58" ht="18.75" customHeight="1">
      <c r="A84" s="372" t="s">
        <v>68</v>
      </c>
      <c r="B84" s="373"/>
      <c r="C84" s="373"/>
      <c r="D84" s="373"/>
      <c r="E84" s="373"/>
      <c r="F84" s="373"/>
      <c r="G84" s="373"/>
      <c r="H84" s="374"/>
      <c r="I84" s="53" t="s">
        <v>48</v>
      </c>
      <c r="J84" s="601"/>
      <c r="K84" s="601"/>
      <c r="L84" s="601"/>
      <c r="M84" s="601"/>
      <c r="N84" s="601"/>
      <c r="O84" s="602"/>
      <c r="P84" s="57"/>
      <c r="Q84" s="57"/>
      <c r="R84" s="57"/>
      <c r="S84" s="57"/>
      <c r="T84" s="57"/>
      <c r="U84" s="57"/>
      <c r="V84" s="57"/>
      <c r="W84" s="57"/>
      <c r="X84" s="57"/>
      <c r="Y84" s="57"/>
      <c r="Z84" s="57"/>
      <c r="AA84" s="57"/>
      <c r="AB84" s="57"/>
      <c r="AC84" s="57"/>
      <c r="AD84" s="57"/>
      <c r="AE84" s="57"/>
      <c r="AF84" s="70"/>
      <c r="AG84" s="102"/>
      <c r="AH84" s="111"/>
      <c r="AI84" s="104" t="str">
        <f>IF(J84="","未記入","")</f>
        <v>未記入</v>
      </c>
      <c r="AJ84" s="105"/>
      <c r="AK84" s="106"/>
      <c r="AL84" s="105"/>
      <c r="AM84" s="109"/>
      <c r="AN84" s="109"/>
      <c r="AO84" s="109"/>
      <c r="AP84" s="109"/>
      <c r="AQ84" s="109"/>
      <c r="AR84" s="109"/>
      <c r="AS84" s="109"/>
      <c r="AT84" s="109"/>
      <c r="AU84" s="109"/>
      <c r="AV84" s="109"/>
      <c r="AW84" s="109"/>
      <c r="AX84" s="109"/>
      <c r="AY84" s="109"/>
      <c r="AZ84" s="109"/>
      <c r="BA84" s="109"/>
      <c r="BB84" s="109"/>
      <c r="BC84" s="109"/>
      <c r="BD84" s="109"/>
      <c r="BE84" s="109"/>
      <c r="BF84" s="109"/>
    </row>
    <row r="85" spans="1:58" ht="18.75" customHeight="1">
      <c r="A85" s="375"/>
      <c r="B85" s="376"/>
      <c r="C85" s="376"/>
      <c r="D85" s="376"/>
      <c r="E85" s="376"/>
      <c r="F85" s="376"/>
      <c r="G85" s="376"/>
      <c r="H85" s="377"/>
      <c r="I85" s="640"/>
      <c r="J85" s="364"/>
      <c r="K85" s="364"/>
      <c r="L85" s="364"/>
      <c r="M85" s="364"/>
      <c r="N85" s="364"/>
      <c r="O85" s="364"/>
      <c r="P85" s="364"/>
      <c r="Q85" s="364"/>
      <c r="R85" s="364"/>
      <c r="S85" s="364"/>
      <c r="T85" s="364"/>
      <c r="U85" s="364"/>
      <c r="V85" s="364"/>
      <c r="W85" s="364"/>
      <c r="X85" s="364"/>
      <c r="Y85" s="364"/>
      <c r="Z85" s="364"/>
      <c r="AA85" s="364"/>
      <c r="AB85" s="364"/>
      <c r="AC85" s="364"/>
      <c r="AD85" s="364"/>
      <c r="AE85" s="364"/>
      <c r="AF85" s="641"/>
      <c r="AG85" s="102"/>
      <c r="AH85" s="111"/>
      <c r="AI85" s="104" t="str">
        <f>IF(I85="","未記入","")</f>
        <v>未記入</v>
      </c>
      <c r="AJ85" s="105"/>
      <c r="AK85" s="106"/>
      <c r="AL85" s="105"/>
      <c r="AM85" s="109"/>
      <c r="AN85" s="109"/>
      <c r="AO85" s="109"/>
      <c r="AP85" s="109"/>
      <c r="AQ85" s="109"/>
      <c r="AR85" s="109"/>
      <c r="AS85" s="109"/>
      <c r="AT85" s="109"/>
      <c r="AU85" s="109"/>
      <c r="AV85" s="109"/>
      <c r="AW85" s="109"/>
      <c r="AX85" s="109"/>
      <c r="AY85" s="109"/>
      <c r="AZ85" s="109"/>
      <c r="BA85" s="109"/>
      <c r="BB85" s="109"/>
      <c r="BC85" s="109"/>
      <c r="BD85" s="109"/>
      <c r="BE85" s="109"/>
      <c r="BF85" s="109"/>
    </row>
    <row r="86" spans="1:58" ht="18.75" customHeight="1">
      <c r="A86" s="372" t="s">
        <v>50</v>
      </c>
      <c r="B86" s="373"/>
      <c r="C86" s="373"/>
      <c r="D86" s="373"/>
      <c r="E86" s="373"/>
      <c r="F86" s="373"/>
      <c r="G86" s="373"/>
      <c r="H86" s="374"/>
      <c r="I86" s="370" t="s">
        <v>51</v>
      </c>
      <c r="J86" s="370"/>
      <c r="K86" s="370"/>
      <c r="L86" s="370"/>
      <c r="M86" s="370"/>
      <c r="N86" s="370"/>
      <c r="O86" s="349"/>
      <c r="P86" s="349"/>
      <c r="Q86" s="349"/>
      <c r="R86" s="349"/>
      <c r="S86" s="349"/>
      <c r="T86" s="349"/>
      <c r="U86" s="349"/>
      <c r="V86" s="349"/>
      <c r="W86" s="349"/>
      <c r="X86" s="349"/>
      <c r="Y86" s="349"/>
      <c r="Z86" s="349"/>
      <c r="AA86" s="349"/>
      <c r="AB86" s="349"/>
      <c r="AC86" s="349"/>
      <c r="AD86" s="349"/>
      <c r="AE86" s="349"/>
      <c r="AF86" s="349"/>
      <c r="AG86" s="102"/>
      <c r="AH86" s="111"/>
      <c r="AI86" s="104" t="str">
        <f>IF(AND($AM$9="開設済",O86=""),"未記入","")</f>
        <v/>
      </c>
      <c r="AJ86" s="105"/>
      <c r="AK86" s="106"/>
      <c r="AL86" s="105"/>
      <c r="AM86" s="109"/>
      <c r="AN86" s="109"/>
      <c r="AO86" s="109"/>
      <c r="AP86" s="109"/>
      <c r="AQ86" s="109"/>
      <c r="AR86" s="109"/>
      <c r="AS86" s="109"/>
      <c r="AT86" s="109"/>
      <c r="AU86" s="109"/>
      <c r="AV86" s="109"/>
      <c r="AW86" s="109"/>
      <c r="AX86" s="109"/>
      <c r="AY86" s="109"/>
      <c r="AZ86" s="109"/>
      <c r="BA86" s="109"/>
      <c r="BB86" s="109"/>
      <c r="BC86" s="109"/>
      <c r="BD86" s="109"/>
      <c r="BE86" s="109"/>
      <c r="BF86" s="109"/>
    </row>
    <row r="87" spans="1:58" ht="18.75" customHeight="1">
      <c r="A87" s="375"/>
      <c r="B87" s="376"/>
      <c r="C87" s="376"/>
      <c r="D87" s="376"/>
      <c r="E87" s="376"/>
      <c r="F87" s="376"/>
      <c r="G87" s="376"/>
      <c r="H87" s="377"/>
      <c r="I87" s="370" t="s">
        <v>52</v>
      </c>
      <c r="J87" s="370"/>
      <c r="K87" s="370"/>
      <c r="L87" s="370"/>
      <c r="M87" s="370"/>
      <c r="N87" s="370"/>
      <c r="O87" s="349"/>
      <c r="P87" s="349"/>
      <c r="Q87" s="349"/>
      <c r="R87" s="349"/>
      <c r="S87" s="349"/>
      <c r="T87" s="349"/>
      <c r="U87" s="349"/>
      <c r="V87" s="349"/>
      <c r="W87" s="349"/>
      <c r="X87" s="349"/>
      <c r="Y87" s="349"/>
      <c r="Z87" s="349"/>
      <c r="AA87" s="349"/>
      <c r="AB87" s="349"/>
      <c r="AC87" s="349"/>
      <c r="AD87" s="349"/>
      <c r="AE87" s="349"/>
      <c r="AF87" s="349"/>
      <c r="AG87" s="102"/>
      <c r="AH87" s="111"/>
      <c r="AI87" s="104" t="str">
        <f>IF(AND($AM$9="開設済",O87=""),"未記入","")</f>
        <v/>
      </c>
      <c r="AJ87" s="105"/>
      <c r="AK87" s="106"/>
      <c r="AL87" s="105"/>
      <c r="AM87" s="109"/>
      <c r="AN87" s="109"/>
      <c r="AO87" s="109"/>
      <c r="AP87" s="109"/>
      <c r="AQ87" s="109"/>
      <c r="AR87" s="109"/>
      <c r="AS87" s="109"/>
      <c r="AT87" s="109"/>
      <c r="AU87" s="109"/>
      <c r="AV87" s="109"/>
      <c r="AW87" s="109"/>
      <c r="AX87" s="109"/>
      <c r="AY87" s="109"/>
      <c r="AZ87" s="109"/>
      <c r="BA87" s="109"/>
      <c r="BB87" s="109"/>
      <c r="BC87" s="109"/>
      <c r="BD87" s="109"/>
      <c r="BE87" s="109"/>
      <c r="BF87" s="109"/>
    </row>
    <row r="88" spans="1:58" ht="18.75" customHeight="1">
      <c r="A88" s="358" t="s">
        <v>54</v>
      </c>
      <c r="B88" s="358"/>
      <c r="C88" s="358"/>
      <c r="D88" s="358"/>
      <c r="E88" s="358"/>
      <c r="F88" s="358"/>
      <c r="G88" s="358"/>
      <c r="H88" s="358"/>
      <c r="I88" s="635" t="s">
        <v>55</v>
      </c>
      <c r="J88" s="636"/>
      <c r="K88" s="636"/>
      <c r="L88" s="636"/>
      <c r="M88" s="636"/>
      <c r="N88" s="636"/>
      <c r="O88" s="636"/>
      <c r="P88" s="636"/>
      <c r="Q88" s="636"/>
      <c r="R88" s="636"/>
      <c r="S88" s="636"/>
      <c r="T88" s="636"/>
      <c r="U88" s="636"/>
      <c r="V88" s="636"/>
      <c r="W88" s="636"/>
      <c r="X88" s="636"/>
      <c r="Y88" s="636"/>
      <c r="Z88" s="636"/>
      <c r="AA88" s="636"/>
      <c r="AB88" s="636"/>
      <c r="AC88" s="636"/>
      <c r="AD88" s="636"/>
      <c r="AE88" s="636"/>
      <c r="AF88" s="637"/>
      <c r="AG88" s="102"/>
      <c r="AH88" s="103"/>
      <c r="AI88" s="104" t="str">
        <f>IF(AND($AM$9="開設済",OR(I88="http://",I88="")),"未記入","")</f>
        <v/>
      </c>
      <c r="AJ88" s="105"/>
      <c r="AK88" s="106"/>
      <c r="AL88" s="105"/>
      <c r="AM88" s="109"/>
      <c r="AN88" s="109"/>
      <c r="AO88" s="109"/>
      <c r="AP88" s="109"/>
      <c r="AQ88" s="109"/>
      <c r="AR88" s="109"/>
      <c r="AS88" s="109"/>
      <c r="AT88" s="109"/>
      <c r="AU88" s="109"/>
      <c r="AV88" s="109"/>
      <c r="AW88" s="109"/>
      <c r="AX88" s="109"/>
      <c r="AY88" s="109"/>
      <c r="AZ88" s="109"/>
      <c r="BA88" s="109"/>
      <c r="BB88" s="109"/>
      <c r="BC88" s="109"/>
      <c r="BD88" s="109"/>
      <c r="BE88" s="109"/>
      <c r="BF88" s="109"/>
    </row>
    <row r="89" spans="1:58" ht="18.75" customHeight="1">
      <c r="A89" s="612" t="s">
        <v>116</v>
      </c>
      <c r="B89" s="612"/>
      <c r="C89" s="612"/>
      <c r="D89" s="612"/>
      <c r="E89" s="612"/>
      <c r="F89" s="612"/>
      <c r="G89" s="612"/>
      <c r="H89" s="612"/>
      <c r="I89" s="290" t="s">
        <v>58</v>
      </c>
      <c r="J89" s="291"/>
      <c r="K89" s="292"/>
      <c r="L89" s="367"/>
      <c r="M89" s="368"/>
      <c r="N89" s="368"/>
      <c r="O89" s="368"/>
      <c r="P89" s="368"/>
      <c r="Q89" s="368"/>
      <c r="R89" s="368"/>
      <c r="S89" s="369"/>
      <c r="T89" s="290" t="s">
        <v>59</v>
      </c>
      <c r="U89" s="291"/>
      <c r="V89" s="292"/>
      <c r="W89" s="367"/>
      <c r="X89" s="368"/>
      <c r="Y89" s="368"/>
      <c r="Z89" s="368"/>
      <c r="AA89" s="368"/>
      <c r="AB89" s="368"/>
      <c r="AC89" s="368"/>
      <c r="AD89" s="368"/>
      <c r="AE89" s="368"/>
      <c r="AF89" s="369"/>
      <c r="AG89" s="102"/>
      <c r="AH89" s="103"/>
      <c r="AI89" s="104" t="str">
        <f>IF(OR(L89="",W89=""),"未記入","")</f>
        <v>未記入</v>
      </c>
      <c r="AJ89" s="105"/>
      <c r="AK89" s="106"/>
      <c r="AL89" s="105"/>
      <c r="AM89" s="109"/>
      <c r="AN89" s="109"/>
      <c r="AO89" s="109"/>
      <c r="AP89" s="109"/>
      <c r="AQ89" s="109"/>
      <c r="AR89" s="109"/>
      <c r="AS89" s="109"/>
      <c r="AT89" s="109"/>
      <c r="AU89" s="109"/>
      <c r="AV89" s="109"/>
      <c r="AW89" s="109"/>
      <c r="AX89" s="109"/>
      <c r="AY89" s="109"/>
      <c r="AZ89" s="109"/>
      <c r="BA89" s="109"/>
      <c r="BB89" s="109"/>
      <c r="BC89" s="109"/>
      <c r="BD89" s="109"/>
      <c r="BE89" s="109"/>
      <c r="BF89" s="109"/>
    </row>
    <row r="90" spans="1:58" ht="18.75" customHeight="1">
      <c r="A90" s="358" t="s">
        <v>117</v>
      </c>
      <c r="B90" s="358"/>
      <c r="C90" s="358"/>
      <c r="D90" s="358"/>
      <c r="E90" s="358"/>
      <c r="F90" s="358"/>
      <c r="G90" s="358"/>
      <c r="H90" s="359"/>
      <c r="I90" s="249"/>
      <c r="J90" s="177"/>
      <c r="K90" s="177"/>
      <c r="L90" s="177"/>
      <c r="M90" s="177"/>
      <c r="N90" s="177"/>
      <c r="O90" s="22"/>
      <c r="P90" s="248"/>
      <c r="Q90" s="248"/>
      <c r="R90" s="248"/>
      <c r="S90" s="357"/>
      <c r="T90" s="357"/>
      <c r="U90" s="357"/>
      <c r="V90" s="357"/>
      <c r="W90" s="357"/>
      <c r="X90" s="357"/>
      <c r="Y90" s="357"/>
      <c r="Z90" s="357"/>
      <c r="AA90" s="22"/>
      <c r="AB90" s="22"/>
      <c r="AC90" s="22"/>
      <c r="AD90" s="22"/>
      <c r="AE90" s="22"/>
      <c r="AF90" s="54"/>
      <c r="AG90" s="102"/>
      <c r="AH90" s="111"/>
      <c r="AI90" s="104" t="str">
        <f>IF(S90="","未記入","")</f>
        <v>未記入</v>
      </c>
      <c r="AJ90" s="105"/>
      <c r="AK90" s="106"/>
      <c r="AL90" s="105"/>
      <c r="AM90" s="109"/>
      <c r="AN90" s="109"/>
      <c r="AO90" s="109"/>
      <c r="AP90" s="109"/>
      <c r="AQ90" s="109"/>
      <c r="AR90" s="109"/>
      <c r="AS90" s="109"/>
      <c r="AT90" s="109"/>
      <c r="AU90" s="109"/>
      <c r="AV90" s="109"/>
      <c r="AW90" s="109"/>
      <c r="AX90" s="109"/>
      <c r="AY90" s="109"/>
      <c r="AZ90" s="109"/>
      <c r="BA90" s="109"/>
      <c r="BB90" s="109"/>
      <c r="BC90" s="109"/>
      <c r="BD90" s="109"/>
      <c r="BE90" s="109"/>
      <c r="BF90" s="109"/>
    </row>
    <row r="91" spans="1:58" ht="18.75" customHeight="1">
      <c r="A91" s="358" t="s">
        <v>118</v>
      </c>
      <c r="B91" s="358"/>
      <c r="C91" s="358"/>
      <c r="D91" s="358"/>
      <c r="E91" s="358"/>
      <c r="F91" s="358"/>
      <c r="G91" s="358"/>
      <c r="H91" s="359"/>
      <c r="I91" s="249"/>
      <c r="J91" s="177"/>
      <c r="K91" s="177"/>
      <c r="L91" s="177"/>
      <c r="M91" s="177"/>
      <c r="N91" s="177"/>
      <c r="O91" s="22"/>
      <c r="P91" s="248"/>
      <c r="Q91" s="248"/>
      <c r="R91" s="248"/>
      <c r="S91" s="357"/>
      <c r="T91" s="357"/>
      <c r="U91" s="357"/>
      <c r="V91" s="357"/>
      <c r="W91" s="357"/>
      <c r="X91" s="357"/>
      <c r="Y91" s="357"/>
      <c r="Z91" s="357"/>
      <c r="AA91" s="22"/>
      <c r="AB91" s="22"/>
      <c r="AC91" s="22"/>
      <c r="AD91" s="22"/>
      <c r="AE91" s="22"/>
      <c r="AF91" s="54"/>
      <c r="AG91" s="102"/>
      <c r="AH91" s="111"/>
      <c r="AI91" s="104" t="str">
        <f>IF(S91="","未記入","")</f>
        <v>未記入</v>
      </c>
      <c r="AJ91" s="105"/>
      <c r="AK91" s="106"/>
      <c r="AL91" s="105"/>
      <c r="AM91" s="109"/>
      <c r="AN91" s="109"/>
      <c r="AO91" s="109"/>
      <c r="AP91" s="109"/>
      <c r="AQ91" s="109"/>
      <c r="AR91" s="109"/>
      <c r="AS91" s="109"/>
      <c r="AT91" s="109"/>
      <c r="AU91" s="109"/>
      <c r="AV91" s="109"/>
      <c r="AW91" s="109"/>
      <c r="AX91" s="109"/>
      <c r="AY91" s="109"/>
      <c r="AZ91" s="109"/>
      <c r="BA91" s="109"/>
      <c r="BB91" s="109"/>
      <c r="BC91" s="109"/>
      <c r="BD91" s="109"/>
      <c r="BE91" s="109"/>
      <c r="BF91" s="109"/>
    </row>
    <row r="92" spans="1:58" ht="18.75" customHeight="1">
      <c r="A92" s="358" t="s">
        <v>119</v>
      </c>
      <c r="B92" s="358"/>
      <c r="C92" s="358"/>
      <c r="D92" s="358"/>
      <c r="E92" s="358"/>
      <c r="F92" s="358"/>
      <c r="G92" s="358"/>
      <c r="H92" s="359"/>
      <c r="I92" s="249"/>
      <c r="J92" s="177"/>
      <c r="K92" s="177"/>
      <c r="L92" s="177"/>
      <c r="M92" s="177"/>
      <c r="N92" s="177"/>
      <c r="O92" s="22"/>
      <c r="P92" s="248"/>
      <c r="Q92" s="248"/>
      <c r="R92" s="248"/>
      <c r="S92" s="357"/>
      <c r="T92" s="357"/>
      <c r="U92" s="357"/>
      <c r="V92" s="357"/>
      <c r="W92" s="357"/>
      <c r="X92" s="357"/>
      <c r="Y92" s="357"/>
      <c r="Z92" s="357"/>
      <c r="AA92" s="22"/>
      <c r="AB92" s="22"/>
      <c r="AC92" s="22"/>
      <c r="AD92" s="22"/>
      <c r="AE92" s="22"/>
      <c r="AF92" s="54"/>
      <c r="AG92" s="102"/>
      <c r="AH92" s="111"/>
      <c r="AI92" s="104" t="str">
        <f>IF(S92="","未記入","")</f>
        <v>未記入</v>
      </c>
      <c r="AJ92" s="105"/>
      <c r="AK92" s="106"/>
      <c r="AL92" s="105"/>
      <c r="AM92" s="109"/>
      <c r="AN92" s="109"/>
      <c r="AO92" s="109"/>
      <c r="AP92" s="109"/>
      <c r="AQ92" s="109"/>
      <c r="AR92" s="109"/>
      <c r="AS92" s="109"/>
      <c r="AT92" s="109"/>
      <c r="AU92" s="109"/>
      <c r="AV92" s="109"/>
      <c r="AW92" s="109"/>
      <c r="AX92" s="109"/>
      <c r="AY92" s="109"/>
      <c r="AZ92" s="109"/>
      <c r="BA92" s="109"/>
      <c r="BB92" s="109"/>
      <c r="BC92" s="109"/>
      <c r="BD92" s="109"/>
      <c r="BE92" s="109"/>
      <c r="BF92" s="109"/>
    </row>
    <row r="93" spans="1:58" ht="36.75" customHeight="1">
      <c r="A93" s="358" t="s">
        <v>120</v>
      </c>
      <c r="B93" s="358"/>
      <c r="C93" s="358"/>
      <c r="D93" s="358"/>
      <c r="E93" s="358"/>
      <c r="F93" s="358"/>
      <c r="G93" s="358"/>
      <c r="H93" s="358"/>
      <c r="I93" s="380"/>
      <c r="J93" s="380"/>
      <c r="K93" s="380"/>
      <c r="L93" s="380"/>
      <c r="M93" s="380"/>
      <c r="N93" s="380"/>
      <c r="O93" s="380"/>
      <c r="P93" s="380"/>
      <c r="Q93" s="380"/>
      <c r="R93" s="380"/>
      <c r="S93" s="380"/>
      <c r="T93" s="380"/>
      <c r="U93" s="380"/>
      <c r="V93" s="380"/>
      <c r="W93" s="380"/>
      <c r="X93" s="380"/>
      <c r="Y93" s="380"/>
      <c r="Z93" s="380"/>
      <c r="AA93" s="380"/>
      <c r="AB93" s="380"/>
      <c r="AC93" s="380"/>
      <c r="AD93" s="380"/>
      <c r="AE93" s="380"/>
      <c r="AF93" s="380"/>
      <c r="AG93" s="102"/>
      <c r="AH93" s="103"/>
      <c r="AI93" s="104" t="str">
        <f>IF(I93="","未記入","")</f>
        <v>未記入</v>
      </c>
      <c r="AJ93" s="105"/>
      <c r="AK93" s="106"/>
      <c r="AL93" s="105"/>
      <c r="AM93" s="109"/>
      <c r="AN93" s="109"/>
      <c r="AO93" s="109"/>
      <c r="AP93" s="109"/>
      <c r="AQ93" s="109"/>
      <c r="AR93" s="109"/>
      <c r="AS93" s="109"/>
      <c r="AT93" s="109"/>
      <c r="AU93" s="109"/>
      <c r="AV93" s="109"/>
      <c r="AW93" s="109"/>
      <c r="AX93" s="109"/>
      <c r="AY93" s="109"/>
      <c r="AZ93" s="109"/>
      <c r="BA93" s="109"/>
      <c r="BB93" s="109"/>
      <c r="BC93" s="109"/>
      <c r="BD93" s="109"/>
      <c r="BE93" s="109"/>
      <c r="BF93" s="109"/>
    </row>
    <row r="94" spans="1:58" ht="18.75" customHeight="1">
      <c r="A94" s="541" t="s">
        <v>121</v>
      </c>
      <c r="B94" s="514"/>
      <c r="C94" s="514"/>
      <c r="D94" s="514"/>
      <c r="E94" s="514"/>
      <c r="F94" s="514"/>
      <c r="G94" s="514"/>
      <c r="H94" s="514"/>
      <c r="I94" s="514"/>
      <c r="J94" s="514"/>
      <c r="K94" s="514"/>
      <c r="L94" s="514"/>
      <c r="M94" s="514"/>
      <c r="N94" s="514"/>
      <c r="O94" s="514"/>
      <c r="P94" s="514"/>
      <c r="Q94" s="514"/>
      <c r="R94" s="514"/>
      <c r="S94" s="514"/>
      <c r="T94" s="514"/>
      <c r="U94" s="514"/>
      <c r="V94" s="514"/>
      <c r="W94" s="514"/>
      <c r="X94" s="514"/>
      <c r="Y94" s="514"/>
      <c r="Z94" s="514"/>
      <c r="AA94" s="514"/>
      <c r="AB94" s="514"/>
      <c r="AC94" s="514"/>
      <c r="AD94" s="514"/>
      <c r="AE94" s="514"/>
      <c r="AF94" s="534"/>
      <c r="AG94" s="102"/>
      <c r="AH94" s="103"/>
      <c r="AI94" s="104"/>
      <c r="AJ94" s="105"/>
      <c r="AK94" s="106"/>
      <c r="AL94" s="105"/>
      <c r="AM94" s="109"/>
      <c r="AN94" s="109"/>
      <c r="AO94" s="109"/>
      <c r="AP94" s="109"/>
      <c r="AQ94" s="109"/>
      <c r="AR94" s="109"/>
      <c r="AS94" s="109"/>
      <c r="AT94" s="109"/>
      <c r="AU94" s="109"/>
      <c r="AV94" s="109"/>
      <c r="AW94" s="109"/>
      <c r="AX94" s="109"/>
      <c r="AY94" s="109"/>
      <c r="AZ94" s="109"/>
      <c r="BA94" s="109"/>
      <c r="BB94" s="109"/>
      <c r="BC94" s="109"/>
      <c r="BD94" s="109"/>
      <c r="BE94" s="109"/>
      <c r="BF94" s="109"/>
    </row>
    <row r="95" spans="1:58" ht="18.75" customHeight="1">
      <c r="A95" s="381" t="s">
        <v>122</v>
      </c>
      <c r="B95" s="382"/>
      <c r="C95" s="382"/>
      <c r="D95" s="382"/>
      <c r="E95" s="382"/>
      <c r="F95" s="382"/>
      <c r="G95" s="382"/>
      <c r="H95" s="383"/>
      <c r="I95" s="290" t="s">
        <v>123</v>
      </c>
      <c r="J95" s="291"/>
      <c r="K95" s="291"/>
      <c r="L95" s="292"/>
      <c r="M95" s="293"/>
      <c r="N95" s="293"/>
      <c r="O95" s="293"/>
      <c r="P95" s="362"/>
      <c r="Q95" s="452" t="s">
        <v>124</v>
      </c>
      <c r="R95" s="453"/>
      <c r="S95" s="454"/>
      <c r="T95" s="293"/>
      <c r="U95" s="293"/>
      <c r="V95" s="293"/>
      <c r="W95" s="22"/>
      <c r="X95" s="22"/>
      <c r="Y95" s="22"/>
      <c r="Z95" s="22"/>
      <c r="AA95" s="22"/>
      <c r="AB95" s="22"/>
      <c r="AC95" s="22"/>
      <c r="AD95" s="22"/>
      <c r="AE95" s="22"/>
      <c r="AF95" s="54"/>
      <c r="AG95" s="102"/>
      <c r="AH95" s="111"/>
      <c r="AI95" s="104" t="str">
        <f>IF(OR(M95="",T95=""),"未記入","")</f>
        <v>未記入</v>
      </c>
      <c r="AJ95" s="105"/>
      <c r="AK95" s="106"/>
      <c r="AL95" s="105"/>
      <c r="AM95" s="109"/>
      <c r="AN95" s="109"/>
      <c r="AO95" s="109"/>
      <c r="AP95" s="109"/>
      <c r="AQ95" s="109"/>
      <c r="AR95" s="109"/>
      <c r="AS95" s="109"/>
      <c r="AT95" s="109"/>
      <c r="AU95" s="109"/>
      <c r="AV95" s="109"/>
      <c r="AW95" s="109"/>
      <c r="AX95" s="109"/>
      <c r="AY95" s="109"/>
      <c r="AZ95" s="109"/>
      <c r="BA95" s="109"/>
      <c r="BB95" s="109"/>
      <c r="BC95" s="109"/>
      <c r="BD95" s="109"/>
      <c r="BE95" s="109"/>
      <c r="BF95" s="109"/>
    </row>
    <row r="96" spans="1:58" ht="18.75" customHeight="1">
      <c r="A96" s="384"/>
      <c r="B96" s="385"/>
      <c r="C96" s="385"/>
      <c r="D96" s="385"/>
      <c r="E96" s="385"/>
      <c r="F96" s="385"/>
      <c r="G96" s="385"/>
      <c r="H96" s="386"/>
      <c r="I96" s="290" t="s">
        <v>125</v>
      </c>
      <c r="J96" s="291"/>
      <c r="K96" s="291"/>
      <c r="L96" s="292"/>
      <c r="M96" s="550"/>
      <c r="N96" s="550"/>
      <c r="O96" s="550"/>
      <c r="P96" s="22" t="s">
        <v>126</v>
      </c>
      <c r="Q96" s="22"/>
      <c r="R96" s="22"/>
      <c r="S96" s="22"/>
      <c r="T96" s="22"/>
      <c r="U96" s="246"/>
      <c r="V96" s="246"/>
      <c r="W96" s="246"/>
      <c r="X96" s="246"/>
      <c r="Y96" s="244"/>
      <c r="Z96" s="608"/>
      <c r="AA96" s="608"/>
      <c r="AB96" s="608"/>
      <c r="AC96" s="22"/>
      <c r="AD96" s="246"/>
      <c r="AE96" s="246"/>
      <c r="AF96" s="247"/>
      <c r="AG96" s="102"/>
      <c r="AH96" s="111"/>
      <c r="AI96" s="104" t="str">
        <f>IF(M96="","未記入","")</f>
        <v>未記入</v>
      </c>
      <c r="AJ96" s="105"/>
      <c r="AK96" s="106"/>
      <c r="AL96" s="105"/>
      <c r="AM96" s="102"/>
      <c r="AN96" s="102"/>
      <c r="AO96" s="102"/>
      <c r="AP96" s="109"/>
      <c r="AQ96" s="109"/>
      <c r="AR96" s="109"/>
      <c r="AS96" s="109"/>
      <c r="AT96" s="109"/>
      <c r="AU96" s="109"/>
      <c r="AV96" s="109"/>
      <c r="AW96" s="109"/>
      <c r="AX96" s="109"/>
      <c r="AY96" s="109"/>
      <c r="AZ96" s="109"/>
      <c r="BA96" s="109"/>
      <c r="BB96" s="109"/>
      <c r="BC96" s="109"/>
      <c r="BD96" s="109"/>
      <c r="BE96" s="109"/>
      <c r="BF96" s="109"/>
    </row>
    <row r="97" spans="1:58" ht="18.75" customHeight="1">
      <c r="A97" s="315" t="s">
        <v>127</v>
      </c>
      <c r="B97" s="627"/>
      <c r="C97" s="627"/>
      <c r="D97" s="627"/>
      <c r="E97" s="627"/>
      <c r="F97" s="627"/>
      <c r="G97" s="627"/>
      <c r="H97" s="628"/>
      <c r="I97" s="500" t="s">
        <v>123</v>
      </c>
      <c r="J97" s="501"/>
      <c r="K97" s="501"/>
      <c r="L97" s="502"/>
      <c r="M97" s="351"/>
      <c r="N97" s="351"/>
      <c r="O97" s="351"/>
      <c r="P97" s="352"/>
      <c r="Q97" s="353" t="s">
        <v>124</v>
      </c>
      <c r="R97" s="354"/>
      <c r="S97" s="355"/>
      <c r="T97" s="351"/>
      <c r="U97" s="351"/>
      <c r="V97" s="351"/>
      <c r="W97" s="55"/>
      <c r="X97" s="55"/>
      <c r="Y97" s="55"/>
      <c r="Z97" s="55"/>
      <c r="AA97" s="55"/>
      <c r="AB97" s="55"/>
      <c r="AC97" s="55"/>
      <c r="AD97" s="55"/>
      <c r="AE97" s="55"/>
      <c r="AF97" s="56"/>
      <c r="AG97" s="102"/>
      <c r="AH97" s="111"/>
      <c r="AI97" s="104" t="str">
        <f>IF(OR(M97="",T97=""),"未記入","")</f>
        <v>未記入</v>
      </c>
      <c r="AJ97" s="105"/>
      <c r="AK97" s="228" t="str">
        <f>IF($M$97="賃貸借",IF($M$95="－","","要確認（建物の権利形態が賃貸借の場合は敷地の権利形態は「―」です。"),"")</f>
        <v/>
      </c>
      <c r="AL97" s="105"/>
      <c r="AM97" s="109"/>
      <c r="AN97" s="109"/>
      <c r="AO97" s="109"/>
      <c r="AP97" s="109"/>
      <c r="AQ97" s="109"/>
      <c r="AR97" s="109"/>
      <c r="AS97" s="109"/>
      <c r="AT97" s="109"/>
      <c r="AU97" s="109"/>
      <c r="AV97" s="109"/>
      <c r="AW97" s="109"/>
      <c r="AX97" s="109"/>
      <c r="AY97" s="109"/>
      <c r="AZ97" s="109"/>
      <c r="BA97" s="109"/>
      <c r="BB97" s="109"/>
      <c r="BC97" s="109"/>
      <c r="BD97" s="109"/>
      <c r="BE97" s="109"/>
      <c r="BF97" s="109"/>
    </row>
    <row r="98" spans="1:58" ht="18.75" customHeight="1">
      <c r="A98" s="629"/>
      <c r="B98" s="630"/>
      <c r="C98" s="630"/>
      <c r="D98" s="630"/>
      <c r="E98" s="630"/>
      <c r="F98" s="630"/>
      <c r="G98" s="630"/>
      <c r="H98" s="631"/>
      <c r="I98" s="290" t="s">
        <v>128</v>
      </c>
      <c r="J98" s="291"/>
      <c r="K98" s="291"/>
      <c r="L98" s="292"/>
      <c r="M98" s="639"/>
      <c r="N98" s="639"/>
      <c r="O98" s="639"/>
      <c r="P98" s="57" t="s">
        <v>126</v>
      </c>
      <c r="Q98" s="57"/>
      <c r="R98" s="379" t="s">
        <v>129</v>
      </c>
      <c r="S98" s="379"/>
      <c r="T98" s="379"/>
      <c r="U98" s="379"/>
      <c r="V98" s="379"/>
      <c r="W98" s="379"/>
      <c r="X98" s="379"/>
      <c r="Y98" s="379"/>
      <c r="Z98" s="283"/>
      <c r="AA98" s="283"/>
      <c r="AB98" s="283"/>
      <c r="AC98" s="57" t="s">
        <v>126</v>
      </c>
      <c r="AD98" s="58"/>
      <c r="AE98" s="58"/>
      <c r="AF98" s="59"/>
      <c r="AG98" s="102"/>
      <c r="AH98" s="111"/>
      <c r="AI98" s="104" t="str">
        <f>IF(OR(M98="",Z98=""),"未記入","")</f>
        <v>未記入</v>
      </c>
      <c r="AJ98" s="105"/>
      <c r="AK98" s="106"/>
      <c r="AL98" s="105"/>
      <c r="AM98" s="109"/>
      <c r="AN98" s="109"/>
      <c r="AO98" s="109"/>
      <c r="AP98" s="109"/>
      <c r="AQ98" s="109"/>
      <c r="AR98" s="109"/>
      <c r="AS98" s="109"/>
      <c r="AT98" s="109"/>
      <c r="AU98" s="109"/>
      <c r="AV98" s="109"/>
      <c r="AW98" s="109"/>
      <c r="AX98" s="109"/>
      <c r="AY98" s="109"/>
      <c r="AZ98" s="109"/>
      <c r="BA98" s="109"/>
      <c r="BB98" s="109"/>
      <c r="BC98" s="109"/>
      <c r="BD98" s="109"/>
      <c r="BE98" s="109"/>
      <c r="BF98" s="109"/>
    </row>
    <row r="99" spans="1:58" ht="18.75" customHeight="1">
      <c r="A99" s="629"/>
      <c r="B99" s="630"/>
      <c r="C99" s="630"/>
      <c r="D99" s="630"/>
      <c r="E99" s="630"/>
      <c r="F99" s="630"/>
      <c r="G99" s="630"/>
      <c r="H99" s="631"/>
      <c r="I99" s="290" t="s">
        <v>130</v>
      </c>
      <c r="J99" s="291"/>
      <c r="K99" s="291"/>
      <c r="L99" s="292"/>
      <c r="M99" s="178"/>
      <c r="N99" s="179"/>
      <c r="O99" s="179"/>
      <c r="P99" s="179"/>
      <c r="Q99" s="179"/>
      <c r="R99" s="248"/>
      <c r="S99" s="626"/>
      <c r="T99" s="626"/>
      <c r="U99" s="626"/>
      <c r="V99" s="626"/>
      <c r="W99" s="626"/>
      <c r="X99" s="626"/>
      <c r="Y99" s="626"/>
      <c r="Z99" s="626"/>
      <c r="AA99" s="22"/>
      <c r="AB99" s="22"/>
      <c r="AC99" s="22"/>
      <c r="AD99" s="22"/>
      <c r="AE99" s="22"/>
      <c r="AF99" s="54"/>
      <c r="AG99" s="102"/>
      <c r="AH99" s="103"/>
      <c r="AI99" s="104" t="str">
        <f>IF(AND($AM$9="開設済",S99=""),"未記入","")</f>
        <v/>
      </c>
      <c r="AJ99" s="105"/>
      <c r="AK99" s="106"/>
      <c r="AL99" s="105"/>
      <c r="AM99" s="109"/>
      <c r="AN99" s="109"/>
      <c r="AO99" s="109"/>
      <c r="AP99" s="109"/>
      <c r="AQ99" s="109"/>
      <c r="AR99" s="109"/>
      <c r="AS99" s="109"/>
      <c r="AT99" s="109"/>
      <c r="AU99" s="109"/>
      <c r="AV99" s="109"/>
      <c r="AW99" s="109"/>
      <c r="AX99" s="109"/>
      <c r="AY99" s="109"/>
      <c r="AZ99" s="109"/>
      <c r="BA99" s="109"/>
      <c r="BB99" s="109"/>
      <c r="BC99" s="109"/>
      <c r="BD99" s="109"/>
      <c r="BE99" s="109"/>
      <c r="BF99" s="109"/>
    </row>
    <row r="100" spans="1:58" ht="18.75" customHeight="1">
      <c r="A100" s="629"/>
      <c r="B100" s="630"/>
      <c r="C100" s="630"/>
      <c r="D100" s="630"/>
      <c r="E100" s="630"/>
      <c r="F100" s="630"/>
      <c r="G100" s="630"/>
      <c r="H100" s="631"/>
      <c r="I100" s="495" t="s">
        <v>131</v>
      </c>
      <c r="J100" s="361"/>
      <c r="K100" s="361"/>
      <c r="L100" s="496"/>
      <c r="M100" s="53"/>
      <c r="N100" s="22"/>
      <c r="O100" s="22"/>
      <c r="P100" s="22"/>
      <c r="Q100" s="22"/>
      <c r="R100" s="22"/>
      <c r="S100" s="22"/>
      <c r="T100" s="379" t="s">
        <v>132</v>
      </c>
      <c r="U100" s="379"/>
      <c r="V100" s="311"/>
      <c r="W100" s="311"/>
      <c r="X100" s="363"/>
      <c r="Y100" s="22" t="s">
        <v>133</v>
      </c>
      <c r="Z100" s="50"/>
      <c r="AA100" s="379" t="s">
        <v>134</v>
      </c>
      <c r="AB100" s="379"/>
      <c r="AC100" s="311"/>
      <c r="AD100" s="311"/>
      <c r="AE100" s="22" t="s">
        <v>133</v>
      </c>
      <c r="AF100" s="54"/>
      <c r="AG100" s="102"/>
      <c r="AH100" s="103"/>
      <c r="AI100" s="104" t="str">
        <f>IF(OR(V100="",AC100=""),"未記入","")</f>
        <v>未記入</v>
      </c>
      <c r="AJ100" s="105"/>
      <c r="AK100" s="106"/>
      <c r="AL100" s="105"/>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row>
    <row r="101" spans="1:58" ht="18.75" customHeight="1">
      <c r="A101" s="629"/>
      <c r="B101" s="630"/>
      <c r="C101" s="630"/>
      <c r="D101" s="630"/>
      <c r="E101" s="630"/>
      <c r="F101" s="630"/>
      <c r="G101" s="630"/>
      <c r="H101" s="631"/>
      <c r="I101" s="500"/>
      <c r="J101" s="501"/>
      <c r="K101" s="501"/>
      <c r="L101" s="502"/>
      <c r="M101" s="398" t="s">
        <v>129</v>
      </c>
      <c r="N101" s="379"/>
      <c r="O101" s="379"/>
      <c r="P101" s="379"/>
      <c r="Q101" s="379"/>
      <c r="R101" s="379"/>
      <c r="S101" s="379"/>
      <c r="T101" s="379" t="s">
        <v>132</v>
      </c>
      <c r="U101" s="379"/>
      <c r="V101" s="364"/>
      <c r="W101" s="364"/>
      <c r="X101" s="365"/>
      <c r="Y101" s="22" t="s">
        <v>133</v>
      </c>
      <c r="Z101" s="22"/>
      <c r="AA101" s="379" t="s">
        <v>134</v>
      </c>
      <c r="AB101" s="379"/>
      <c r="AC101" s="311"/>
      <c r="AD101" s="311"/>
      <c r="AE101" s="22" t="s">
        <v>133</v>
      </c>
      <c r="AF101" s="54"/>
      <c r="AG101" s="102"/>
      <c r="AH101" s="103"/>
      <c r="AI101" s="104" t="str">
        <f>IF(OR(V101="",AC101=""),"未記入","")</f>
        <v>未記入</v>
      </c>
      <c r="AJ101" s="105"/>
      <c r="AK101" s="106"/>
      <c r="AL101" s="105"/>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row>
    <row r="102" spans="1:58" ht="18.75" customHeight="1">
      <c r="A102" s="629"/>
      <c r="B102" s="630"/>
      <c r="C102" s="630"/>
      <c r="D102" s="630"/>
      <c r="E102" s="630"/>
      <c r="F102" s="630"/>
      <c r="G102" s="630"/>
      <c r="H102" s="631"/>
      <c r="I102" s="290" t="s">
        <v>135</v>
      </c>
      <c r="J102" s="292"/>
      <c r="K102" s="283"/>
      <c r="L102" s="283"/>
      <c r="M102" s="283"/>
      <c r="N102" s="283"/>
      <c r="O102" s="283"/>
      <c r="P102" s="283"/>
      <c r="Q102" s="495" t="s">
        <v>136</v>
      </c>
      <c r="R102" s="361"/>
      <c r="S102" s="361"/>
      <c r="T102" s="361"/>
      <c r="U102" s="361"/>
      <c r="V102" s="496"/>
      <c r="W102" s="333"/>
      <c r="X102" s="293"/>
      <c r="Y102" s="293"/>
      <c r="Z102" s="293"/>
      <c r="AA102" s="293"/>
      <c r="AB102" s="293"/>
      <c r="AC102" s="293"/>
      <c r="AD102" s="293"/>
      <c r="AE102" s="293"/>
      <c r="AF102" s="362"/>
      <c r="AG102" s="102"/>
      <c r="AH102" s="111"/>
      <c r="AI102" s="104" t="str">
        <f>IF(OR(K102="",W102=""),"未記入","")</f>
        <v>未記入</v>
      </c>
      <c r="AJ102" s="105"/>
      <c r="AK102" s="106"/>
      <c r="AL102" s="105"/>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row>
    <row r="103" spans="1:58" ht="18.75" customHeight="1">
      <c r="A103" s="632"/>
      <c r="B103" s="633"/>
      <c r="C103" s="633"/>
      <c r="D103" s="633"/>
      <c r="E103" s="633"/>
      <c r="F103" s="633"/>
      <c r="G103" s="633"/>
      <c r="H103" s="634"/>
      <c r="I103" s="290" t="s">
        <v>137</v>
      </c>
      <c r="J103" s="291"/>
      <c r="K103" s="291"/>
      <c r="L103" s="292"/>
      <c r="M103" s="293"/>
      <c r="N103" s="293"/>
      <c r="O103" s="293"/>
      <c r="P103" s="242"/>
      <c r="Q103" s="242" t="s">
        <v>138</v>
      </c>
      <c r="R103" s="311"/>
      <c r="S103" s="311"/>
      <c r="T103" s="311"/>
      <c r="U103" s="311"/>
      <c r="V103" s="311"/>
      <c r="W103" s="311"/>
      <c r="X103" s="311"/>
      <c r="Y103" s="311"/>
      <c r="Z103" s="311"/>
      <c r="AA103" s="311"/>
      <c r="AB103" s="311"/>
      <c r="AC103" s="311"/>
      <c r="AD103" s="311"/>
      <c r="AE103" s="311"/>
      <c r="AF103" s="174" t="s">
        <v>139</v>
      </c>
      <c r="AG103" s="102"/>
      <c r="AH103" s="103"/>
      <c r="AI103" s="104" t="str">
        <f>IF(M103="","未記入",IF(AND(M103="あり",R103=""),"未記入",""))</f>
        <v>未記入</v>
      </c>
      <c r="AJ103" s="105"/>
      <c r="AK103" s="106"/>
      <c r="AL103" s="105"/>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row>
    <row r="104" spans="1:58" ht="18.75" customHeight="1">
      <c r="A104" s="360" t="s">
        <v>140</v>
      </c>
      <c r="B104" s="360"/>
      <c r="C104" s="360"/>
      <c r="D104" s="360"/>
      <c r="E104" s="360"/>
      <c r="F104" s="360"/>
      <c r="G104" s="360"/>
      <c r="H104" s="360"/>
      <c r="I104" s="548"/>
      <c r="J104" s="548"/>
      <c r="K104" s="548"/>
      <c r="L104" s="614" t="s">
        <v>141</v>
      </c>
      <c r="M104" s="614"/>
      <c r="N104" s="614"/>
      <c r="O104" s="614"/>
      <c r="P104" s="53"/>
      <c r="Q104" s="605"/>
      <c r="R104" s="605"/>
      <c r="S104" s="605"/>
      <c r="T104" s="605"/>
      <c r="U104" s="605"/>
      <c r="V104" s="605"/>
      <c r="W104" s="22"/>
      <c r="X104" s="22" t="s">
        <v>142</v>
      </c>
      <c r="Y104" s="22"/>
      <c r="Z104" s="605"/>
      <c r="AA104" s="605"/>
      <c r="AB104" s="605"/>
      <c r="AC104" s="605"/>
      <c r="AD104" s="605"/>
      <c r="AE104" s="605"/>
      <c r="AF104" s="54"/>
      <c r="AG104" s="102"/>
      <c r="AH104" s="103"/>
      <c r="AI104" s="104" t="str">
        <f>IF(AND(OR($M$95="賃貸借",$M$97="賃貸借"),I104=""),"未記入",IF(I104="","",IF(OR(Q104="",Z104=""),"未記入","")))</f>
        <v/>
      </c>
      <c r="AJ104" s="105"/>
      <c r="AK104" s="106"/>
      <c r="AL104" s="105"/>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row>
    <row r="105" spans="1:58" ht="18.75" customHeight="1">
      <c r="A105" s="360"/>
      <c r="B105" s="360"/>
      <c r="C105" s="360"/>
      <c r="D105" s="360"/>
      <c r="E105" s="360"/>
      <c r="F105" s="360"/>
      <c r="G105" s="360"/>
      <c r="H105" s="360"/>
      <c r="I105" s="549"/>
      <c r="J105" s="549"/>
      <c r="K105" s="549"/>
      <c r="L105" s="615" t="s">
        <v>143</v>
      </c>
      <c r="M105" s="615"/>
      <c r="N105" s="615"/>
      <c r="O105" s="615"/>
      <c r="P105" s="351"/>
      <c r="Q105" s="351"/>
      <c r="R105" s="351"/>
      <c r="S105" s="55"/>
      <c r="T105" s="717"/>
      <c r="U105" s="717"/>
      <c r="V105" s="717"/>
      <c r="W105" s="717"/>
      <c r="X105" s="717"/>
      <c r="Y105" s="717"/>
      <c r="Z105" s="717"/>
      <c r="AA105" s="717"/>
      <c r="AB105" s="717"/>
      <c r="AC105" s="717"/>
      <c r="AD105" s="717"/>
      <c r="AE105" s="717"/>
      <c r="AF105" s="718"/>
      <c r="AG105" s="102"/>
      <c r="AH105" s="103"/>
      <c r="AI105" s="104" t="str">
        <f>IF(AND(OR($M$95="賃貸借",$M$97="賃貸借"),P105=""),"未記入","")</f>
        <v/>
      </c>
      <c r="AJ105" s="105"/>
      <c r="AK105" s="106"/>
      <c r="AL105" s="105"/>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row>
    <row r="106" spans="1:58" ht="18.75" customHeight="1">
      <c r="A106" s="366" t="s">
        <v>144</v>
      </c>
      <c r="B106" s="366"/>
      <c r="C106" s="366"/>
      <c r="D106" s="366"/>
      <c r="E106" s="366"/>
      <c r="F106" s="366"/>
      <c r="G106" s="366"/>
      <c r="H106" s="366"/>
      <c r="I106" s="310" t="s">
        <v>133</v>
      </c>
      <c r="J106" s="310"/>
      <c r="K106" s="310" t="s">
        <v>145</v>
      </c>
      <c r="L106" s="310"/>
      <c r="M106" s="310" t="s">
        <v>146</v>
      </c>
      <c r="N106" s="310"/>
      <c r="O106" s="310" t="s">
        <v>147</v>
      </c>
      <c r="P106" s="310"/>
      <c r="Q106" s="310"/>
      <c r="R106" s="310"/>
      <c r="S106" s="310"/>
      <c r="T106" s="310"/>
      <c r="U106" s="310"/>
      <c r="V106" s="310"/>
      <c r="W106" s="310"/>
      <c r="X106" s="310"/>
      <c r="Y106" s="310"/>
      <c r="Z106" s="310"/>
      <c r="AA106" s="310"/>
      <c r="AB106" s="310"/>
      <c r="AC106" s="310"/>
      <c r="AD106" s="310"/>
      <c r="AE106" s="310"/>
      <c r="AF106" s="310"/>
      <c r="AG106" s="102"/>
      <c r="AH106" s="103"/>
      <c r="AI106" s="104" t="str">
        <f>IF(COUNTA(I107:J111)=0,"未記入","")</f>
        <v>未記入</v>
      </c>
      <c r="AJ106" s="105"/>
      <c r="AK106" s="106"/>
      <c r="AL106" s="105"/>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row>
    <row r="107" spans="1:58" ht="18.75" customHeight="1">
      <c r="A107" s="366"/>
      <c r="B107" s="366"/>
      <c r="C107" s="366"/>
      <c r="D107" s="366"/>
      <c r="E107" s="366"/>
      <c r="F107" s="366"/>
      <c r="G107" s="366"/>
      <c r="H107" s="366"/>
      <c r="I107" s="616"/>
      <c r="J107" s="616"/>
      <c r="K107" s="551"/>
      <c r="L107" s="552"/>
      <c r="M107" s="610"/>
      <c r="N107" s="610"/>
      <c r="O107" s="60"/>
      <c r="P107" s="61"/>
      <c r="Q107" s="61"/>
      <c r="R107" s="606"/>
      <c r="S107" s="606"/>
      <c r="T107" s="606"/>
      <c r="U107" s="61" t="s">
        <v>126</v>
      </c>
      <c r="V107" s="61"/>
      <c r="W107" s="61"/>
      <c r="X107" s="61" t="s">
        <v>142</v>
      </c>
      <c r="Y107" s="61"/>
      <c r="Z107" s="606"/>
      <c r="AA107" s="606"/>
      <c r="AB107" s="606"/>
      <c r="AC107" s="61" t="s">
        <v>126</v>
      </c>
      <c r="AD107" s="61"/>
      <c r="AE107" s="61"/>
      <c r="AF107" s="62"/>
      <c r="AG107" s="102"/>
      <c r="AH107" s="103"/>
      <c r="AI107" s="104" t="str">
        <f>IF(I107="","",IF(OR(K107="",M107="",R107="",Z107=""),"未記入",""))</f>
        <v/>
      </c>
      <c r="AJ107" s="105"/>
      <c r="AK107" s="106"/>
      <c r="AL107" s="105"/>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row>
    <row r="108" spans="1:58" ht="18.75" customHeight="1">
      <c r="A108" s="366"/>
      <c r="B108" s="366"/>
      <c r="C108" s="366"/>
      <c r="D108" s="366"/>
      <c r="E108" s="366"/>
      <c r="F108" s="366"/>
      <c r="G108" s="366"/>
      <c r="H108" s="366"/>
      <c r="I108" s="585"/>
      <c r="J108" s="585"/>
      <c r="K108" s="524"/>
      <c r="L108" s="524"/>
      <c r="M108" s="589"/>
      <c r="N108" s="589"/>
      <c r="O108" s="63"/>
      <c r="P108" s="64"/>
      <c r="Q108" s="64"/>
      <c r="R108" s="289"/>
      <c r="S108" s="289"/>
      <c r="T108" s="289"/>
      <c r="U108" s="64" t="s">
        <v>126</v>
      </c>
      <c r="V108" s="64"/>
      <c r="W108" s="64"/>
      <c r="X108" s="64" t="s">
        <v>142</v>
      </c>
      <c r="Y108" s="64"/>
      <c r="Z108" s="289"/>
      <c r="AA108" s="289"/>
      <c r="AB108" s="289"/>
      <c r="AC108" s="64" t="s">
        <v>126</v>
      </c>
      <c r="AD108" s="64"/>
      <c r="AE108" s="64"/>
      <c r="AF108" s="65"/>
      <c r="AG108" s="102"/>
      <c r="AH108" s="103"/>
      <c r="AI108" s="104" t="str">
        <f>IF(I108="","",IF(OR(K108="",M108="",R108="",Z108=""),"未記入",""))</f>
        <v/>
      </c>
      <c r="AJ108" s="105"/>
      <c r="AK108" s="106"/>
      <c r="AL108" s="105"/>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row>
    <row r="109" spans="1:58" ht="18.75" customHeight="1">
      <c r="A109" s="366"/>
      <c r="B109" s="366"/>
      <c r="C109" s="366"/>
      <c r="D109" s="366"/>
      <c r="E109" s="366"/>
      <c r="F109" s="366"/>
      <c r="G109" s="366"/>
      <c r="H109" s="366"/>
      <c r="I109" s="585"/>
      <c r="J109" s="585"/>
      <c r="K109" s="524"/>
      <c r="L109" s="524"/>
      <c r="M109" s="589"/>
      <c r="N109" s="589"/>
      <c r="O109" s="63"/>
      <c r="P109" s="64"/>
      <c r="Q109" s="64"/>
      <c r="R109" s="289"/>
      <c r="S109" s="289"/>
      <c r="T109" s="289"/>
      <c r="U109" s="64" t="s">
        <v>126</v>
      </c>
      <c r="V109" s="64"/>
      <c r="W109" s="64"/>
      <c r="X109" s="64" t="s">
        <v>142</v>
      </c>
      <c r="Y109" s="64"/>
      <c r="Z109" s="289"/>
      <c r="AA109" s="289"/>
      <c r="AB109" s="289"/>
      <c r="AC109" s="64" t="s">
        <v>126</v>
      </c>
      <c r="AD109" s="64"/>
      <c r="AE109" s="64"/>
      <c r="AF109" s="65"/>
      <c r="AG109" s="102"/>
      <c r="AH109" s="103"/>
      <c r="AI109" s="104" t="str">
        <f>IF(I109="","",IF(OR(K109="",M109="",R109="",Z109=""),"未記入",""))</f>
        <v/>
      </c>
      <c r="AJ109" s="105"/>
      <c r="AK109" s="106"/>
      <c r="AL109" s="105"/>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row>
    <row r="110" spans="1:58" ht="18.75" customHeight="1">
      <c r="A110" s="366"/>
      <c r="B110" s="366"/>
      <c r="C110" s="366"/>
      <c r="D110" s="366"/>
      <c r="E110" s="366"/>
      <c r="F110" s="366"/>
      <c r="G110" s="366"/>
      <c r="H110" s="366"/>
      <c r="I110" s="585"/>
      <c r="J110" s="585"/>
      <c r="K110" s="524"/>
      <c r="L110" s="524"/>
      <c r="M110" s="589"/>
      <c r="N110" s="589"/>
      <c r="O110" s="63"/>
      <c r="P110" s="64"/>
      <c r="Q110" s="64"/>
      <c r="R110" s="289"/>
      <c r="S110" s="289"/>
      <c r="T110" s="289"/>
      <c r="U110" s="64" t="s">
        <v>126</v>
      </c>
      <c r="V110" s="64"/>
      <c r="W110" s="64"/>
      <c r="X110" s="64" t="s">
        <v>142</v>
      </c>
      <c r="Y110" s="64"/>
      <c r="Z110" s="289"/>
      <c r="AA110" s="289"/>
      <c r="AB110" s="289"/>
      <c r="AC110" s="64" t="s">
        <v>126</v>
      </c>
      <c r="AD110" s="64"/>
      <c r="AE110" s="64"/>
      <c r="AF110" s="65"/>
      <c r="AG110" s="102"/>
      <c r="AH110" s="103"/>
      <c r="AI110" s="104" t="str">
        <f>IF(I110="","",IF(OR(K110="",M110="",R110="",Z110=""),"未記入",""))</f>
        <v/>
      </c>
      <c r="AJ110" s="105"/>
      <c r="AK110" s="106"/>
      <c r="AL110" s="105"/>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row>
    <row r="111" spans="1:58" ht="18.75" customHeight="1">
      <c r="A111" s="366"/>
      <c r="B111" s="366"/>
      <c r="C111" s="366"/>
      <c r="D111" s="366"/>
      <c r="E111" s="366"/>
      <c r="F111" s="366"/>
      <c r="G111" s="366"/>
      <c r="H111" s="366"/>
      <c r="I111" s="611"/>
      <c r="J111" s="611"/>
      <c r="K111" s="590"/>
      <c r="L111" s="590"/>
      <c r="M111" s="619"/>
      <c r="N111" s="619"/>
      <c r="O111" s="66"/>
      <c r="P111" s="67"/>
      <c r="Q111" s="67"/>
      <c r="R111" s="284"/>
      <c r="S111" s="284"/>
      <c r="T111" s="284"/>
      <c r="U111" s="67" t="s">
        <v>126</v>
      </c>
      <c r="V111" s="67"/>
      <c r="W111" s="67"/>
      <c r="X111" s="67" t="s">
        <v>142</v>
      </c>
      <c r="Y111" s="67"/>
      <c r="Z111" s="284"/>
      <c r="AA111" s="284"/>
      <c r="AB111" s="284"/>
      <c r="AC111" s="67" t="s">
        <v>126</v>
      </c>
      <c r="AD111" s="67"/>
      <c r="AE111" s="67"/>
      <c r="AF111" s="68"/>
      <c r="AG111" s="102"/>
      <c r="AH111" s="103"/>
      <c r="AI111" s="104" t="str">
        <f>IF(I111="","",IF(OR(K111="",M111="",R111="",Z111=""),"未記入",""))</f>
        <v/>
      </c>
      <c r="AJ111" s="105"/>
      <c r="AK111" s="106"/>
      <c r="AL111" s="105"/>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row>
    <row r="112" spans="1:58" ht="18.75" customHeight="1">
      <c r="A112" s="381" t="s">
        <v>148</v>
      </c>
      <c r="B112" s="382"/>
      <c r="C112" s="382"/>
      <c r="D112" s="382"/>
      <c r="E112" s="382"/>
      <c r="F112" s="382"/>
      <c r="G112" s="382"/>
      <c r="H112" s="383"/>
      <c r="I112" s="310" t="s">
        <v>133</v>
      </c>
      <c r="J112" s="310"/>
      <c r="K112" s="310" t="s">
        <v>145</v>
      </c>
      <c r="L112" s="310"/>
      <c r="M112" s="310" t="s">
        <v>146</v>
      </c>
      <c r="N112" s="310"/>
      <c r="O112" s="310" t="s">
        <v>147</v>
      </c>
      <c r="P112" s="310"/>
      <c r="Q112" s="310"/>
      <c r="R112" s="310"/>
      <c r="S112" s="310"/>
      <c r="T112" s="310"/>
      <c r="U112" s="310"/>
      <c r="V112" s="310"/>
      <c r="W112" s="310"/>
      <c r="X112" s="310"/>
      <c r="Y112" s="310"/>
      <c r="Z112" s="310"/>
      <c r="AA112" s="310"/>
      <c r="AB112" s="310"/>
      <c r="AC112" s="310"/>
      <c r="AD112" s="310"/>
      <c r="AE112" s="310"/>
      <c r="AF112" s="310"/>
      <c r="AG112" s="102"/>
      <c r="AH112" s="103"/>
      <c r="AI112" s="104"/>
      <c r="AJ112" s="105"/>
      <c r="AK112" s="106"/>
      <c r="AL112" s="105"/>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row>
    <row r="113" spans="1:58" ht="18.75" customHeight="1">
      <c r="A113" s="620"/>
      <c r="B113" s="621"/>
      <c r="C113" s="621"/>
      <c r="D113" s="621"/>
      <c r="E113" s="621"/>
      <c r="F113" s="621"/>
      <c r="G113" s="621"/>
      <c r="H113" s="622"/>
      <c r="I113" s="616"/>
      <c r="J113" s="616"/>
      <c r="K113" s="551"/>
      <c r="L113" s="552"/>
      <c r="M113" s="610"/>
      <c r="N113" s="610"/>
      <c r="O113" s="60"/>
      <c r="P113" s="61"/>
      <c r="Q113" s="61"/>
      <c r="R113" s="606"/>
      <c r="S113" s="606"/>
      <c r="T113" s="606"/>
      <c r="U113" s="61" t="s">
        <v>126</v>
      </c>
      <c r="V113" s="61"/>
      <c r="W113" s="61"/>
      <c r="X113" s="61" t="s">
        <v>142</v>
      </c>
      <c r="Y113" s="61"/>
      <c r="Z113" s="606"/>
      <c r="AA113" s="606"/>
      <c r="AB113" s="606"/>
      <c r="AC113" s="61" t="s">
        <v>126</v>
      </c>
      <c r="AD113" s="61"/>
      <c r="AE113" s="61"/>
      <c r="AF113" s="62"/>
      <c r="AG113" s="102"/>
      <c r="AH113" s="103"/>
      <c r="AI113" s="104" t="str">
        <f>IF(I113="","",IF(OR(K113="",M113="",R113="",Z113=""),"未記入",""))</f>
        <v/>
      </c>
      <c r="AJ113" s="105"/>
      <c r="AK113" s="106"/>
      <c r="AL113" s="105"/>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row>
    <row r="114" spans="1:58" ht="18.75" customHeight="1">
      <c r="A114" s="384"/>
      <c r="B114" s="385"/>
      <c r="C114" s="385"/>
      <c r="D114" s="385"/>
      <c r="E114" s="385"/>
      <c r="F114" s="385"/>
      <c r="G114" s="385"/>
      <c r="H114" s="386"/>
      <c r="I114" s="611"/>
      <c r="J114" s="611"/>
      <c r="K114" s="590"/>
      <c r="L114" s="590"/>
      <c r="M114" s="619"/>
      <c r="N114" s="619"/>
      <c r="O114" s="236"/>
      <c r="P114" s="49"/>
      <c r="Q114" s="49"/>
      <c r="R114" s="591"/>
      <c r="S114" s="591"/>
      <c r="T114" s="591"/>
      <c r="U114" s="49" t="s">
        <v>126</v>
      </c>
      <c r="V114" s="49"/>
      <c r="W114" s="49"/>
      <c r="X114" s="49" t="s">
        <v>142</v>
      </c>
      <c r="Y114" s="49"/>
      <c r="Z114" s="591"/>
      <c r="AA114" s="591"/>
      <c r="AB114" s="591"/>
      <c r="AC114" s="49" t="s">
        <v>126</v>
      </c>
      <c r="AD114" s="49"/>
      <c r="AE114" s="49"/>
      <c r="AF114" s="69"/>
      <c r="AG114" s="102"/>
      <c r="AH114" s="103"/>
      <c r="AI114" s="104" t="str">
        <f>IF(I114="","",IF(OR(K114="",M114="",R114="",Z114=""),"未記入",""))</f>
        <v/>
      </c>
      <c r="AJ114" s="105"/>
      <c r="AK114" s="106"/>
      <c r="AL114" s="105"/>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row>
    <row r="115" spans="1:58" ht="18.75" customHeight="1">
      <c r="A115" s="372" t="s">
        <v>149</v>
      </c>
      <c r="B115" s="373"/>
      <c r="C115" s="373"/>
      <c r="D115" s="373"/>
      <c r="E115" s="373"/>
      <c r="F115" s="373"/>
      <c r="G115" s="373"/>
      <c r="H115" s="374"/>
      <c r="I115" s="623" t="s">
        <v>150</v>
      </c>
      <c r="J115" s="624"/>
      <c r="K115" s="624"/>
      <c r="L115" s="624"/>
      <c r="M115" s="624"/>
      <c r="N115" s="625"/>
      <c r="O115" s="592"/>
      <c r="P115" s="592"/>
      <c r="Q115" s="592"/>
      <c r="R115" s="592"/>
      <c r="S115" s="240"/>
      <c r="T115" s="593"/>
      <c r="U115" s="593"/>
      <c r="V115" s="593"/>
      <c r="W115" s="593"/>
      <c r="X115" s="593"/>
      <c r="Y115" s="593"/>
      <c r="Z115" s="593"/>
      <c r="AA115" s="593"/>
      <c r="AB115" s="593"/>
      <c r="AC115" s="593"/>
      <c r="AD115" s="593"/>
      <c r="AE115" s="593"/>
      <c r="AF115" s="241"/>
      <c r="AG115" s="102"/>
      <c r="AH115" s="103"/>
      <c r="AI115" s="104" t="str">
        <f>IF(O115="","未記入","")</f>
        <v>未記入</v>
      </c>
      <c r="AJ115" s="105"/>
      <c r="AK115" s="106"/>
      <c r="AL115" s="105"/>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row>
    <row r="116" spans="1:58" ht="18.75" customHeight="1">
      <c r="A116" s="662"/>
      <c r="B116" s="663"/>
      <c r="C116" s="663"/>
      <c r="D116" s="663"/>
      <c r="E116" s="663"/>
      <c r="F116" s="663"/>
      <c r="G116" s="663"/>
      <c r="H116" s="664"/>
      <c r="I116" s="623" t="s">
        <v>151</v>
      </c>
      <c r="J116" s="624"/>
      <c r="K116" s="624"/>
      <c r="L116" s="624"/>
      <c r="M116" s="624"/>
      <c r="N116" s="625"/>
      <c r="O116" s="592"/>
      <c r="P116" s="592"/>
      <c r="Q116" s="592"/>
      <c r="R116" s="592"/>
      <c r="S116" s="240"/>
      <c r="T116" s="593"/>
      <c r="U116" s="593"/>
      <c r="V116" s="593"/>
      <c r="W116" s="593"/>
      <c r="X116" s="593"/>
      <c r="Y116" s="593"/>
      <c r="Z116" s="593"/>
      <c r="AA116" s="593"/>
      <c r="AB116" s="593"/>
      <c r="AC116" s="593"/>
      <c r="AD116" s="593"/>
      <c r="AE116" s="593"/>
      <c r="AF116" s="241"/>
      <c r="AG116" s="102"/>
      <c r="AH116" s="103"/>
      <c r="AI116" s="104" t="str">
        <f t="shared" ref="AI116:AI118" si="5">IF(O116="","未記入","")</f>
        <v>未記入</v>
      </c>
      <c r="AJ116" s="105"/>
      <c r="AK116" s="106"/>
      <c r="AL116" s="105"/>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row>
    <row r="117" spans="1:58" ht="18.75" customHeight="1">
      <c r="A117" s="662"/>
      <c r="B117" s="663"/>
      <c r="C117" s="663"/>
      <c r="D117" s="663"/>
      <c r="E117" s="663"/>
      <c r="F117" s="663"/>
      <c r="G117" s="663"/>
      <c r="H117" s="664"/>
      <c r="I117" s="623" t="s">
        <v>152</v>
      </c>
      <c r="J117" s="624"/>
      <c r="K117" s="624"/>
      <c r="L117" s="624"/>
      <c r="M117" s="624"/>
      <c r="N117" s="625"/>
      <c r="O117" s="592"/>
      <c r="P117" s="592"/>
      <c r="Q117" s="592"/>
      <c r="R117" s="592"/>
      <c r="S117" s="240"/>
      <c r="T117" s="593"/>
      <c r="U117" s="593"/>
      <c r="V117" s="593"/>
      <c r="W117" s="593"/>
      <c r="X117" s="593"/>
      <c r="Y117" s="593"/>
      <c r="Z117" s="593"/>
      <c r="AA117" s="593"/>
      <c r="AB117" s="593"/>
      <c r="AC117" s="593"/>
      <c r="AD117" s="593"/>
      <c r="AE117" s="593"/>
      <c r="AF117" s="241"/>
      <c r="AG117" s="102"/>
      <c r="AH117" s="103"/>
      <c r="AI117" s="104" t="str">
        <f t="shared" si="5"/>
        <v>未記入</v>
      </c>
      <c r="AJ117" s="105"/>
      <c r="AK117" s="106"/>
      <c r="AL117" s="105"/>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row>
    <row r="118" spans="1:58" ht="18.75" customHeight="1">
      <c r="A118" s="662"/>
      <c r="B118" s="663"/>
      <c r="C118" s="663"/>
      <c r="D118" s="663"/>
      <c r="E118" s="663"/>
      <c r="F118" s="663"/>
      <c r="G118" s="663"/>
      <c r="H118" s="664"/>
      <c r="I118" s="623" t="s">
        <v>153</v>
      </c>
      <c r="J118" s="624"/>
      <c r="K118" s="624"/>
      <c r="L118" s="624"/>
      <c r="M118" s="624"/>
      <c r="N118" s="625"/>
      <c r="O118" s="592"/>
      <c r="P118" s="592"/>
      <c r="Q118" s="592"/>
      <c r="R118" s="592"/>
      <c r="S118" s="240"/>
      <c r="T118" s="593"/>
      <c r="U118" s="593"/>
      <c r="V118" s="593"/>
      <c r="W118" s="593"/>
      <c r="X118" s="593"/>
      <c r="Y118" s="593"/>
      <c r="Z118" s="593"/>
      <c r="AA118" s="593"/>
      <c r="AB118" s="593"/>
      <c r="AC118" s="593"/>
      <c r="AD118" s="593"/>
      <c r="AE118" s="593"/>
      <c r="AF118" s="241"/>
      <c r="AG118" s="102"/>
      <c r="AH118" s="103"/>
      <c r="AI118" s="104" t="str">
        <f t="shared" si="5"/>
        <v>未記入</v>
      </c>
      <c r="AJ118" s="105"/>
      <c r="AK118" s="106"/>
      <c r="AL118" s="105"/>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row>
    <row r="119" spans="1:58" ht="18.75" customHeight="1">
      <c r="A119" s="662"/>
      <c r="B119" s="663"/>
      <c r="C119" s="663"/>
      <c r="D119" s="663"/>
      <c r="E119" s="663"/>
      <c r="F119" s="663"/>
      <c r="G119" s="663"/>
      <c r="H119" s="664"/>
      <c r="I119" s="623" t="s">
        <v>154</v>
      </c>
      <c r="J119" s="624"/>
      <c r="K119" s="624"/>
      <c r="L119" s="624"/>
      <c r="M119" s="624"/>
      <c r="N119" s="625"/>
      <c r="O119" s="592"/>
      <c r="P119" s="592"/>
      <c r="Q119" s="592"/>
      <c r="R119" s="592"/>
      <c r="S119" s="240" t="s">
        <v>138</v>
      </c>
      <c r="T119" s="594"/>
      <c r="U119" s="594"/>
      <c r="V119" s="594"/>
      <c r="W119" s="594"/>
      <c r="X119" s="594"/>
      <c r="Y119" s="594"/>
      <c r="Z119" s="594"/>
      <c r="AA119" s="594"/>
      <c r="AB119" s="594"/>
      <c r="AC119" s="594"/>
      <c r="AD119" s="594"/>
      <c r="AE119" s="594"/>
      <c r="AF119" s="241" t="s">
        <v>139</v>
      </c>
      <c r="AG119" s="102"/>
      <c r="AH119" s="103"/>
      <c r="AI119" s="104" t="str">
        <f>IF(O119="","未記入",IF(AND(OR(O119="全室あり",O119="一部あり"),T119=""),"未記入",""))</f>
        <v>未記入</v>
      </c>
      <c r="AJ119" s="105"/>
      <c r="AK119" s="106"/>
      <c r="AL119" s="105"/>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row>
    <row r="120" spans="1:58" ht="18.75" customHeight="1">
      <c r="A120" s="662"/>
      <c r="B120" s="663"/>
      <c r="C120" s="663"/>
      <c r="D120" s="663"/>
      <c r="E120" s="663"/>
      <c r="F120" s="663"/>
      <c r="G120" s="663"/>
      <c r="H120" s="664"/>
      <c r="I120" s="623" t="s">
        <v>155</v>
      </c>
      <c r="J120" s="624"/>
      <c r="K120" s="624"/>
      <c r="L120" s="624"/>
      <c r="M120" s="624"/>
      <c r="N120" s="625"/>
      <c r="O120" s="592"/>
      <c r="P120" s="592"/>
      <c r="Q120" s="592"/>
      <c r="R120" s="592"/>
      <c r="S120" s="240" t="s">
        <v>138</v>
      </c>
      <c r="T120" s="594"/>
      <c r="U120" s="594"/>
      <c r="V120" s="594"/>
      <c r="W120" s="594"/>
      <c r="X120" s="594"/>
      <c r="Y120" s="594"/>
      <c r="Z120" s="594"/>
      <c r="AA120" s="594"/>
      <c r="AB120" s="594"/>
      <c r="AC120" s="594"/>
      <c r="AD120" s="594"/>
      <c r="AE120" s="594"/>
      <c r="AF120" s="241" t="s">
        <v>139</v>
      </c>
      <c r="AG120" s="102"/>
      <c r="AH120" s="103"/>
      <c r="AI120" s="104" t="str">
        <f>IF(O120="","未記入",IF(AND(OR(O120="全室あり",O120="一部あり"),T120=""),"未記入",""))</f>
        <v>未記入</v>
      </c>
      <c r="AJ120" s="105"/>
      <c r="AK120" s="106"/>
      <c r="AL120" s="105"/>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row>
    <row r="121" spans="1:58" ht="18.75" customHeight="1">
      <c r="A121" s="375"/>
      <c r="B121" s="376"/>
      <c r="C121" s="376"/>
      <c r="D121" s="376"/>
      <c r="E121" s="376"/>
      <c r="F121" s="376"/>
      <c r="G121" s="376"/>
      <c r="H121" s="377"/>
      <c r="I121" s="754"/>
      <c r="J121" s="755"/>
      <c r="K121" s="755"/>
      <c r="L121" s="755"/>
      <c r="M121" s="755"/>
      <c r="N121" s="756"/>
      <c r="O121" s="592"/>
      <c r="P121" s="592"/>
      <c r="Q121" s="592"/>
      <c r="R121" s="592"/>
      <c r="S121" s="240"/>
      <c r="T121" s="593"/>
      <c r="U121" s="593"/>
      <c r="V121" s="593"/>
      <c r="W121" s="593"/>
      <c r="X121" s="593"/>
      <c r="Y121" s="593"/>
      <c r="Z121" s="593"/>
      <c r="AA121" s="593"/>
      <c r="AB121" s="593"/>
      <c r="AC121" s="593"/>
      <c r="AD121" s="593"/>
      <c r="AE121" s="593"/>
      <c r="AF121" s="241"/>
      <c r="AG121" s="102"/>
      <c r="AH121" s="103"/>
      <c r="AI121" s="104"/>
      <c r="AJ121" s="105"/>
      <c r="AK121" s="106"/>
      <c r="AL121" s="105"/>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row>
    <row r="122" spans="1:58" ht="18.75" customHeight="1">
      <c r="A122" s="586" t="s">
        <v>156</v>
      </c>
      <c r="B122" s="587"/>
      <c r="C122" s="587"/>
      <c r="D122" s="587"/>
      <c r="E122" s="587"/>
      <c r="F122" s="587"/>
      <c r="G122" s="587"/>
      <c r="H122" s="588"/>
      <c r="I122" s="239"/>
      <c r="J122" s="311"/>
      <c r="K122" s="311"/>
      <c r="L122" s="514" t="s">
        <v>157</v>
      </c>
      <c r="M122" s="514"/>
      <c r="N122" s="174"/>
      <c r="O122" s="603"/>
      <c r="P122" s="603"/>
      <c r="Q122" s="497"/>
      <c r="W122" s="245" t="s">
        <v>138</v>
      </c>
      <c r="X122" s="293"/>
      <c r="Y122" s="293"/>
      <c r="Z122" s="293"/>
      <c r="AA122" s="293"/>
      <c r="AB122" s="293"/>
      <c r="AC122" s="293"/>
      <c r="AD122" s="293"/>
      <c r="AE122" s="293"/>
      <c r="AF122" s="238" t="s">
        <v>139</v>
      </c>
      <c r="AG122" s="102"/>
      <c r="AH122" s="103"/>
      <c r="AI122" s="104" t="str">
        <f>IF(J122="","未記入",IF(AND(J122&gt;0,X122=""),"未記入",""))</f>
        <v>未記入</v>
      </c>
      <c r="AJ122" s="105"/>
      <c r="AK122" s="106"/>
      <c r="AL122" s="105"/>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row>
    <row r="123" spans="1:58" ht="18.75" customHeight="1">
      <c r="A123" s="315" t="s">
        <v>158</v>
      </c>
      <c r="B123" s="316"/>
      <c r="C123" s="316"/>
      <c r="D123" s="316"/>
      <c r="E123" s="316"/>
      <c r="F123" s="316"/>
      <c r="G123" s="316"/>
      <c r="H123" s="317"/>
      <c r="J123" s="291" t="s">
        <v>159</v>
      </c>
      <c r="K123" s="291"/>
      <c r="L123" s="291"/>
      <c r="M123" s="311"/>
      <c r="N123" s="311"/>
      <c r="O123" s="311"/>
      <c r="P123" s="237"/>
      <c r="Q123" s="237"/>
      <c r="R123" s="379" t="s">
        <v>160</v>
      </c>
      <c r="S123" s="379"/>
      <c r="T123" s="379"/>
      <c r="U123" s="311"/>
      <c r="V123" s="311"/>
      <c r="W123" s="311"/>
      <c r="Z123" s="291" t="s">
        <v>161</v>
      </c>
      <c r="AA123" s="291"/>
      <c r="AB123" s="291"/>
      <c r="AC123" s="311"/>
      <c r="AD123" s="311"/>
      <c r="AE123" s="311"/>
      <c r="AG123" s="102"/>
      <c r="AH123" s="103"/>
      <c r="AI123" s="104" t="str">
        <f>IF(OR(M123="",U123="",AC123=""),"未記入","")</f>
        <v>未記入</v>
      </c>
      <c r="AJ123" s="105"/>
      <c r="AK123" s="106"/>
      <c r="AL123" s="105"/>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row>
    <row r="124" spans="1:58" ht="18.75" customHeight="1">
      <c r="A124" s="318"/>
      <c r="B124" s="319"/>
      <c r="C124" s="319"/>
      <c r="D124" s="319"/>
      <c r="E124" s="319"/>
      <c r="F124" s="319"/>
      <c r="G124" s="319"/>
      <c r="H124" s="320"/>
      <c r="I124" s="290" t="s">
        <v>162</v>
      </c>
      <c r="J124" s="291"/>
      <c r="K124" s="291"/>
      <c r="L124" s="291"/>
      <c r="M124" s="291"/>
      <c r="N124" s="292"/>
      <c r="O124" s="293"/>
      <c r="P124" s="293"/>
      <c r="Q124" s="293"/>
      <c r="R124" s="22" t="s">
        <v>138</v>
      </c>
      <c r="S124" s="311"/>
      <c r="T124" s="311"/>
      <c r="U124" s="311"/>
      <c r="V124" s="311"/>
      <c r="W124" s="311"/>
      <c r="X124" s="311"/>
      <c r="Y124" s="311"/>
      <c r="Z124" s="311"/>
      <c r="AA124" s="311"/>
      <c r="AB124" s="311"/>
      <c r="AC124" s="311"/>
      <c r="AD124" s="311"/>
      <c r="AE124" s="311"/>
      <c r="AF124" s="54" t="s">
        <v>139</v>
      </c>
      <c r="AG124" s="102"/>
      <c r="AH124" s="103"/>
      <c r="AI124" s="104" t="str">
        <f>IF(O124="","未記入",IF(AND(O124="あり",S124=""),"未記入",""))</f>
        <v>未記入</v>
      </c>
      <c r="AJ124" s="105"/>
      <c r="AK124" s="106"/>
      <c r="AL124" s="105"/>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row>
    <row r="125" spans="1:58" ht="18.75" customHeight="1">
      <c r="A125" s="315" t="s">
        <v>163</v>
      </c>
      <c r="B125" s="316"/>
      <c r="C125" s="316"/>
      <c r="D125" s="316"/>
      <c r="E125" s="316"/>
      <c r="F125" s="316"/>
      <c r="G125" s="316"/>
      <c r="H125" s="317"/>
      <c r="I125" s="290" t="s">
        <v>164</v>
      </c>
      <c r="J125" s="291"/>
      <c r="K125" s="291"/>
      <c r="L125" s="292"/>
      <c r="M125" s="293"/>
      <c r="N125" s="293"/>
      <c r="O125" s="293"/>
      <c r="P125" s="242"/>
      <c r="Q125" s="242" t="s">
        <v>138</v>
      </c>
      <c r="R125" s="311"/>
      <c r="S125" s="311"/>
      <c r="T125" s="311"/>
      <c r="U125" s="311"/>
      <c r="V125" s="311"/>
      <c r="W125" s="311"/>
      <c r="X125" s="311"/>
      <c r="Y125" s="311"/>
      <c r="Z125" s="311"/>
      <c r="AA125" s="311"/>
      <c r="AB125" s="311"/>
      <c r="AC125" s="311"/>
      <c r="AD125" s="311"/>
      <c r="AE125" s="311"/>
      <c r="AF125" s="174" t="s">
        <v>139</v>
      </c>
      <c r="AG125" s="102"/>
      <c r="AH125" s="103"/>
      <c r="AI125" s="104" t="str">
        <f>IF(M125="","未記入",IF(AND(M125="あり",R125=""),"未記入",""))</f>
        <v>未記入</v>
      </c>
      <c r="AJ125" s="105"/>
      <c r="AK125" s="106"/>
      <c r="AL125" s="105"/>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row>
    <row r="126" spans="1:58" ht="18.75" customHeight="1">
      <c r="A126" s="318"/>
      <c r="B126" s="319"/>
      <c r="C126" s="319"/>
      <c r="D126" s="319"/>
      <c r="E126" s="319"/>
      <c r="F126" s="319"/>
      <c r="G126" s="319"/>
      <c r="H126" s="320"/>
      <c r="I126" s="290" t="s">
        <v>162</v>
      </c>
      <c r="J126" s="291"/>
      <c r="K126" s="291"/>
      <c r="L126" s="291"/>
      <c r="M126" s="291"/>
      <c r="N126" s="292"/>
      <c r="O126" s="293"/>
      <c r="P126" s="293"/>
      <c r="Q126" s="293"/>
      <c r="R126" s="22" t="s">
        <v>138</v>
      </c>
      <c r="S126" s="311"/>
      <c r="T126" s="311"/>
      <c r="U126" s="311"/>
      <c r="V126" s="311"/>
      <c r="W126" s="311"/>
      <c r="X126" s="311"/>
      <c r="Y126" s="311"/>
      <c r="Z126" s="311"/>
      <c r="AA126" s="311"/>
      <c r="AB126" s="311"/>
      <c r="AC126" s="311"/>
      <c r="AD126" s="311"/>
      <c r="AE126" s="311"/>
      <c r="AF126" s="54" t="s">
        <v>139</v>
      </c>
      <c r="AG126" s="102"/>
      <c r="AH126" s="103"/>
      <c r="AI126" s="104" t="str">
        <f>IF(O126="","未記入",IF(AND(O126="あり",S126=""),"未記入",""))</f>
        <v>未記入</v>
      </c>
      <c r="AJ126" s="105"/>
      <c r="AK126" s="106"/>
      <c r="AL126" s="105"/>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row>
    <row r="127" spans="1:58" ht="18" customHeight="1">
      <c r="A127" s="586" t="s">
        <v>165</v>
      </c>
      <c r="B127" s="587"/>
      <c r="C127" s="587"/>
      <c r="D127" s="587"/>
      <c r="E127" s="587"/>
      <c r="F127" s="587"/>
      <c r="G127" s="587"/>
      <c r="H127" s="588"/>
      <c r="I127" s="333"/>
      <c r="J127" s="293"/>
      <c r="K127" s="293"/>
      <c r="L127" s="22"/>
      <c r="M127" s="22" t="s">
        <v>138</v>
      </c>
      <c r="N127" s="479"/>
      <c r="O127" s="479"/>
      <c r="P127" s="479"/>
      <c r="Q127" s="479"/>
      <c r="R127" s="479"/>
      <c r="S127" s="479"/>
      <c r="T127" s="479"/>
      <c r="U127" s="479"/>
      <c r="V127" s="479"/>
      <c r="W127" s="479"/>
      <c r="X127" s="479"/>
      <c r="Y127" s="479"/>
      <c r="Z127" s="479"/>
      <c r="AA127" s="479"/>
      <c r="AB127" s="479"/>
      <c r="AC127" s="479"/>
      <c r="AD127" s="479"/>
      <c r="AE127" s="479"/>
      <c r="AF127" s="54" t="s">
        <v>139</v>
      </c>
      <c r="AG127" s="102"/>
      <c r="AH127" s="103"/>
      <c r="AI127" s="104" t="str">
        <f>IF(I127="","未記入",IF(AND(I127="あり",N127=""),"未記入",""))</f>
        <v>未記入</v>
      </c>
      <c r="AJ127" s="105"/>
      <c r="AK127" s="106"/>
      <c r="AL127" s="105"/>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row>
    <row r="128" spans="1:58" ht="18.75" customHeight="1">
      <c r="A128" s="586" t="s">
        <v>166</v>
      </c>
      <c r="B128" s="587"/>
      <c r="C128" s="587"/>
      <c r="D128" s="587"/>
      <c r="E128" s="587"/>
      <c r="F128" s="587"/>
      <c r="G128" s="587"/>
      <c r="H128" s="588"/>
      <c r="I128" s="609"/>
      <c r="J128" s="283"/>
      <c r="K128" s="283"/>
      <c r="L128" s="57"/>
      <c r="M128" s="436"/>
      <c r="N128" s="436"/>
      <c r="O128" s="57" t="s">
        <v>167</v>
      </c>
      <c r="P128" s="57"/>
      <c r="Q128" s="57"/>
      <c r="R128" s="57"/>
      <c r="S128" s="57"/>
      <c r="T128" s="57"/>
      <c r="U128" s="57"/>
      <c r="V128" s="57"/>
      <c r="W128" s="57"/>
      <c r="X128" s="57"/>
      <c r="Y128" s="57"/>
      <c r="Z128" s="57"/>
      <c r="AA128" s="57"/>
      <c r="AB128" s="57"/>
      <c r="AC128" s="57"/>
      <c r="AD128" s="57"/>
      <c r="AE128" s="57"/>
      <c r="AF128" s="70"/>
      <c r="AG128" s="102"/>
      <c r="AH128" s="103"/>
      <c r="AI128" s="104" t="str">
        <f>IF(I128="","未記入",IF(AND(I128="あり",M128=""),"未記入",""))</f>
        <v>未記入</v>
      </c>
      <c r="AJ128" s="105"/>
      <c r="AK128" s="106"/>
      <c r="AL128" s="105"/>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row>
    <row r="129" spans="1:58" ht="18.75" customHeight="1">
      <c r="A129" s="586" t="s">
        <v>168</v>
      </c>
      <c r="B129" s="587"/>
      <c r="C129" s="587"/>
      <c r="D129" s="587"/>
      <c r="E129" s="587"/>
      <c r="F129" s="587"/>
      <c r="G129" s="587"/>
      <c r="H129" s="587"/>
      <c r="I129" s="495" t="s">
        <v>169</v>
      </c>
      <c r="J129" s="361"/>
      <c r="K129" s="361"/>
      <c r="L129" s="361"/>
      <c r="M129" s="361"/>
      <c r="N129" s="361"/>
      <c r="O129" s="361"/>
      <c r="P129" s="283"/>
      <c r="Q129" s="283"/>
      <c r="R129" s="290" t="s">
        <v>170</v>
      </c>
      <c r="S129" s="291"/>
      <c r="T129" s="291"/>
      <c r="U129" s="291"/>
      <c r="V129" s="291"/>
      <c r="W129" s="293"/>
      <c r="X129" s="362"/>
      <c r="Y129" s="361" t="s">
        <v>171</v>
      </c>
      <c r="Z129" s="361"/>
      <c r="AA129" s="361"/>
      <c r="AB129" s="361"/>
      <c r="AC129" s="361"/>
      <c r="AD129" s="361"/>
      <c r="AE129" s="283"/>
      <c r="AF129" s="559"/>
      <c r="AG129" s="102"/>
      <c r="AH129" s="103"/>
      <c r="AI129" s="104" t="str">
        <f>IF(OR(P129="",W129="",AE129=""),"未記入","")</f>
        <v>未記入</v>
      </c>
      <c r="AJ129" s="105"/>
      <c r="AK129" s="106"/>
      <c r="AL129" s="105"/>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row>
    <row r="130" spans="1:58" ht="18.75" customHeight="1">
      <c r="A130" s="586" t="s">
        <v>172</v>
      </c>
      <c r="B130" s="587"/>
      <c r="C130" s="587"/>
      <c r="D130" s="587"/>
      <c r="E130" s="587"/>
      <c r="F130" s="587"/>
      <c r="G130" s="587"/>
      <c r="H130" s="588"/>
      <c r="I130" s="290" t="s">
        <v>173</v>
      </c>
      <c r="J130" s="291"/>
      <c r="K130" s="291"/>
      <c r="L130" s="293"/>
      <c r="M130" s="293"/>
      <c r="N130" s="362"/>
      <c r="O130" s="291" t="s">
        <v>174</v>
      </c>
      <c r="P130" s="291"/>
      <c r="Q130" s="291"/>
      <c r="R130" s="293"/>
      <c r="S130" s="293"/>
      <c r="T130" s="293"/>
      <c r="U130" s="290" t="s">
        <v>175</v>
      </c>
      <c r="V130" s="291"/>
      <c r="W130" s="291"/>
      <c r="X130" s="293"/>
      <c r="Y130" s="293"/>
      <c r="Z130" s="362"/>
      <c r="AA130" s="290" t="s">
        <v>176</v>
      </c>
      <c r="AB130" s="291"/>
      <c r="AC130" s="291"/>
      <c r="AD130" s="293"/>
      <c r="AE130" s="293"/>
      <c r="AF130" s="362"/>
      <c r="AG130" s="102"/>
      <c r="AH130" s="103"/>
      <c r="AI130" s="104" t="str">
        <f>IF(OR(L130="",R130="",X130="",AD130=""),"未記入","")</f>
        <v>未記入</v>
      </c>
      <c r="AJ130" s="105"/>
      <c r="AK130" s="106"/>
      <c r="AL130" s="105"/>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row>
    <row r="131" spans="1:58" ht="8.25" customHeight="1">
      <c r="A131" s="267"/>
      <c r="B131" s="268"/>
      <c r="C131" s="268"/>
      <c r="D131" s="268"/>
      <c r="E131" s="268"/>
      <c r="F131" s="268"/>
      <c r="G131" s="268"/>
      <c r="H131" s="268"/>
      <c r="I131" s="15"/>
      <c r="J131" s="15"/>
      <c r="K131" s="15"/>
      <c r="L131" s="269"/>
      <c r="M131" s="269"/>
      <c r="N131" s="269"/>
      <c r="O131" s="269"/>
      <c r="R131" s="15"/>
      <c r="S131" s="15"/>
      <c r="T131" s="15"/>
      <c r="U131" s="269"/>
      <c r="V131" s="269"/>
      <c r="W131" s="269"/>
      <c r="X131" s="269"/>
      <c r="Y131" s="15"/>
      <c r="Z131" s="15"/>
      <c r="AA131" s="15"/>
      <c r="AB131" s="269"/>
      <c r="AC131" s="269"/>
      <c r="AD131" s="269"/>
      <c r="AE131" s="269"/>
      <c r="AG131" s="102"/>
      <c r="AH131" s="103"/>
      <c r="AI131" s="104"/>
      <c r="AJ131" s="105"/>
      <c r="AK131" s="106"/>
      <c r="AL131" s="105"/>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row>
    <row r="132" spans="1:58" customFormat="1" ht="18.75" customHeight="1">
      <c r="A132" s="280" t="s">
        <v>177</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114"/>
      <c r="AH132" s="115"/>
      <c r="AI132" s="104"/>
      <c r="AJ132" s="105"/>
      <c r="AK132" s="106"/>
      <c r="AL132" s="105"/>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row>
    <row r="133" spans="1:58" s="18" customFormat="1" ht="18.75" customHeight="1">
      <c r="A133" s="71" t="s">
        <v>178</v>
      </c>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70"/>
      <c r="AG133" s="117"/>
      <c r="AH133" s="103"/>
      <c r="AI133" s="104"/>
      <c r="AJ133" s="118"/>
      <c r="AK133" s="119"/>
      <c r="AL133" s="118"/>
      <c r="AM133" s="120"/>
      <c r="AN133" s="120"/>
      <c r="AO133" s="120"/>
      <c r="AP133" s="120"/>
      <c r="AQ133" s="120"/>
      <c r="AR133" s="120"/>
      <c r="AS133" s="120"/>
      <c r="AT133" s="120"/>
      <c r="AU133" s="120"/>
      <c r="AV133" s="120"/>
      <c r="AW133" s="120"/>
      <c r="AX133" s="120"/>
      <c r="AY133" s="120"/>
      <c r="AZ133" s="120"/>
      <c r="BA133" s="120"/>
      <c r="BB133" s="120"/>
      <c r="BC133" s="120"/>
      <c r="BD133" s="120"/>
      <c r="BE133" s="120"/>
      <c r="BF133" s="120"/>
    </row>
    <row r="134" spans="1:58" s="18" customFormat="1" ht="18.75" customHeight="1">
      <c r="A134" s="72"/>
      <c r="B134" s="392" t="s">
        <v>179</v>
      </c>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568"/>
      <c r="AG134" s="117"/>
      <c r="AH134" s="103"/>
      <c r="AI134" s="104" t="str">
        <f>IF(COUNTA(I138:T149)=0,"未記入","")</f>
        <v>未記入</v>
      </c>
      <c r="AJ134" s="118"/>
      <c r="AK134" s="119"/>
      <c r="AL134" s="118"/>
      <c r="AM134" s="120"/>
      <c r="AN134" s="120"/>
      <c r="AO134" s="120"/>
      <c r="AP134" s="120"/>
      <c r="AQ134" s="120"/>
      <c r="AR134" s="120"/>
      <c r="AS134" s="120"/>
      <c r="AT134" s="120"/>
      <c r="AU134" s="120"/>
      <c r="AV134" s="120"/>
      <c r="AW134" s="120"/>
      <c r="AX134" s="120"/>
      <c r="AY134" s="120"/>
      <c r="AZ134" s="120"/>
      <c r="BA134" s="120"/>
      <c r="BB134" s="120"/>
      <c r="BC134" s="120"/>
      <c r="BD134" s="120"/>
      <c r="BE134" s="120"/>
      <c r="BF134" s="120"/>
    </row>
    <row r="135" spans="1:58" customFormat="1" ht="18.75" customHeight="1">
      <c r="A135" s="280"/>
      <c r="B135" s="394" t="s">
        <v>180</v>
      </c>
      <c r="C135" s="395"/>
      <c r="D135" s="790"/>
      <c r="E135" s="790"/>
      <c r="F135" s="790"/>
      <c r="G135" s="792" t="s">
        <v>181</v>
      </c>
      <c r="H135" s="793"/>
      <c r="I135" s="309" t="s">
        <v>182</v>
      </c>
      <c r="J135" s="309"/>
      <c r="K135" s="309"/>
      <c r="L135" s="309"/>
      <c r="M135" s="309"/>
      <c r="N135" s="309"/>
      <c r="O135" s="344" t="s">
        <v>183</v>
      </c>
      <c r="P135" s="345"/>
      <c r="Q135" s="345"/>
      <c r="R135" s="345"/>
      <c r="S135" s="345"/>
      <c r="T135" s="346"/>
      <c r="U135" s="394" t="s">
        <v>184</v>
      </c>
      <c r="V135" s="617"/>
      <c r="W135" s="604" t="s">
        <v>185</v>
      </c>
      <c r="X135" s="604"/>
      <c r="Y135" s="604"/>
      <c r="Z135" s="604"/>
      <c r="AA135" s="604" t="s">
        <v>186</v>
      </c>
      <c r="AB135" s="604"/>
      <c r="AC135" s="604"/>
      <c r="AD135" s="604"/>
      <c r="AE135" s="604"/>
      <c r="AF135" s="604"/>
      <c r="AG135" s="114"/>
      <c r="AH135" s="115"/>
      <c r="AI135" s="104"/>
      <c r="AJ135" s="105"/>
      <c r="AK135" s="106"/>
      <c r="AL135" s="118"/>
      <c r="AM135" s="118"/>
      <c r="AN135" s="118"/>
      <c r="AO135" s="118"/>
      <c r="AP135" s="116"/>
      <c r="AQ135" s="116"/>
      <c r="AR135" s="116"/>
      <c r="AS135" s="116"/>
      <c r="AT135" s="116"/>
      <c r="AU135" s="116"/>
      <c r="AV135" s="116"/>
      <c r="AW135" s="116"/>
      <c r="AX135" s="116"/>
      <c r="AY135" s="116"/>
      <c r="AZ135" s="116"/>
      <c r="BA135" s="116"/>
      <c r="BB135" s="116"/>
      <c r="BC135" s="116"/>
      <c r="BD135" s="116"/>
      <c r="BE135" s="116"/>
      <c r="BF135" s="116"/>
    </row>
    <row r="136" spans="1:58" customFormat="1" ht="18.75" customHeight="1">
      <c r="A136" s="280"/>
      <c r="B136" s="396"/>
      <c r="C136" s="397"/>
      <c r="D136" s="791"/>
      <c r="E136" s="791"/>
      <c r="F136" s="791"/>
      <c r="G136" s="794"/>
      <c r="H136" s="795"/>
      <c r="I136" s="309" t="s">
        <v>187</v>
      </c>
      <c r="J136" s="309"/>
      <c r="K136" s="309"/>
      <c r="L136" s="309" t="s">
        <v>188</v>
      </c>
      <c r="M136" s="309"/>
      <c r="N136" s="309"/>
      <c r="O136" s="344" t="s">
        <v>187</v>
      </c>
      <c r="P136" s="345"/>
      <c r="Q136" s="346"/>
      <c r="R136" s="309" t="s">
        <v>188</v>
      </c>
      <c r="S136" s="309"/>
      <c r="T136" s="309"/>
      <c r="U136" s="396"/>
      <c r="V136" s="618"/>
      <c r="W136" s="604"/>
      <c r="X136" s="604"/>
      <c r="Y136" s="604"/>
      <c r="Z136" s="604"/>
      <c r="AA136" s="604"/>
      <c r="AB136" s="604"/>
      <c r="AC136" s="604"/>
      <c r="AD136" s="604"/>
      <c r="AE136" s="604"/>
      <c r="AF136" s="604"/>
      <c r="AG136" s="114"/>
      <c r="AH136" s="115"/>
      <c r="AI136" s="104"/>
      <c r="AJ136" s="105"/>
      <c r="AK136" s="106"/>
      <c r="AL136" s="118"/>
      <c r="AM136" s="118"/>
      <c r="AN136" s="118"/>
      <c r="AO136" s="118"/>
      <c r="AP136" s="116"/>
      <c r="AQ136" s="116"/>
      <c r="AR136" s="116"/>
      <c r="AS136" s="116"/>
      <c r="AT136" s="116"/>
      <c r="AU136" s="116"/>
      <c r="AV136" s="116"/>
      <c r="AW136" s="116"/>
      <c r="AX136" s="116"/>
      <c r="AY136" s="116"/>
      <c r="AZ136" s="116"/>
      <c r="BA136" s="116"/>
      <c r="BB136" s="116"/>
      <c r="BC136" s="116"/>
      <c r="BD136" s="116"/>
      <c r="BE136" s="116"/>
      <c r="BF136" s="116"/>
    </row>
    <row r="137" spans="1:58" customFormat="1" ht="12.6" customHeight="1">
      <c r="A137" s="280"/>
      <c r="B137" s="760" t="s">
        <v>189</v>
      </c>
      <c r="C137" s="761"/>
      <c r="D137" s="761"/>
      <c r="E137" s="761"/>
      <c r="F137" s="761"/>
      <c r="G137" s="761"/>
      <c r="H137" s="762"/>
      <c r="I137" s="766"/>
      <c r="J137" s="767"/>
      <c r="K137" s="768"/>
      <c r="L137" s="766"/>
      <c r="M137" s="767"/>
      <c r="N137" s="768"/>
      <c r="O137" s="766"/>
      <c r="P137" s="767"/>
      <c r="Q137" s="768"/>
      <c r="R137" s="766"/>
      <c r="S137" s="767"/>
      <c r="T137" s="768"/>
      <c r="U137" s="772">
        <f t="shared" ref="U137" si="6">SUM(I137:R137)</f>
        <v>0</v>
      </c>
      <c r="V137" s="773"/>
      <c r="W137" s="595"/>
      <c r="X137" s="596"/>
      <c r="Y137" s="596"/>
      <c r="Z137" s="597"/>
      <c r="AA137" s="759"/>
      <c r="AB137" s="759"/>
      <c r="AC137" s="759"/>
      <c r="AD137" s="759"/>
      <c r="AE137" s="759"/>
      <c r="AF137" s="759"/>
      <c r="AG137" s="114"/>
      <c r="AH137" s="115"/>
      <c r="AI137" s="104" t="str">
        <f>IF(AND(SUM(I137:T137)&gt;0,W137=""),"常勤換算未記入",IF(AND(SUM(L137,R137)&gt;0,AA137=""),"兼務状況未記入",""))</f>
        <v/>
      </c>
      <c r="AJ137" s="105"/>
      <c r="AK137" s="122" t="str">
        <f>IF(AM137="常勤不在","基準違反",IF(COUNTIF(AO137,"*計算間違い*"),"要確認",""))</f>
        <v/>
      </c>
      <c r="AL137" s="118"/>
      <c r="AM137" s="118"/>
      <c r="AN137" s="118"/>
      <c r="AO137" s="118"/>
      <c r="AP137" s="116"/>
      <c r="AQ137" s="116"/>
      <c r="AR137" s="116"/>
      <c r="AS137" s="116"/>
      <c r="AT137" s="116"/>
      <c r="AU137" s="116"/>
      <c r="AV137" s="116"/>
      <c r="AW137" s="116"/>
      <c r="AX137" s="116"/>
      <c r="AY137" s="116"/>
      <c r="AZ137" s="116"/>
      <c r="BA137" s="116"/>
      <c r="BB137" s="116"/>
      <c r="BC137" s="116"/>
      <c r="BD137" s="116"/>
      <c r="BE137" s="116"/>
      <c r="BF137" s="116"/>
    </row>
    <row r="138" spans="1:58" customFormat="1" ht="12.6" customHeight="1">
      <c r="A138" s="280"/>
      <c r="B138" s="763"/>
      <c r="C138" s="764"/>
      <c r="D138" s="764"/>
      <c r="E138" s="764"/>
      <c r="F138" s="764"/>
      <c r="G138" s="764"/>
      <c r="H138" s="765"/>
      <c r="I138" s="769"/>
      <c r="J138" s="770"/>
      <c r="K138" s="771"/>
      <c r="L138" s="769"/>
      <c r="M138" s="770"/>
      <c r="N138" s="771"/>
      <c r="O138" s="769"/>
      <c r="P138" s="770"/>
      <c r="Q138" s="771"/>
      <c r="R138" s="769"/>
      <c r="S138" s="770"/>
      <c r="T138" s="771"/>
      <c r="U138" s="774"/>
      <c r="V138" s="775"/>
      <c r="W138" s="598"/>
      <c r="X138" s="599"/>
      <c r="Y138" s="599"/>
      <c r="Z138" s="600"/>
      <c r="AA138" s="776"/>
      <c r="AB138" s="777"/>
      <c r="AC138" s="777"/>
      <c r="AD138" s="777"/>
      <c r="AE138" s="777"/>
      <c r="AF138" s="778"/>
      <c r="AG138" s="114"/>
      <c r="AH138" s="115"/>
      <c r="AI138" s="104" t="str">
        <f>IF(AND(SUM(I138:T138)&gt;0,W138=""),"常勤換算未記入",IF(AND(SUM(L138,R138)&gt;0,AA138=""),"兼務状況未記入",""))</f>
        <v/>
      </c>
      <c r="AJ138" s="105"/>
      <c r="AK138" s="122" t="str">
        <f>IF(AM138="常勤不在","基準違反",IF(COUNTIF(AO138,"*計算間違い*"),"要確認",""))</f>
        <v/>
      </c>
      <c r="AL138" s="118"/>
      <c r="AM138" s="118"/>
      <c r="AN138" s="118"/>
      <c r="AO138" s="118"/>
      <c r="AP138" s="116"/>
      <c r="AQ138" s="116"/>
      <c r="AR138" s="116"/>
      <c r="AS138" s="116"/>
      <c r="AT138" s="116"/>
      <c r="AU138" s="116"/>
      <c r="AV138" s="116"/>
      <c r="AW138" s="116"/>
      <c r="AX138" s="116"/>
      <c r="AY138" s="116"/>
      <c r="AZ138" s="116"/>
      <c r="BA138" s="116"/>
      <c r="BB138" s="116"/>
      <c r="BC138" s="116"/>
      <c r="BD138" s="116"/>
      <c r="BE138" s="116"/>
      <c r="BF138" s="116"/>
    </row>
    <row r="139" spans="1:58" customFormat="1" ht="18.75" customHeight="1">
      <c r="A139" s="280"/>
      <c r="B139" s="391" t="s">
        <v>190</v>
      </c>
      <c r="C139" s="391"/>
      <c r="D139" s="391"/>
      <c r="E139" s="391"/>
      <c r="F139" s="391"/>
      <c r="G139" s="391"/>
      <c r="H139" s="391"/>
      <c r="I139" s="286"/>
      <c r="J139" s="286"/>
      <c r="K139" s="286"/>
      <c r="L139" s="286"/>
      <c r="M139" s="286"/>
      <c r="N139" s="286"/>
      <c r="O139" s="296"/>
      <c r="P139" s="297"/>
      <c r="Q139" s="298"/>
      <c r="R139" s="286"/>
      <c r="S139" s="286"/>
      <c r="T139" s="286"/>
      <c r="U139" s="295">
        <f t="shared" ref="U139:U149" si="7">SUM(I139:R139)</f>
        <v>0</v>
      </c>
      <c r="V139" s="295"/>
      <c r="W139" s="529"/>
      <c r="X139" s="529"/>
      <c r="Y139" s="529"/>
      <c r="Z139" s="529"/>
      <c r="AA139" s="321"/>
      <c r="AB139" s="321"/>
      <c r="AC139" s="321"/>
      <c r="AD139" s="321"/>
      <c r="AE139" s="321"/>
      <c r="AF139" s="321"/>
      <c r="AG139" s="114"/>
      <c r="AH139" s="115"/>
      <c r="AI139" s="104" t="str">
        <f>IF(AND(SUM(I139:T139)&gt;0,W139=""),"常勤換算未記入",IF(AND(SUM(L139,R139)&gt;0,AA139=""),"兼務状況未記入",""))</f>
        <v/>
      </c>
      <c r="AJ139" s="105"/>
      <c r="AK139" s="122" t="str">
        <f>IF(OR(AM139="常勤不在",AN139="不足"),"基準違反",IF(COUNTIF(AO139,"*計算間違い*"),"要確認",""))</f>
        <v/>
      </c>
      <c r="AL139" s="118"/>
      <c r="AM139" s="118"/>
      <c r="AN139" s="118"/>
      <c r="AO139" s="118"/>
      <c r="AP139" s="116"/>
      <c r="AQ139" s="116"/>
      <c r="AR139" s="116"/>
      <c r="AS139" s="116"/>
      <c r="AT139" s="116"/>
      <c r="AU139" s="116"/>
      <c r="AV139" s="116"/>
      <c r="AW139" s="116"/>
      <c r="AX139" s="116"/>
      <c r="AY139" s="116"/>
      <c r="AZ139" s="116"/>
      <c r="BA139" s="116"/>
      <c r="BB139" s="116"/>
      <c r="BC139" s="116"/>
      <c r="BD139" s="116"/>
      <c r="BE139" s="116"/>
      <c r="BF139" s="116"/>
    </row>
    <row r="140" spans="1:58" customFormat="1" ht="18.75" customHeight="1">
      <c r="A140" s="280"/>
      <c r="B140" s="530" t="s">
        <v>191</v>
      </c>
      <c r="C140" s="530"/>
      <c r="D140" s="530"/>
      <c r="E140" s="530"/>
      <c r="F140" s="530"/>
      <c r="G140" s="530"/>
      <c r="H140" s="530"/>
      <c r="I140" s="525"/>
      <c r="J140" s="525"/>
      <c r="K140" s="525"/>
      <c r="L140" s="525"/>
      <c r="M140" s="525"/>
      <c r="N140" s="525"/>
      <c r="O140" s="303"/>
      <c r="P140" s="304"/>
      <c r="Q140" s="305"/>
      <c r="R140" s="525"/>
      <c r="S140" s="525"/>
      <c r="T140" s="525"/>
      <c r="U140" s="322">
        <f t="shared" si="7"/>
        <v>0</v>
      </c>
      <c r="V140" s="322"/>
      <c r="W140" s="595"/>
      <c r="X140" s="596"/>
      <c r="Y140" s="596"/>
      <c r="Z140" s="597"/>
      <c r="AA140" s="323"/>
      <c r="AB140" s="324"/>
      <c r="AC140" s="324"/>
      <c r="AD140" s="324"/>
      <c r="AE140" s="324"/>
      <c r="AF140" s="325"/>
      <c r="AG140" s="114"/>
      <c r="AH140" s="115"/>
      <c r="AI140" s="104" t="str">
        <f>IF(AND(SUM(I140:T140)&gt;0,W140=""),"常勤換算未記入",IF(AND(SUM(L140,R140)&gt;0,AA140=""),"兼務状況未記入",""))</f>
        <v/>
      </c>
      <c r="AJ140" s="105"/>
      <c r="AK140" s="122" t="str">
        <f>IF(OR(AM140="常勤不在",AN140="不足"),"基準違反",IF(COUNTIF(AO140,"*計算間違い*"),"要確認",""))</f>
        <v/>
      </c>
      <c r="AL140" s="118"/>
      <c r="AM140" s="118"/>
      <c r="AN140" s="118"/>
      <c r="AO140" s="118"/>
      <c r="AP140" s="116"/>
      <c r="AQ140" s="116"/>
      <c r="AR140" s="116"/>
      <c r="AS140" s="116"/>
      <c r="AT140" s="116"/>
      <c r="AU140" s="116"/>
      <c r="AV140" s="116"/>
      <c r="AW140" s="116"/>
      <c r="AX140" s="116"/>
      <c r="AY140" s="116"/>
      <c r="AZ140" s="116"/>
      <c r="BA140" s="116"/>
      <c r="BB140" s="116"/>
      <c r="BC140" s="116"/>
      <c r="BD140" s="116"/>
      <c r="BE140" s="116"/>
      <c r="BF140" s="116"/>
    </row>
    <row r="141" spans="1:58" customFormat="1" ht="18.75" customHeight="1">
      <c r="A141" s="280"/>
      <c r="B141" s="334" t="s">
        <v>192</v>
      </c>
      <c r="C141" s="334"/>
      <c r="D141" s="334"/>
      <c r="E141" s="334"/>
      <c r="F141" s="334"/>
      <c r="G141" s="334"/>
      <c r="H141" s="334"/>
      <c r="I141" s="335"/>
      <c r="J141" s="335"/>
      <c r="K141" s="335"/>
      <c r="L141" s="335"/>
      <c r="M141" s="335"/>
      <c r="N141" s="335"/>
      <c r="O141" s="556"/>
      <c r="P141" s="557"/>
      <c r="Q141" s="558"/>
      <c r="R141" s="335"/>
      <c r="S141" s="335"/>
      <c r="T141" s="335"/>
      <c r="U141" s="294">
        <f>SUM(I141:R141)</f>
        <v>0</v>
      </c>
      <c r="V141" s="294"/>
      <c r="W141" s="598"/>
      <c r="X141" s="599"/>
      <c r="Y141" s="599"/>
      <c r="Z141" s="600"/>
      <c r="AA141" s="326"/>
      <c r="AB141" s="327"/>
      <c r="AC141" s="327"/>
      <c r="AD141" s="327"/>
      <c r="AE141" s="327"/>
      <c r="AF141" s="328"/>
      <c r="AG141" s="114"/>
      <c r="AH141" s="115"/>
      <c r="AI141" s="104" t="str">
        <f>IF(AND(SUM(I141:T141)&gt;0,W140=""),"常勤換算未記入",IF(AND(SUM(L141,R141)&gt;0,AA140=""),"兼務状況未記入",""))</f>
        <v/>
      </c>
      <c r="AJ141" s="105"/>
      <c r="AK141" s="106"/>
      <c r="AL141" s="118"/>
      <c r="AM141" s="118"/>
      <c r="AN141" s="118"/>
      <c r="AO141" s="118"/>
      <c r="AP141" s="116"/>
      <c r="AQ141" s="116"/>
      <c r="AR141" s="116"/>
      <c r="AS141" s="116"/>
      <c r="AT141" s="116"/>
      <c r="AU141" s="116"/>
      <c r="AV141" s="116"/>
      <c r="AW141" s="116"/>
      <c r="AX141" s="116"/>
      <c r="AY141" s="116"/>
      <c r="AZ141" s="116"/>
      <c r="BA141" s="116"/>
      <c r="BB141" s="116"/>
      <c r="BC141" s="116"/>
      <c r="BD141" s="116"/>
      <c r="BE141" s="116"/>
      <c r="BF141" s="116"/>
    </row>
    <row r="142" spans="1:58" customFormat="1" ht="18.75" customHeight="1">
      <c r="A142" s="280"/>
      <c r="B142" s="530" t="s">
        <v>193</v>
      </c>
      <c r="C142" s="530"/>
      <c r="D142" s="530"/>
      <c r="E142" s="530"/>
      <c r="F142" s="530"/>
      <c r="G142" s="530"/>
      <c r="H142" s="530"/>
      <c r="I142" s="525"/>
      <c r="J142" s="525"/>
      <c r="K142" s="525"/>
      <c r="L142" s="525"/>
      <c r="M142" s="525"/>
      <c r="N142" s="525"/>
      <c r="O142" s="303"/>
      <c r="P142" s="304"/>
      <c r="Q142" s="305"/>
      <c r="R142" s="525"/>
      <c r="S142" s="525"/>
      <c r="T142" s="525"/>
      <c r="U142" s="322">
        <f t="shared" si="7"/>
        <v>0</v>
      </c>
      <c r="V142" s="322"/>
      <c r="W142" s="595"/>
      <c r="X142" s="596"/>
      <c r="Y142" s="596"/>
      <c r="Z142" s="597"/>
      <c r="AA142" s="323"/>
      <c r="AB142" s="324"/>
      <c r="AC142" s="324"/>
      <c r="AD142" s="324"/>
      <c r="AE142" s="324"/>
      <c r="AF142" s="325"/>
      <c r="AG142" s="114"/>
      <c r="AH142" s="115"/>
      <c r="AI142" s="104" t="str">
        <f>IF(AND(SUM(I142:T142)&gt;0,W142=""),"常勤換算未記入",IF(AND(SUM(L142,R142)&gt;0,AA142=""),"兼務状況未記入",""))</f>
        <v/>
      </c>
      <c r="AJ142" s="105"/>
      <c r="AK142" s="122" t="str">
        <f>IF(OR(AM142="常勤不在",AN142="不足"),"基準違反",IF(COUNTIF(AO142,"*計算間違い*"),"要確認",""))</f>
        <v/>
      </c>
      <c r="AL142" s="118"/>
      <c r="AM142" s="118"/>
      <c r="AN142" s="118"/>
      <c r="AO142" s="118"/>
      <c r="AP142" s="116"/>
      <c r="AQ142" s="116"/>
      <c r="AR142" s="116"/>
      <c r="AS142" s="116"/>
      <c r="AT142" s="116"/>
      <c r="AU142" s="116"/>
      <c r="AV142" s="116"/>
      <c r="AW142" s="116"/>
      <c r="AX142" s="116"/>
      <c r="AY142" s="116"/>
      <c r="AZ142" s="116"/>
      <c r="BA142" s="116"/>
      <c r="BB142" s="116"/>
      <c r="BC142" s="116"/>
      <c r="BD142" s="116"/>
      <c r="BE142" s="116"/>
      <c r="BF142" s="116"/>
    </row>
    <row r="143" spans="1:58" customFormat="1" ht="18.75" customHeight="1">
      <c r="A143" s="280"/>
      <c r="B143" s="334" t="s">
        <v>194</v>
      </c>
      <c r="C143" s="334"/>
      <c r="D143" s="334"/>
      <c r="E143" s="334"/>
      <c r="F143" s="334"/>
      <c r="G143" s="334"/>
      <c r="H143" s="334"/>
      <c r="I143" s="335"/>
      <c r="J143" s="335"/>
      <c r="K143" s="335"/>
      <c r="L143" s="335"/>
      <c r="M143" s="335"/>
      <c r="N143" s="335"/>
      <c r="O143" s="556"/>
      <c r="P143" s="557"/>
      <c r="Q143" s="558"/>
      <c r="R143" s="335"/>
      <c r="S143" s="335"/>
      <c r="T143" s="335"/>
      <c r="U143" s="294">
        <f>SUM(I143:R143)</f>
        <v>0</v>
      </c>
      <c r="V143" s="294"/>
      <c r="W143" s="598"/>
      <c r="X143" s="599"/>
      <c r="Y143" s="599"/>
      <c r="Z143" s="600"/>
      <c r="AA143" s="326"/>
      <c r="AB143" s="327"/>
      <c r="AC143" s="327"/>
      <c r="AD143" s="327"/>
      <c r="AE143" s="327"/>
      <c r="AF143" s="328"/>
      <c r="AG143" s="114"/>
      <c r="AH143" s="115"/>
      <c r="AI143" s="104" t="str">
        <f>IF(AND(SUM(I143:T143)&gt;0,W142=""),"常勤換算未記入",IF(AND(SUM(L143,R143)&gt;0,AA142=""),"兼務状況未記入",""))</f>
        <v/>
      </c>
      <c r="AJ143" s="105"/>
      <c r="AK143" s="106"/>
      <c r="AL143" s="118"/>
      <c r="AM143" s="118"/>
      <c r="AN143" s="118"/>
      <c r="AO143" s="118"/>
      <c r="AP143" s="116"/>
      <c r="AQ143" s="116"/>
      <c r="AR143" s="116"/>
      <c r="AS143" s="116"/>
      <c r="AT143" s="116"/>
      <c r="AU143" s="116"/>
      <c r="AV143" s="116"/>
      <c r="AW143" s="116"/>
      <c r="AX143" s="116"/>
      <c r="AY143" s="116"/>
      <c r="AZ143" s="116"/>
      <c r="BA143" s="116"/>
      <c r="BB143" s="116"/>
      <c r="BC143" s="116"/>
      <c r="BD143" s="116"/>
      <c r="BE143" s="116"/>
      <c r="BF143" s="116"/>
    </row>
    <row r="144" spans="1:58" customFormat="1" ht="18.75" customHeight="1">
      <c r="A144" s="280"/>
      <c r="B144" s="391" t="s">
        <v>195</v>
      </c>
      <c r="C144" s="391"/>
      <c r="D144" s="391"/>
      <c r="E144" s="391"/>
      <c r="F144" s="391"/>
      <c r="G144" s="391"/>
      <c r="H144" s="391"/>
      <c r="I144" s="286"/>
      <c r="J144" s="286"/>
      <c r="K144" s="286"/>
      <c r="L144" s="286"/>
      <c r="M144" s="286"/>
      <c r="N144" s="286"/>
      <c r="O144" s="296"/>
      <c r="P144" s="297"/>
      <c r="Q144" s="298"/>
      <c r="R144" s="286"/>
      <c r="S144" s="286"/>
      <c r="T144" s="286"/>
      <c r="U144" s="295">
        <f t="shared" si="7"/>
        <v>0</v>
      </c>
      <c r="V144" s="295"/>
      <c r="W144" s="529"/>
      <c r="X144" s="529"/>
      <c r="Y144" s="529"/>
      <c r="Z144" s="529"/>
      <c r="AA144" s="321"/>
      <c r="AB144" s="321"/>
      <c r="AC144" s="321"/>
      <c r="AD144" s="321"/>
      <c r="AE144" s="321"/>
      <c r="AF144" s="321"/>
      <c r="AG144" s="114"/>
      <c r="AH144" s="115"/>
      <c r="AI144" s="104" t="str">
        <f t="shared" ref="AI144:AI149" si="8">IF(AND(SUM(I144:T144)&gt;0,W144=""),"常勤換算未記入",IF(AND(SUM(L144,R144)&gt;0,AA144=""),"兼務状況未記入",""))</f>
        <v/>
      </c>
      <c r="AJ144" s="105"/>
      <c r="AK144" s="122" t="str">
        <f>IF(AN144="不在","基準違反",IF(COUNTIF(AO144,"*計算間違い*"),"要確認",""))</f>
        <v/>
      </c>
      <c r="AL144" s="118"/>
      <c r="AM144" s="118"/>
      <c r="AN144" s="118"/>
      <c r="AO144" s="118"/>
      <c r="AP144" s="116"/>
      <c r="AQ144" s="116"/>
      <c r="AR144" s="116"/>
      <c r="AS144" s="116"/>
      <c r="AT144" s="116"/>
      <c r="AU144" s="116"/>
      <c r="AV144" s="116"/>
      <c r="AW144" s="116"/>
      <c r="AX144" s="116"/>
      <c r="AY144" s="116"/>
      <c r="AZ144" s="116"/>
      <c r="BA144" s="116"/>
      <c r="BB144" s="116"/>
      <c r="BC144" s="116"/>
      <c r="BD144" s="116"/>
      <c r="BE144" s="116"/>
      <c r="BF144" s="116"/>
    </row>
    <row r="145" spans="1:58" customFormat="1" ht="18.75" customHeight="1">
      <c r="A145" s="280"/>
      <c r="B145" s="391" t="s">
        <v>196</v>
      </c>
      <c r="C145" s="391"/>
      <c r="D145" s="391"/>
      <c r="E145" s="391"/>
      <c r="F145" s="391"/>
      <c r="G145" s="391"/>
      <c r="H145" s="391"/>
      <c r="I145" s="286"/>
      <c r="J145" s="286"/>
      <c r="K145" s="286"/>
      <c r="L145" s="286"/>
      <c r="M145" s="286"/>
      <c r="N145" s="286"/>
      <c r="O145" s="296"/>
      <c r="P145" s="297"/>
      <c r="Q145" s="298"/>
      <c r="R145" s="286"/>
      <c r="S145" s="286"/>
      <c r="T145" s="286"/>
      <c r="U145" s="295">
        <f t="shared" si="7"/>
        <v>0</v>
      </c>
      <c r="V145" s="295"/>
      <c r="W145" s="529"/>
      <c r="X145" s="529"/>
      <c r="Y145" s="529"/>
      <c r="Z145" s="529"/>
      <c r="AA145" s="321"/>
      <c r="AB145" s="321"/>
      <c r="AC145" s="321"/>
      <c r="AD145" s="321"/>
      <c r="AE145" s="321"/>
      <c r="AF145" s="321"/>
      <c r="AG145" s="114"/>
      <c r="AH145" s="115"/>
      <c r="AI145" s="104" t="str">
        <f t="shared" si="8"/>
        <v/>
      </c>
      <c r="AJ145" s="105"/>
      <c r="AK145" s="122" t="str">
        <f>IF(AN145="不在","基準違反",IF(COUNTIF(AO145,"*計算間違い*"),"要確認",""))</f>
        <v/>
      </c>
      <c r="AL145" s="118"/>
      <c r="AM145" s="118"/>
      <c r="AN145" s="118"/>
      <c r="AO145" s="118"/>
      <c r="AP145" s="116"/>
      <c r="AQ145" s="116"/>
      <c r="AR145" s="116"/>
      <c r="AS145" s="116"/>
      <c r="AT145" s="116"/>
      <c r="AU145" s="116"/>
      <c r="AV145" s="116"/>
      <c r="AW145" s="116"/>
      <c r="AX145" s="116"/>
      <c r="AY145" s="116"/>
      <c r="AZ145" s="116"/>
      <c r="BA145" s="116"/>
      <c r="BB145" s="116"/>
      <c r="BC145" s="116"/>
      <c r="BD145" s="116"/>
      <c r="BE145" s="116"/>
      <c r="BF145" s="116"/>
    </row>
    <row r="146" spans="1:58" customFormat="1" ht="18.75" customHeight="1">
      <c r="A146" s="280"/>
      <c r="B146" s="391" t="s">
        <v>197</v>
      </c>
      <c r="C146" s="391"/>
      <c r="D146" s="391"/>
      <c r="E146" s="391"/>
      <c r="F146" s="391"/>
      <c r="G146" s="391"/>
      <c r="H146" s="391"/>
      <c r="I146" s="286"/>
      <c r="J146" s="286"/>
      <c r="K146" s="286"/>
      <c r="L146" s="286"/>
      <c r="M146" s="286"/>
      <c r="N146" s="286"/>
      <c r="O146" s="296"/>
      <c r="P146" s="297"/>
      <c r="Q146" s="298"/>
      <c r="R146" s="286"/>
      <c r="S146" s="286"/>
      <c r="T146" s="286"/>
      <c r="U146" s="295">
        <f t="shared" si="7"/>
        <v>0</v>
      </c>
      <c r="V146" s="295"/>
      <c r="W146" s="529"/>
      <c r="X146" s="529"/>
      <c r="Y146" s="529"/>
      <c r="Z146" s="529"/>
      <c r="AA146" s="321"/>
      <c r="AB146" s="321"/>
      <c r="AC146" s="321"/>
      <c r="AD146" s="321"/>
      <c r="AE146" s="321"/>
      <c r="AF146" s="321"/>
      <c r="AG146" s="114"/>
      <c r="AH146" s="115"/>
      <c r="AI146" s="104" t="str">
        <f>IF(AND(SUM(L146,R146)&gt;0,AA146=""),"兼務状況未記入","")</f>
        <v/>
      </c>
      <c r="AJ146" s="105"/>
      <c r="AK146" s="122" t="str">
        <f>IF(COUNTIF(AO146,"*計算間違い*"),"要確認","")</f>
        <v/>
      </c>
      <c r="AL146" s="118"/>
      <c r="AM146" s="118"/>
      <c r="AN146" s="118"/>
      <c r="AO146" s="118"/>
      <c r="AP146" s="116"/>
      <c r="AQ146" s="116"/>
      <c r="AR146" s="116"/>
      <c r="AS146" s="116"/>
      <c r="AT146" s="116"/>
      <c r="AU146" s="116"/>
      <c r="AV146" s="116"/>
      <c r="AW146" s="116"/>
      <c r="AX146" s="116"/>
      <c r="AY146" s="116"/>
      <c r="AZ146" s="116"/>
      <c r="BA146" s="116"/>
      <c r="BB146" s="116"/>
      <c r="BC146" s="116"/>
      <c r="BD146" s="116"/>
      <c r="BE146" s="116"/>
      <c r="BF146" s="116"/>
    </row>
    <row r="147" spans="1:58" customFormat="1" ht="18.75" customHeight="1">
      <c r="A147" s="280"/>
      <c r="B147" s="391" t="s">
        <v>198</v>
      </c>
      <c r="C147" s="391"/>
      <c r="D147" s="391"/>
      <c r="E147" s="391"/>
      <c r="F147" s="391"/>
      <c r="G147" s="391"/>
      <c r="H147" s="391"/>
      <c r="I147" s="286"/>
      <c r="J147" s="286"/>
      <c r="K147" s="286"/>
      <c r="L147" s="286"/>
      <c r="M147" s="286"/>
      <c r="N147" s="286"/>
      <c r="O147" s="296"/>
      <c r="P147" s="297"/>
      <c r="Q147" s="298"/>
      <c r="R147" s="286"/>
      <c r="S147" s="286"/>
      <c r="T147" s="286"/>
      <c r="U147" s="295">
        <f t="shared" si="7"/>
        <v>0</v>
      </c>
      <c r="V147" s="295"/>
      <c r="W147" s="529"/>
      <c r="X147" s="529"/>
      <c r="Y147" s="529"/>
      <c r="Z147" s="529"/>
      <c r="AA147" s="321"/>
      <c r="AB147" s="321"/>
      <c r="AC147" s="321"/>
      <c r="AD147" s="321"/>
      <c r="AE147" s="321"/>
      <c r="AF147" s="321"/>
      <c r="AG147" s="114"/>
      <c r="AH147" s="115"/>
      <c r="AI147" s="104" t="str">
        <f>IF(AND(SUM(L147,R147)&gt;0,AA147=""),"兼務状況未記入","")</f>
        <v/>
      </c>
      <c r="AJ147" s="105"/>
      <c r="AK147" s="122" t="str">
        <f>IF(COUNTIF(AO147,"*計算間違い*"),"要確認","")</f>
        <v/>
      </c>
      <c r="AL147" s="118"/>
      <c r="AM147" s="118"/>
      <c r="AN147" s="118"/>
      <c r="AO147" s="118"/>
      <c r="AP147" s="116"/>
      <c r="AQ147" s="116"/>
      <c r="AR147" s="116"/>
      <c r="AS147" s="116"/>
      <c r="AT147" s="116"/>
      <c r="AU147" s="116"/>
      <c r="AV147" s="116"/>
      <c r="AW147" s="116"/>
      <c r="AX147" s="116"/>
      <c r="AY147" s="116"/>
      <c r="AZ147" s="116"/>
      <c r="BA147" s="116"/>
      <c r="BB147" s="116"/>
      <c r="BC147" s="116"/>
      <c r="BD147" s="116"/>
      <c r="BE147" s="116"/>
      <c r="BF147" s="116"/>
    </row>
    <row r="148" spans="1:58" customFormat="1" ht="18.75" customHeight="1">
      <c r="A148" s="280"/>
      <c r="B148" s="391" t="s">
        <v>199</v>
      </c>
      <c r="C148" s="391"/>
      <c r="D148" s="391"/>
      <c r="E148" s="391"/>
      <c r="F148" s="391"/>
      <c r="G148" s="391"/>
      <c r="H148" s="391"/>
      <c r="I148" s="286"/>
      <c r="J148" s="286"/>
      <c r="K148" s="286"/>
      <c r="L148" s="286"/>
      <c r="M148" s="286"/>
      <c r="N148" s="286"/>
      <c r="O148" s="296"/>
      <c r="P148" s="297"/>
      <c r="Q148" s="298"/>
      <c r="R148" s="286"/>
      <c r="S148" s="286"/>
      <c r="T148" s="286"/>
      <c r="U148" s="295">
        <f t="shared" si="7"/>
        <v>0</v>
      </c>
      <c r="V148" s="295"/>
      <c r="W148" s="529"/>
      <c r="X148" s="529"/>
      <c r="Y148" s="529"/>
      <c r="Z148" s="529"/>
      <c r="AA148" s="321"/>
      <c r="AB148" s="321"/>
      <c r="AC148" s="321"/>
      <c r="AD148" s="321"/>
      <c r="AE148" s="321"/>
      <c r="AF148" s="321"/>
      <c r="AG148" s="114"/>
      <c r="AH148" s="115"/>
      <c r="AI148" s="104" t="str">
        <f t="shared" si="8"/>
        <v/>
      </c>
      <c r="AJ148" s="105"/>
      <c r="AK148" s="122" t="str">
        <f>IF(COUNTIF(AO148,"*計算間違い*"),"要確認","")</f>
        <v/>
      </c>
      <c r="AL148" s="118"/>
      <c r="AM148" s="118"/>
      <c r="AN148" s="118"/>
      <c r="AO148" s="118"/>
      <c r="AP148" s="116"/>
      <c r="AQ148" s="116"/>
      <c r="AR148" s="116"/>
      <c r="AS148" s="116"/>
      <c r="AT148" s="116"/>
      <c r="AU148" s="116"/>
      <c r="AV148" s="116"/>
      <c r="AW148" s="116"/>
      <c r="AX148" s="116"/>
      <c r="AY148" s="116"/>
      <c r="AZ148" s="116"/>
      <c r="BA148" s="116"/>
      <c r="BB148" s="116"/>
      <c r="BC148" s="116"/>
      <c r="BD148" s="116"/>
      <c r="BE148" s="116"/>
      <c r="BF148" s="116"/>
    </row>
    <row r="149" spans="1:58" customFormat="1" ht="18.75" customHeight="1">
      <c r="A149" s="280"/>
      <c r="B149" s="561" t="s">
        <v>200</v>
      </c>
      <c r="C149" s="561"/>
      <c r="D149" s="561"/>
      <c r="E149" s="561"/>
      <c r="F149" s="561"/>
      <c r="G149" s="561"/>
      <c r="H149" s="561"/>
      <c r="I149" s="682"/>
      <c r="J149" s="682"/>
      <c r="K149" s="682"/>
      <c r="L149" s="682"/>
      <c r="M149" s="682"/>
      <c r="N149" s="682"/>
      <c r="O149" s="296"/>
      <c r="P149" s="297"/>
      <c r="Q149" s="298"/>
      <c r="R149" s="682"/>
      <c r="S149" s="682"/>
      <c r="T149" s="682"/>
      <c r="U149" s="780">
        <f t="shared" si="7"/>
        <v>0</v>
      </c>
      <c r="V149" s="780"/>
      <c r="W149" s="567"/>
      <c r="X149" s="567"/>
      <c r="Y149" s="567"/>
      <c r="Z149" s="567"/>
      <c r="AA149" s="759"/>
      <c r="AB149" s="759"/>
      <c r="AC149" s="759"/>
      <c r="AD149" s="759"/>
      <c r="AE149" s="759"/>
      <c r="AF149" s="759"/>
      <c r="AG149" s="114"/>
      <c r="AH149" s="115"/>
      <c r="AI149" s="104" t="str">
        <f t="shared" si="8"/>
        <v/>
      </c>
      <c r="AJ149" s="105"/>
      <c r="AK149" s="122" t="str">
        <f>IF(COUNTIF(AO149,"*計算間違い*"),"要確認","")</f>
        <v/>
      </c>
      <c r="AL149" s="118"/>
      <c r="AM149" s="118"/>
      <c r="AN149" s="118"/>
      <c r="AO149" s="118"/>
      <c r="AP149" s="116"/>
      <c r="AQ149" s="116"/>
      <c r="AR149" s="116"/>
      <c r="AS149" s="116"/>
      <c r="AT149" s="116"/>
      <c r="AU149" s="116"/>
      <c r="AV149" s="116"/>
      <c r="AW149" s="116"/>
      <c r="AX149" s="116"/>
      <c r="AY149" s="116"/>
      <c r="AZ149" s="116"/>
      <c r="BA149" s="116"/>
      <c r="BB149" s="116"/>
      <c r="BC149" s="116"/>
      <c r="BD149" s="116"/>
      <c r="BE149" s="116"/>
      <c r="BF149" s="116"/>
    </row>
    <row r="150" spans="1:58" s="18" customFormat="1" ht="18.75" customHeight="1">
      <c r="A150" s="72"/>
      <c r="B150" s="541" t="s">
        <v>201</v>
      </c>
      <c r="C150" s="514"/>
      <c r="D150" s="514"/>
      <c r="E150" s="514"/>
      <c r="F150" s="514"/>
      <c r="G150" s="514"/>
      <c r="H150" s="514"/>
      <c r="I150" s="514"/>
      <c r="J150" s="514"/>
      <c r="K150" s="514"/>
      <c r="L150" s="514"/>
      <c r="M150" s="514"/>
      <c r="N150" s="514"/>
      <c r="O150" s="514"/>
      <c r="P150" s="514"/>
      <c r="Q150" s="514"/>
      <c r="R150" s="514"/>
      <c r="S150" s="514"/>
      <c r="T150" s="534"/>
      <c r="U150" s="22"/>
      <c r="V150" s="779"/>
      <c r="W150" s="779"/>
      <c r="X150" s="779"/>
      <c r="Y150" s="514" t="s">
        <v>202</v>
      </c>
      <c r="Z150" s="514"/>
      <c r="AA150" s="22"/>
      <c r="AB150" s="22"/>
      <c r="AC150" s="22"/>
      <c r="AD150" s="22"/>
      <c r="AE150" s="22"/>
      <c r="AF150" s="54"/>
      <c r="AG150" s="117"/>
      <c r="AH150" s="103"/>
      <c r="AI150" s="104" t="str">
        <f>IF(V150="","未記入","")</f>
        <v>未記入</v>
      </c>
      <c r="AJ150" s="105"/>
      <c r="AK150" s="119"/>
      <c r="AL150" s="118"/>
      <c r="AM150" s="120"/>
      <c r="AN150" s="120"/>
      <c r="AO150" s="120"/>
      <c r="AP150" s="120"/>
      <c r="AQ150" s="120"/>
      <c r="AR150" s="120"/>
      <c r="AS150" s="120"/>
      <c r="AT150" s="120"/>
      <c r="AU150" s="120"/>
      <c r="AV150" s="120"/>
      <c r="AW150" s="120"/>
      <c r="AX150" s="120"/>
      <c r="AY150" s="120"/>
      <c r="AZ150" s="120"/>
      <c r="BA150" s="120"/>
      <c r="BB150" s="120"/>
      <c r="BC150" s="120"/>
      <c r="BD150" s="120"/>
      <c r="BE150" s="120"/>
      <c r="BF150" s="120"/>
    </row>
    <row r="151" spans="1:58" s="18" customFormat="1" ht="18.75" customHeight="1">
      <c r="A151" s="72"/>
      <c r="B151" s="392" t="s">
        <v>203</v>
      </c>
      <c r="C151" s="393"/>
      <c r="D151" s="393"/>
      <c r="E151" s="393"/>
      <c r="F151" s="393"/>
      <c r="G151" s="393"/>
      <c r="H151" s="393"/>
      <c r="I151" s="393"/>
      <c r="J151" s="393"/>
      <c r="K151" s="393"/>
      <c r="L151" s="393"/>
      <c r="M151" s="393"/>
      <c r="N151" s="393"/>
      <c r="O151" s="393"/>
      <c r="P151" s="393"/>
      <c r="Q151" s="393"/>
      <c r="R151" s="393"/>
      <c r="S151" s="393"/>
      <c r="T151" s="393"/>
      <c r="U151" s="393"/>
      <c r="V151" s="393"/>
      <c r="W151" s="393"/>
      <c r="X151" s="393"/>
      <c r="Y151" s="393"/>
      <c r="Z151" s="393"/>
      <c r="AA151" s="393"/>
      <c r="AB151" s="393"/>
      <c r="AC151" s="393"/>
      <c r="AD151" s="393"/>
      <c r="AE151" s="393"/>
      <c r="AF151" s="568"/>
      <c r="AG151" s="117"/>
      <c r="AH151" s="103"/>
      <c r="AI151" s="104" t="str">
        <f>IF(COUNTA(I154:T160)=0,"未記入","")</f>
        <v>未記入</v>
      </c>
      <c r="AJ151" s="120"/>
      <c r="AK151" s="123"/>
      <c r="AL151" s="123" t="s">
        <v>204</v>
      </c>
      <c r="AM151" s="123"/>
      <c r="AN151" s="123"/>
      <c r="AO151" s="123"/>
      <c r="AP151" s="120"/>
      <c r="AQ151" s="120"/>
      <c r="AR151" s="120"/>
      <c r="AS151" s="120"/>
      <c r="AT151" s="120"/>
      <c r="AU151" s="120"/>
      <c r="AV151" s="120"/>
      <c r="AW151" s="120"/>
      <c r="AX151" s="120"/>
      <c r="AY151" s="120"/>
      <c r="AZ151" s="120"/>
      <c r="BA151" s="120"/>
      <c r="BB151" s="120"/>
      <c r="BC151" s="120"/>
      <c r="BD151" s="120"/>
      <c r="BE151" s="120"/>
      <c r="BF151" s="120"/>
    </row>
    <row r="152" spans="1:58" s="18" customFormat="1" ht="18.75" customHeight="1">
      <c r="A152" s="72"/>
      <c r="B152" s="394" t="s">
        <v>205</v>
      </c>
      <c r="C152" s="395"/>
      <c r="D152" s="565"/>
      <c r="E152" s="565"/>
      <c r="F152" s="565"/>
      <c r="G152" s="684" t="s">
        <v>206</v>
      </c>
      <c r="H152" s="685"/>
      <c r="I152" s="309" t="s">
        <v>182</v>
      </c>
      <c r="J152" s="309"/>
      <c r="K152" s="309"/>
      <c r="L152" s="309"/>
      <c r="M152" s="309"/>
      <c r="N152" s="309"/>
      <c r="O152" s="344" t="s">
        <v>183</v>
      </c>
      <c r="P152" s="345"/>
      <c r="Q152" s="345"/>
      <c r="R152" s="345"/>
      <c r="S152" s="345"/>
      <c r="T152" s="346"/>
      <c r="U152" s="683"/>
      <c r="V152" s="683"/>
      <c r="W152" s="683"/>
      <c r="X152" s="683"/>
      <c r="Y152" s="683"/>
      <c r="Z152" s="683"/>
      <c r="AA152" s="683"/>
      <c r="AB152" s="683"/>
      <c r="AC152" s="683"/>
      <c r="AD152" s="683"/>
      <c r="AE152" s="683"/>
      <c r="AF152" s="683"/>
      <c r="AG152" s="117"/>
      <c r="AH152" s="103"/>
      <c r="AI152" s="104"/>
      <c r="AJ152" s="120"/>
      <c r="AK152" s="123"/>
      <c r="AL152" s="136"/>
      <c r="AM152" s="137" t="s">
        <v>207</v>
      </c>
      <c r="AN152" s="137" t="s">
        <v>208</v>
      </c>
      <c r="AO152" s="137" t="s">
        <v>209</v>
      </c>
      <c r="AP152" s="137" t="s">
        <v>210</v>
      </c>
      <c r="AQ152" s="120"/>
      <c r="AR152" s="120"/>
      <c r="AS152" s="120"/>
      <c r="AT152" s="120"/>
      <c r="AU152" s="120"/>
      <c r="AV152" s="120"/>
      <c r="AW152" s="120"/>
      <c r="AX152" s="120"/>
      <c r="AY152" s="120"/>
      <c r="AZ152" s="120"/>
      <c r="BA152" s="120"/>
      <c r="BB152" s="120"/>
      <c r="BC152" s="120"/>
      <c r="BD152" s="120"/>
      <c r="BE152" s="120"/>
      <c r="BF152" s="120"/>
    </row>
    <row r="153" spans="1:58" s="18" customFormat="1" ht="18.75" customHeight="1">
      <c r="A153" s="72"/>
      <c r="B153" s="396"/>
      <c r="C153" s="397"/>
      <c r="D153" s="566"/>
      <c r="E153" s="566"/>
      <c r="F153" s="566"/>
      <c r="G153" s="686"/>
      <c r="H153" s="687"/>
      <c r="I153" s="309" t="s">
        <v>187</v>
      </c>
      <c r="J153" s="309"/>
      <c r="K153" s="309"/>
      <c r="L153" s="309" t="s">
        <v>188</v>
      </c>
      <c r="M153" s="309"/>
      <c r="N153" s="309"/>
      <c r="O153" s="344" t="s">
        <v>187</v>
      </c>
      <c r="P153" s="345"/>
      <c r="Q153" s="346"/>
      <c r="R153" s="309" t="s">
        <v>188</v>
      </c>
      <c r="S153" s="309"/>
      <c r="T153" s="309"/>
      <c r="U153" s="683"/>
      <c r="V153" s="683"/>
      <c r="W153" s="683"/>
      <c r="X153" s="683"/>
      <c r="Y153" s="683"/>
      <c r="Z153" s="683"/>
      <c r="AA153" s="683"/>
      <c r="AB153" s="683"/>
      <c r="AC153" s="683"/>
      <c r="AD153" s="683"/>
      <c r="AE153" s="683"/>
      <c r="AF153" s="683"/>
      <c r="AG153" s="117"/>
      <c r="AH153" s="103"/>
      <c r="AI153" s="104"/>
      <c r="AJ153" s="120"/>
      <c r="AK153" s="123"/>
      <c r="AL153" s="138" t="s">
        <v>211</v>
      </c>
      <c r="AM153" s="139">
        <f>I142+I143</f>
        <v>0</v>
      </c>
      <c r="AN153" s="139">
        <f>L142+L143</f>
        <v>0</v>
      </c>
      <c r="AO153" s="139">
        <f>O142+O143</f>
        <v>0</v>
      </c>
      <c r="AP153" s="139">
        <f>R142+R143</f>
        <v>0</v>
      </c>
      <c r="AQ153" s="120"/>
      <c r="AR153" s="120"/>
      <c r="AS153" s="120"/>
      <c r="AT153" s="120"/>
      <c r="AU153" s="120"/>
      <c r="AV153" s="120"/>
      <c r="AW153" s="120"/>
      <c r="AX153" s="120"/>
      <c r="AY153" s="120"/>
      <c r="AZ153" s="120"/>
      <c r="BA153" s="120"/>
      <c r="BB153" s="120"/>
      <c r="BC153" s="120"/>
      <c r="BD153" s="120"/>
      <c r="BE153" s="120"/>
      <c r="BF153" s="120"/>
    </row>
    <row r="154" spans="1:58" s="18" customFormat="1" ht="18.75" customHeight="1">
      <c r="A154" s="72"/>
      <c r="B154" s="391" t="s">
        <v>212</v>
      </c>
      <c r="C154" s="391"/>
      <c r="D154" s="391"/>
      <c r="E154" s="391"/>
      <c r="F154" s="391"/>
      <c r="G154" s="391"/>
      <c r="H154" s="391"/>
      <c r="I154" s="286"/>
      <c r="J154" s="286"/>
      <c r="K154" s="286"/>
      <c r="L154" s="286"/>
      <c r="M154" s="286"/>
      <c r="N154" s="286"/>
      <c r="O154" s="296"/>
      <c r="P154" s="297"/>
      <c r="Q154" s="298"/>
      <c r="R154" s="286"/>
      <c r="S154" s="286"/>
      <c r="T154" s="286"/>
      <c r="U154" s="683"/>
      <c r="V154" s="683"/>
      <c r="W154" s="683"/>
      <c r="X154" s="683"/>
      <c r="Y154" s="683"/>
      <c r="Z154" s="683"/>
      <c r="AA154" s="683"/>
      <c r="AB154" s="683"/>
      <c r="AC154" s="683"/>
      <c r="AD154" s="683"/>
      <c r="AE154" s="683"/>
      <c r="AF154" s="683"/>
      <c r="AG154" s="117"/>
      <c r="AH154" s="103"/>
      <c r="AI154" s="104"/>
      <c r="AJ154" s="120"/>
      <c r="AK154" s="123"/>
      <c r="AL154" s="139" t="s">
        <v>213</v>
      </c>
      <c r="AM154" s="139">
        <f>SUM(I154:K160)</f>
        <v>0</v>
      </c>
      <c r="AN154" s="139">
        <f>SUM(L154:N160)</f>
        <v>0</v>
      </c>
      <c r="AO154" s="139">
        <f>SUM(O154:Q160)</f>
        <v>0</v>
      </c>
      <c r="AP154" s="139">
        <f>SUM(R154:T160)</f>
        <v>0</v>
      </c>
      <c r="AQ154" s="120"/>
      <c r="AR154" s="120"/>
      <c r="AS154" s="120"/>
      <c r="AT154" s="120"/>
      <c r="AU154" s="120"/>
      <c r="AV154" s="120"/>
      <c r="AW154" s="120"/>
      <c r="AX154" s="120"/>
      <c r="AY154" s="120"/>
      <c r="AZ154" s="120"/>
      <c r="BA154" s="120"/>
      <c r="BB154" s="120"/>
      <c r="BC154" s="120"/>
      <c r="BD154" s="120"/>
      <c r="BE154" s="120"/>
      <c r="BF154" s="120"/>
    </row>
    <row r="155" spans="1:58" s="18" customFormat="1" ht="18.75" customHeight="1">
      <c r="A155" s="72"/>
      <c r="B155" s="391" t="s">
        <v>214</v>
      </c>
      <c r="C155" s="391"/>
      <c r="D155" s="391"/>
      <c r="E155" s="391"/>
      <c r="F155" s="391"/>
      <c r="G155" s="391"/>
      <c r="H155" s="391"/>
      <c r="I155" s="286"/>
      <c r="J155" s="286"/>
      <c r="K155" s="286"/>
      <c r="L155" s="286"/>
      <c r="M155" s="286"/>
      <c r="N155" s="286"/>
      <c r="O155" s="296"/>
      <c r="P155" s="297"/>
      <c r="Q155" s="298"/>
      <c r="R155" s="286"/>
      <c r="S155" s="286"/>
      <c r="T155" s="286"/>
      <c r="U155" s="683"/>
      <c r="V155" s="683"/>
      <c r="W155" s="683"/>
      <c r="X155" s="683"/>
      <c r="Y155" s="683"/>
      <c r="Z155" s="683"/>
      <c r="AA155" s="683"/>
      <c r="AB155" s="683"/>
      <c r="AC155" s="683"/>
      <c r="AD155" s="683"/>
      <c r="AE155" s="683"/>
      <c r="AF155" s="683"/>
      <c r="AG155" s="117"/>
      <c r="AH155" s="103"/>
      <c r="AI155" s="104"/>
      <c r="AJ155" s="118"/>
      <c r="AK155" s="124" t="str">
        <f>IF(COUNTBLANK(AM155:AP155)=4,"","要確認")</f>
        <v/>
      </c>
      <c r="AL155" s="138" t="s">
        <v>215</v>
      </c>
      <c r="AM155" s="140" t="str">
        <f>IF(AM153-AM154&lt;=0,"","不整合")</f>
        <v/>
      </c>
      <c r="AN155" s="140" t="str">
        <f>IF(AN153-AN154&lt;=0,"","不整合")</f>
        <v/>
      </c>
      <c r="AO155" s="140" t="str">
        <f>IF(AO153-AO154&lt;=0,"","不整合")</f>
        <v/>
      </c>
      <c r="AP155" s="140" t="str">
        <f>IF(AP153-AP154&lt;=0,"","不整合")</f>
        <v/>
      </c>
      <c r="AQ155" s="120"/>
      <c r="AR155" s="120"/>
      <c r="AS155" s="120"/>
      <c r="AT155" s="120"/>
      <c r="AU155" s="120"/>
      <c r="AV155" s="120"/>
      <c r="AW155" s="120"/>
      <c r="AX155" s="120"/>
      <c r="AY155" s="120"/>
      <c r="AZ155" s="120"/>
      <c r="BA155" s="120"/>
      <c r="BB155" s="120"/>
      <c r="BC155" s="120"/>
      <c r="BD155" s="120"/>
      <c r="BE155" s="120"/>
      <c r="BF155" s="120"/>
    </row>
    <row r="156" spans="1:58" s="18" customFormat="1" ht="18.75" customHeight="1">
      <c r="A156" s="72"/>
      <c r="B156" s="526" t="s">
        <v>216</v>
      </c>
      <c r="C156" s="527"/>
      <c r="D156" s="527"/>
      <c r="E156" s="527"/>
      <c r="F156" s="527"/>
      <c r="G156" s="527"/>
      <c r="H156" s="528"/>
      <c r="I156" s="286"/>
      <c r="J156" s="286"/>
      <c r="K156" s="286"/>
      <c r="L156" s="286"/>
      <c r="M156" s="286"/>
      <c r="N156" s="286"/>
      <c r="O156" s="296"/>
      <c r="P156" s="297"/>
      <c r="Q156" s="298"/>
      <c r="R156" s="286"/>
      <c r="S156" s="286"/>
      <c r="T156" s="286"/>
      <c r="U156" s="683"/>
      <c r="V156" s="683"/>
      <c r="W156" s="683"/>
      <c r="X156" s="683"/>
      <c r="Y156" s="683"/>
      <c r="Z156" s="683"/>
      <c r="AA156" s="683"/>
      <c r="AB156" s="683"/>
      <c r="AC156" s="683"/>
      <c r="AD156" s="683"/>
      <c r="AE156" s="683"/>
      <c r="AF156" s="683"/>
      <c r="AG156" s="117"/>
      <c r="AH156" s="103"/>
      <c r="AI156" s="104"/>
      <c r="AJ156" s="118"/>
      <c r="AK156" s="119"/>
      <c r="AL156" s="118"/>
      <c r="AM156" s="120"/>
      <c r="AN156" s="120"/>
      <c r="AO156" s="120"/>
      <c r="AP156" s="120"/>
      <c r="AQ156" s="120"/>
      <c r="AR156" s="120"/>
      <c r="AS156" s="120"/>
      <c r="AT156" s="120"/>
      <c r="AU156" s="120"/>
      <c r="AV156" s="120"/>
      <c r="AW156" s="120"/>
      <c r="AX156" s="120"/>
      <c r="AY156" s="120"/>
      <c r="AZ156" s="120"/>
      <c r="BA156" s="120"/>
      <c r="BB156" s="120"/>
      <c r="BC156" s="120"/>
      <c r="BD156" s="120"/>
      <c r="BE156" s="120"/>
      <c r="BF156" s="120"/>
    </row>
    <row r="157" spans="1:58" customFormat="1" ht="18.75" customHeight="1">
      <c r="A157" s="280"/>
      <c r="B157" s="391" t="s">
        <v>217</v>
      </c>
      <c r="C157" s="391"/>
      <c r="D157" s="391"/>
      <c r="E157" s="391"/>
      <c r="F157" s="391"/>
      <c r="G157" s="391"/>
      <c r="H157" s="391"/>
      <c r="I157" s="286"/>
      <c r="J157" s="286"/>
      <c r="K157" s="286"/>
      <c r="L157" s="286"/>
      <c r="M157" s="286"/>
      <c r="N157" s="286"/>
      <c r="O157" s="296"/>
      <c r="P157" s="297"/>
      <c r="Q157" s="298"/>
      <c r="R157" s="286"/>
      <c r="S157" s="286"/>
      <c r="T157" s="286"/>
      <c r="U157" s="683"/>
      <c r="V157" s="683"/>
      <c r="W157" s="683"/>
      <c r="X157" s="683"/>
      <c r="Y157" s="683"/>
      <c r="Z157" s="683"/>
      <c r="AA157" s="683"/>
      <c r="AB157" s="683"/>
      <c r="AC157" s="683"/>
      <c r="AD157" s="683"/>
      <c r="AE157" s="683"/>
      <c r="AF157" s="683"/>
      <c r="AG157" s="114"/>
      <c r="AH157" s="115"/>
      <c r="AI157" s="104"/>
      <c r="AJ157" s="105"/>
      <c r="AK157" s="106"/>
      <c r="AL157" s="105"/>
      <c r="AM157" s="116"/>
      <c r="AN157" s="116"/>
      <c r="AO157" s="109"/>
      <c r="AP157" s="109"/>
      <c r="AQ157" s="109"/>
      <c r="AR157" s="109"/>
      <c r="AS157" s="116"/>
      <c r="AT157" s="116"/>
      <c r="AU157" s="116"/>
      <c r="AV157" s="116"/>
      <c r="AW157" s="116"/>
      <c r="AX157" s="116"/>
      <c r="AY157" s="116"/>
      <c r="AZ157" s="116"/>
      <c r="BA157" s="116"/>
      <c r="BB157" s="116"/>
      <c r="BC157" s="116"/>
      <c r="BD157" s="116"/>
      <c r="BE157" s="116"/>
      <c r="BF157" s="116"/>
    </row>
    <row r="158" spans="1:58" customFormat="1" ht="18.75" customHeight="1">
      <c r="A158" s="280"/>
      <c r="B158" s="404" t="s">
        <v>218</v>
      </c>
      <c r="C158" s="404"/>
      <c r="D158" s="404"/>
      <c r="E158" s="404"/>
      <c r="F158" s="404"/>
      <c r="G158" s="404"/>
      <c r="H158" s="404"/>
      <c r="I158" s="286"/>
      <c r="J158" s="286"/>
      <c r="K158" s="286"/>
      <c r="L158" s="286"/>
      <c r="M158" s="286"/>
      <c r="N158" s="286"/>
      <c r="O158" s="296"/>
      <c r="P158" s="297"/>
      <c r="Q158" s="298"/>
      <c r="R158" s="286"/>
      <c r="S158" s="286"/>
      <c r="T158" s="286"/>
      <c r="U158" s="683"/>
      <c r="V158" s="683"/>
      <c r="W158" s="683"/>
      <c r="X158" s="683"/>
      <c r="Y158" s="683"/>
      <c r="Z158" s="683"/>
      <c r="AA158" s="683"/>
      <c r="AB158" s="683"/>
      <c r="AC158" s="683"/>
      <c r="AD158" s="683"/>
      <c r="AE158" s="683"/>
      <c r="AF158" s="683"/>
      <c r="AG158" s="114"/>
      <c r="AH158" s="115"/>
      <c r="AI158" s="104"/>
      <c r="AJ158" s="105"/>
      <c r="AK158" s="106"/>
      <c r="AL158" s="105"/>
      <c r="AM158" s="116"/>
      <c r="AN158" s="116"/>
      <c r="AO158" s="109"/>
      <c r="AP158" s="109"/>
      <c r="AQ158" s="109"/>
      <c r="AR158" s="109"/>
      <c r="AS158" s="116"/>
      <c r="AT158" s="116"/>
      <c r="AU158" s="116"/>
      <c r="AV158" s="116"/>
      <c r="AW158" s="116"/>
      <c r="AX158" s="116"/>
      <c r="AY158" s="116"/>
      <c r="AZ158" s="116"/>
      <c r="BA158" s="116"/>
      <c r="BB158" s="116"/>
      <c r="BC158" s="116"/>
      <c r="BD158" s="116"/>
      <c r="BE158" s="116"/>
      <c r="BF158" s="116"/>
    </row>
    <row r="159" spans="1:58" customFormat="1" ht="18.75" customHeight="1">
      <c r="A159" s="280"/>
      <c r="B159" s="404" t="s">
        <v>219</v>
      </c>
      <c r="C159" s="404"/>
      <c r="D159" s="404"/>
      <c r="E159" s="404"/>
      <c r="F159" s="404"/>
      <c r="G159" s="404"/>
      <c r="H159" s="404"/>
      <c r="I159" s="286"/>
      <c r="J159" s="286"/>
      <c r="K159" s="286"/>
      <c r="L159" s="286"/>
      <c r="M159" s="286"/>
      <c r="N159" s="286"/>
      <c r="O159" s="296"/>
      <c r="P159" s="297"/>
      <c r="Q159" s="298"/>
      <c r="R159" s="286"/>
      <c r="S159" s="286"/>
      <c r="T159" s="286"/>
      <c r="U159" s="683"/>
      <c r="V159" s="683"/>
      <c r="W159" s="683"/>
      <c r="X159" s="683"/>
      <c r="Y159" s="683"/>
      <c r="Z159" s="683"/>
      <c r="AA159" s="683"/>
      <c r="AB159" s="683"/>
      <c r="AC159" s="683"/>
      <c r="AD159" s="683"/>
      <c r="AE159" s="683"/>
      <c r="AF159" s="683"/>
      <c r="AG159" s="114"/>
      <c r="AH159" s="115"/>
      <c r="AI159" s="104"/>
      <c r="AJ159" s="105"/>
      <c r="AK159" s="106"/>
      <c r="AL159" s="105"/>
      <c r="AM159" s="116"/>
      <c r="AN159" s="116"/>
      <c r="AO159" s="109"/>
      <c r="AP159" s="109"/>
      <c r="AQ159" s="109"/>
      <c r="AR159" s="109"/>
      <c r="AS159" s="116"/>
      <c r="AT159" s="116"/>
      <c r="AU159" s="116"/>
      <c r="AV159" s="116"/>
      <c r="AW159" s="116"/>
      <c r="AX159" s="116"/>
      <c r="AY159" s="116"/>
      <c r="AZ159" s="116"/>
      <c r="BA159" s="116"/>
      <c r="BB159" s="116"/>
      <c r="BC159" s="116"/>
      <c r="BD159" s="116"/>
      <c r="BE159" s="116"/>
      <c r="BF159" s="116"/>
    </row>
    <row r="160" spans="1:58" customFormat="1" ht="18.75" customHeight="1">
      <c r="A160" s="280"/>
      <c r="B160" s="391" t="s">
        <v>220</v>
      </c>
      <c r="C160" s="391"/>
      <c r="D160" s="391"/>
      <c r="E160" s="391"/>
      <c r="F160" s="391"/>
      <c r="G160" s="391"/>
      <c r="H160" s="391"/>
      <c r="I160" s="286"/>
      <c r="J160" s="286"/>
      <c r="K160" s="286"/>
      <c r="L160" s="286"/>
      <c r="M160" s="286"/>
      <c r="N160" s="286"/>
      <c r="O160" s="296"/>
      <c r="P160" s="297"/>
      <c r="Q160" s="298"/>
      <c r="R160" s="286"/>
      <c r="S160" s="286"/>
      <c r="T160" s="286"/>
      <c r="U160" s="683"/>
      <c r="V160" s="683"/>
      <c r="W160" s="683"/>
      <c r="X160" s="683"/>
      <c r="Y160" s="683"/>
      <c r="Z160" s="683"/>
      <c r="AA160" s="683"/>
      <c r="AB160" s="683"/>
      <c r="AC160" s="683"/>
      <c r="AD160" s="683"/>
      <c r="AE160" s="683"/>
      <c r="AF160" s="683"/>
      <c r="AG160" s="114"/>
      <c r="AH160" s="115"/>
      <c r="AI160" s="104"/>
      <c r="AJ160" s="105"/>
      <c r="AK160" s="106"/>
      <c r="AL160" s="105"/>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row>
    <row r="161" spans="1:58" s="18" customFormat="1" ht="18.75" customHeight="1">
      <c r="A161" s="72"/>
      <c r="B161" s="392" t="s">
        <v>221</v>
      </c>
      <c r="C161" s="393"/>
      <c r="D161" s="393"/>
      <c r="E161" s="393"/>
      <c r="F161" s="393"/>
      <c r="G161" s="393"/>
      <c r="H161" s="393"/>
      <c r="I161" s="393"/>
      <c r="J161" s="393"/>
      <c r="K161" s="393"/>
      <c r="L161" s="393"/>
      <c r="M161" s="393"/>
      <c r="N161" s="393"/>
      <c r="O161" s="393"/>
      <c r="P161" s="393"/>
      <c r="Q161" s="393"/>
      <c r="R161" s="393"/>
      <c r="S161" s="393"/>
      <c r="T161" s="393"/>
      <c r="U161" s="393"/>
      <c r="V161" s="393"/>
      <c r="W161" s="393"/>
      <c r="X161" s="393"/>
      <c r="Y161" s="393"/>
      <c r="Z161" s="393"/>
      <c r="AA161" s="393"/>
      <c r="AB161" s="393"/>
      <c r="AC161" s="393"/>
      <c r="AD161" s="393"/>
      <c r="AE161" s="393"/>
      <c r="AF161" s="568"/>
      <c r="AG161" s="117"/>
      <c r="AH161" s="103"/>
      <c r="AI161" s="104" t="str">
        <f>IF(COUNTA(I164:T169)=0,"未記入","")</f>
        <v>未記入</v>
      </c>
      <c r="AJ161" s="118"/>
      <c r="AK161" s="123"/>
      <c r="AL161" s="123" t="s">
        <v>222</v>
      </c>
      <c r="AM161" s="123"/>
      <c r="AN161" s="123"/>
      <c r="AO161" s="123"/>
      <c r="AP161" s="120"/>
      <c r="AQ161" s="120"/>
      <c r="AR161" s="120"/>
      <c r="AS161" s="120"/>
      <c r="AT161" s="120"/>
      <c r="AU161" s="120"/>
      <c r="AV161" s="120"/>
      <c r="AW161" s="120"/>
      <c r="AX161" s="120"/>
      <c r="AY161" s="120"/>
      <c r="AZ161" s="120"/>
      <c r="BA161" s="120"/>
      <c r="BB161" s="120"/>
      <c r="BC161" s="120"/>
      <c r="BD161" s="120"/>
      <c r="BE161" s="120"/>
      <c r="BF161" s="120"/>
    </row>
    <row r="162" spans="1:58" s="18" customFormat="1" ht="18.75" customHeight="1">
      <c r="A162" s="72"/>
      <c r="B162" s="563" t="s">
        <v>205</v>
      </c>
      <c r="C162" s="340"/>
      <c r="D162" s="565"/>
      <c r="E162" s="565"/>
      <c r="F162" s="565"/>
      <c r="G162" s="340" t="s">
        <v>206</v>
      </c>
      <c r="H162" s="341"/>
      <c r="I162" s="309" t="s">
        <v>182</v>
      </c>
      <c r="J162" s="309"/>
      <c r="K162" s="309"/>
      <c r="L162" s="309"/>
      <c r="M162" s="309"/>
      <c r="N162" s="309"/>
      <c r="O162" s="344" t="s">
        <v>183</v>
      </c>
      <c r="P162" s="345"/>
      <c r="Q162" s="345"/>
      <c r="R162" s="345"/>
      <c r="S162" s="345"/>
      <c r="T162" s="346"/>
      <c r="U162" s="571"/>
      <c r="V162" s="572"/>
      <c r="W162" s="572"/>
      <c r="X162" s="572"/>
      <c r="Y162" s="572"/>
      <c r="Z162" s="572"/>
      <c r="AA162" s="572"/>
      <c r="AB162" s="572"/>
      <c r="AC162" s="572"/>
      <c r="AD162" s="572"/>
      <c r="AE162" s="572"/>
      <c r="AF162" s="573"/>
      <c r="AG162" s="117"/>
      <c r="AH162" s="103"/>
      <c r="AI162" s="104"/>
      <c r="AJ162" s="118"/>
      <c r="AK162" s="123"/>
      <c r="AL162" s="136"/>
      <c r="AM162" s="137" t="s">
        <v>207</v>
      </c>
      <c r="AN162" s="137" t="s">
        <v>208</v>
      </c>
      <c r="AO162" s="137" t="s">
        <v>209</v>
      </c>
      <c r="AP162" s="137" t="s">
        <v>210</v>
      </c>
      <c r="AQ162" s="120"/>
      <c r="AR162" s="120"/>
      <c r="AS162" s="120"/>
      <c r="AT162" s="120"/>
      <c r="AU162" s="120"/>
      <c r="AV162" s="120"/>
      <c r="AW162" s="120"/>
      <c r="AX162" s="120"/>
      <c r="AY162" s="120"/>
      <c r="AZ162" s="120"/>
      <c r="BA162" s="120"/>
      <c r="BB162" s="120"/>
      <c r="BC162" s="120"/>
      <c r="BD162" s="120"/>
      <c r="BE162" s="120"/>
      <c r="BF162" s="120"/>
    </row>
    <row r="163" spans="1:58" s="18" customFormat="1" ht="18.75" customHeight="1">
      <c r="A163" s="72"/>
      <c r="B163" s="564"/>
      <c r="C163" s="342"/>
      <c r="D163" s="566"/>
      <c r="E163" s="566"/>
      <c r="F163" s="566"/>
      <c r="G163" s="342"/>
      <c r="H163" s="343"/>
      <c r="I163" s="309" t="s">
        <v>187</v>
      </c>
      <c r="J163" s="309"/>
      <c r="K163" s="309"/>
      <c r="L163" s="309" t="s">
        <v>188</v>
      </c>
      <c r="M163" s="309"/>
      <c r="N163" s="309"/>
      <c r="O163" s="344" t="s">
        <v>187</v>
      </c>
      <c r="P163" s="345"/>
      <c r="Q163" s="346"/>
      <c r="R163" s="309" t="s">
        <v>188</v>
      </c>
      <c r="S163" s="309"/>
      <c r="T163" s="309"/>
      <c r="U163" s="574"/>
      <c r="V163" s="575"/>
      <c r="W163" s="575"/>
      <c r="X163" s="575"/>
      <c r="Y163" s="575"/>
      <c r="Z163" s="575"/>
      <c r="AA163" s="575"/>
      <c r="AB163" s="575"/>
      <c r="AC163" s="575"/>
      <c r="AD163" s="575"/>
      <c r="AE163" s="575"/>
      <c r="AF163" s="576"/>
      <c r="AG163" s="117"/>
      <c r="AH163" s="103"/>
      <c r="AI163" s="104"/>
      <c r="AJ163" s="118"/>
      <c r="AK163" s="123"/>
      <c r="AL163" s="138" t="s">
        <v>211</v>
      </c>
      <c r="AM163" s="139">
        <f>I144</f>
        <v>0</v>
      </c>
      <c r="AN163" s="139">
        <f>L144</f>
        <v>0</v>
      </c>
      <c r="AO163" s="139">
        <f>O144</f>
        <v>0</v>
      </c>
      <c r="AP163" s="139">
        <f>R144</f>
        <v>0</v>
      </c>
      <c r="AQ163" s="120"/>
      <c r="AR163" s="120"/>
      <c r="AS163" s="120"/>
      <c r="AT163" s="120"/>
      <c r="AU163" s="120"/>
      <c r="AV163" s="120"/>
      <c r="AW163" s="120"/>
      <c r="AX163" s="120"/>
      <c r="AY163" s="120"/>
      <c r="AZ163" s="120"/>
      <c r="BA163" s="120"/>
      <c r="BB163" s="120"/>
      <c r="BC163" s="120"/>
      <c r="BD163" s="120"/>
      <c r="BE163" s="120"/>
      <c r="BF163" s="120"/>
    </row>
    <row r="164" spans="1:58" s="18" customFormat="1" ht="18.75" customHeight="1">
      <c r="A164" s="72"/>
      <c r="B164" s="337" t="s">
        <v>223</v>
      </c>
      <c r="C164" s="338"/>
      <c r="D164" s="338"/>
      <c r="E164" s="338"/>
      <c r="F164" s="338"/>
      <c r="G164" s="338"/>
      <c r="H164" s="339"/>
      <c r="I164" s="286"/>
      <c r="J164" s="286"/>
      <c r="K164" s="286"/>
      <c r="L164" s="286"/>
      <c r="M164" s="286"/>
      <c r="N164" s="286"/>
      <c r="O164" s="296"/>
      <c r="P164" s="297"/>
      <c r="Q164" s="298"/>
      <c r="R164" s="286"/>
      <c r="S164" s="286"/>
      <c r="T164" s="286"/>
      <c r="U164" s="574"/>
      <c r="V164" s="575"/>
      <c r="W164" s="575"/>
      <c r="X164" s="575"/>
      <c r="Y164" s="575"/>
      <c r="Z164" s="575"/>
      <c r="AA164" s="575"/>
      <c r="AB164" s="575"/>
      <c r="AC164" s="575"/>
      <c r="AD164" s="575"/>
      <c r="AE164" s="575"/>
      <c r="AF164" s="576"/>
      <c r="AG164" s="117"/>
      <c r="AH164" s="103"/>
      <c r="AI164" s="104"/>
      <c r="AJ164" s="118"/>
      <c r="AK164" s="123"/>
      <c r="AL164" s="139" t="s">
        <v>224</v>
      </c>
      <c r="AM164" s="139">
        <f>SUM(I164:K169)</f>
        <v>0</v>
      </c>
      <c r="AN164" s="139">
        <f>SUM(L164:N169)</f>
        <v>0</v>
      </c>
      <c r="AO164" s="139">
        <f>SUM(O164:Q169)</f>
        <v>0</v>
      </c>
      <c r="AP164" s="139">
        <f>SUM(R164:T169)</f>
        <v>0</v>
      </c>
      <c r="AQ164" s="120"/>
      <c r="AR164" s="120"/>
      <c r="AS164" s="120"/>
      <c r="AT164" s="120"/>
      <c r="AU164" s="120"/>
      <c r="AV164" s="120"/>
      <c r="AW164" s="120"/>
      <c r="AX164" s="120"/>
      <c r="AY164" s="120"/>
      <c r="AZ164" s="120"/>
      <c r="BA164" s="120"/>
      <c r="BB164" s="120"/>
      <c r="BC164" s="120"/>
      <c r="BD164" s="120"/>
      <c r="BE164" s="120"/>
      <c r="BF164" s="120"/>
    </row>
    <row r="165" spans="1:58" s="18" customFormat="1" ht="18.75" customHeight="1">
      <c r="A165" s="72"/>
      <c r="B165" s="337" t="s">
        <v>225</v>
      </c>
      <c r="C165" s="338"/>
      <c r="D165" s="338"/>
      <c r="E165" s="338"/>
      <c r="F165" s="338"/>
      <c r="G165" s="338"/>
      <c r="H165" s="339"/>
      <c r="I165" s="286"/>
      <c r="J165" s="286"/>
      <c r="K165" s="286"/>
      <c r="L165" s="286"/>
      <c r="M165" s="286"/>
      <c r="N165" s="286"/>
      <c r="O165" s="296"/>
      <c r="P165" s="297"/>
      <c r="Q165" s="298"/>
      <c r="R165" s="286"/>
      <c r="S165" s="286"/>
      <c r="T165" s="286"/>
      <c r="U165" s="574"/>
      <c r="V165" s="575"/>
      <c r="W165" s="575"/>
      <c r="X165" s="575"/>
      <c r="Y165" s="575"/>
      <c r="Z165" s="575"/>
      <c r="AA165" s="575"/>
      <c r="AB165" s="575"/>
      <c r="AC165" s="575"/>
      <c r="AD165" s="575"/>
      <c r="AE165" s="575"/>
      <c r="AF165" s="576"/>
      <c r="AG165" s="117"/>
      <c r="AH165" s="103"/>
      <c r="AI165" s="104"/>
      <c r="AJ165" s="118"/>
      <c r="AK165" s="124" t="str">
        <f>IF(COUNTBLANK(AM165:AP165)=4,"","要確認")</f>
        <v/>
      </c>
      <c r="AL165" s="138" t="s">
        <v>215</v>
      </c>
      <c r="AM165" s="140" t="str">
        <f>IF(AM163-AM164&lt;=0,"","不整合")</f>
        <v/>
      </c>
      <c r="AN165" s="140" t="str">
        <f>IF(AN163-AN164&lt;=0,"","不整合")</f>
        <v/>
      </c>
      <c r="AO165" s="140" t="str">
        <f>IF(AO163-AO164&lt;=0,"","不整合")</f>
        <v/>
      </c>
      <c r="AP165" s="140" t="str">
        <f>IF(AP163-AP164&lt;=0,"","不整合")</f>
        <v/>
      </c>
      <c r="AQ165" s="120"/>
      <c r="AR165" s="120"/>
      <c r="AS165" s="120"/>
      <c r="AT165" s="120"/>
      <c r="AU165" s="120"/>
      <c r="AV165" s="120"/>
      <c r="AW165" s="120"/>
      <c r="AX165" s="120"/>
      <c r="AY165" s="120"/>
      <c r="AZ165" s="120"/>
      <c r="BA165" s="120"/>
      <c r="BB165" s="120"/>
      <c r="BC165" s="120"/>
      <c r="BD165" s="120"/>
      <c r="BE165" s="120"/>
      <c r="BF165" s="120"/>
    </row>
    <row r="166" spans="1:58" s="18" customFormat="1" ht="18.75" customHeight="1">
      <c r="A166" s="72"/>
      <c r="B166" s="337" t="s">
        <v>226</v>
      </c>
      <c r="C166" s="338"/>
      <c r="D166" s="338"/>
      <c r="E166" s="338"/>
      <c r="F166" s="338"/>
      <c r="G166" s="338"/>
      <c r="H166" s="339"/>
      <c r="I166" s="286"/>
      <c r="J166" s="286"/>
      <c r="K166" s="286"/>
      <c r="L166" s="286"/>
      <c r="M166" s="286"/>
      <c r="N166" s="286"/>
      <c r="O166" s="296"/>
      <c r="P166" s="297"/>
      <c r="Q166" s="298"/>
      <c r="R166" s="286"/>
      <c r="S166" s="286"/>
      <c r="T166" s="286"/>
      <c r="U166" s="574"/>
      <c r="V166" s="575"/>
      <c r="W166" s="575"/>
      <c r="X166" s="575"/>
      <c r="Y166" s="575"/>
      <c r="Z166" s="575"/>
      <c r="AA166" s="575"/>
      <c r="AB166" s="575"/>
      <c r="AC166" s="575"/>
      <c r="AD166" s="575"/>
      <c r="AE166" s="575"/>
      <c r="AF166" s="576"/>
      <c r="AG166" s="117"/>
      <c r="AH166" s="103"/>
      <c r="AI166" s="104"/>
      <c r="AJ166" s="118"/>
      <c r="AK166" s="119"/>
      <c r="AL166" s="118"/>
      <c r="AM166" s="120"/>
      <c r="AN166" s="120"/>
      <c r="AO166" s="120"/>
      <c r="AP166" s="120"/>
      <c r="AQ166" s="120"/>
      <c r="AR166" s="120"/>
      <c r="AS166" s="120"/>
      <c r="AT166" s="120"/>
      <c r="AU166" s="120"/>
      <c r="AV166" s="120"/>
      <c r="AW166" s="120"/>
      <c r="AX166" s="120"/>
      <c r="AY166" s="120"/>
      <c r="AZ166" s="120"/>
      <c r="BA166" s="120"/>
      <c r="BB166" s="120"/>
      <c r="BC166" s="120"/>
      <c r="BD166" s="120"/>
      <c r="BE166" s="120"/>
      <c r="BF166" s="120"/>
    </row>
    <row r="167" spans="1:58" s="18" customFormat="1" ht="18.75" customHeight="1">
      <c r="A167" s="72"/>
      <c r="B167" s="337" t="s">
        <v>227</v>
      </c>
      <c r="C167" s="338"/>
      <c r="D167" s="338"/>
      <c r="E167" s="338"/>
      <c r="F167" s="338"/>
      <c r="G167" s="338"/>
      <c r="H167" s="339"/>
      <c r="I167" s="286"/>
      <c r="J167" s="286"/>
      <c r="K167" s="286"/>
      <c r="L167" s="286"/>
      <c r="M167" s="286"/>
      <c r="N167" s="286"/>
      <c r="O167" s="296"/>
      <c r="P167" s="297"/>
      <c r="Q167" s="298"/>
      <c r="R167" s="286"/>
      <c r="S167" s="286"/>
      <c r="T167" s="286"/>
      <c r="U167" s="574"/>
      <c r="V167" s="575"/>
      <c r="W167" s="575"/>
      <c r="X167" s="575"/>
      <c r="Y167" s="575"/>
      <c r="Z167" s="575"/>
      <c r="AA167" s="575"/>
      <c r="AB167" s="575"/>
      <c r="AC167" s="575"/>
      <c r="AD167" s="575"/>
      <c r="AE167" s="575"/>
      <c r="AF167" s="576"/>
      <c r="AG167" s="117"/>
      <c r="AH167" s="103"/>
      <c r="AI167" s="104"/>
      <c r="AJ167" s="118"/>
      <c r="AK167" s="119"/>
      <c r="AL167" s="118"/>
      <c r="AM167" s="120"/>
      <c r="AN167" s="120"/>
      <c r="AO167" s="120"/>
      <c r="AP167" s="120"/>
      <c r="AQ167" s="120"/>
      <c r="AR167" s="120"/>
      <c r="AS167" s="120"/>
      <c r="AT167" s="120"/>
      <c r="AU167" s="120"/>
      <c r="AV167" s="120"/>
      <c r="AW167" s="120"/>
      <c r="AX167" s="120"/>
      <c r="AY167" s="120"/>
      <c r="AZ167" s="120"/>
      <c r="BA167" s="120"/>
      <c r="BB167" s="120"/>
      <c r="BC167" s="120"/>
      <c r="BD167" s="120"/>
      <c r="BE167" s="120"/>
      <c r="BF167" s="120"/>
    </row>
    <row r="168" spans="1:58" customFormat="1" ht="18.75" customHeight="1">
      <c r="A168" s="280"/>
      <c r="B168" s="337" t="s">
        <v>228</v>
      </c>
      <c r="C168" s="338"/>
      <c r="D168" s="338"/>
      <c r="E168" s="338"/>
      <c r="F168" s="338"/>
      <c r="G168" s="338"/>
      <c r="H168" s="339"/>
      <c r="I168" s="286"/>
      <c r="J168" s="286"/>
      <c r="K168" s="286"/>
      <c r="L168" s="286"/>
      <c r="M168" s="286"/>
      <c r="N168" s="286"/>
      <c r="O168" s="296"/>
      <c r="P168" s="297"/>
      <c r="Q168" s="298"/>
      <c r="R168" s="286"/>
      <c r="S168" s="286"/>
      <c r="T168" s="286"/>
      <c r="U168" s="574"/>
      <c r="V168" s="575"/>
      <c r="W168" s="575"/>
      <c r="X168" s="575"/>
      <c r="Y168" s="575"/>
      <c r="Z168" s="575"/>
      <c r="AA168" s="575"/>
      <c r="AB168" s="575"/>
      <c r="AC168" s="575"/>
      <c r="AD168" s="575"/>
      <c r="AE168" s="575"/>
      <c r="AF168" s="576"/>
      <c r="AG168" s="114"/>
      <c r="AH168" s="115"/>
      <c r="AI168" s="104"/>
      <c r="AJ168" s="105"/>
      <c r="AK168" s="106"/>
      <c r="AL168" s="105"/>
      <c r="AM168" s="116"/>
      <c r="AN168" s="116"/>
      <c r="AO168" s="116"/>
      <c r="AP168" s="116"/>
      <c r="AQ168" s="116"/>
      <c r="AR168" s="116"/>
      <c r="AS168" s="116"/>
      <c r="AT168" s="116"/>
      <c r="AU168" s="116"/>
      <c r="AV168" s="116"/>
      <c r="AW168" s="116"/>
      <c r="AX168" s="116"/>
      <c r="AY168" s="116"/>
      <c r="AZ168" s="116"/>
      <c r="BA168" s="116"/>
      <c r="BB168" s="116"/>
      <c r="BC168" s="116"/>
      <c r="BD168" s="116"/>
      <c r="BE168" s="116"/>
      <c r="BF168" s="116"/>
    </row>
    <row r="169" spans="1:58" customFormat="1" ht="18.75" customHeight="1">
      <c r="A169" s="280"/>
      <c r="B169" s="337" t="s">
        <v>229</v>
      </c>
      <c r="C169" s="338"/>
      <c r="D169" s="338"/>
      <c r="E169" s="338"/>
      <c r="F169" s="338"/>
      <c r="G169" s="338"/>
      <c r="H169" s="339"/>
      <c r="I169" s="286"/>
      <c r="J169" s="286"/>
      <c r="K169" s="286"/>
      <c r="L169" s="286"/>
      <c r="M169" s="286"/>
      <c r="N169" s="286"/>
      <c r="O169" s="296"/>
      <c r="P169" s="297"/>
      <c r="Q169" s="298"/>
      <c r="R169" s="286"/>
      <c r="S169" s="286"/>
      <c r="T169" s="286"/>
      <c r="U169" s="574"/>
      <c r="V169" s="575"/>
      <c r="W169" s="575"/>
      <c r="X169" s="575"/>
      <c r="Y169" s="575"/>
      <c r="Z169" s="575"/>
      <c r="AA169" s="575"/>
      <c r="AB169" s="575"/>
      <c r="AC169" s="575"/>
      <c r="AD169" s="575"/>
      <c r="AE169" s="575"/>
      <c r="AF169" s="576"/>
      <c r="AG169" s="114"/>
      <c r="AH169" s="115"/>
      <c r="AI169" s="104"/>
      <c r="AJ169" s="105"/>
      <c r="AK169" s="106"/>
      <c r="AL169" s="105"/>
      <c r="AM169" s="116"/>
      <c r="AN169" s="116"/>
      <c r="AO169" s="116"/>
      <c r="AP169" s="116"/>
      <c r="AQ169" s="116"/>
      <c r="AR169" s="116"/>
      <c r="AS169" s="116"/>
      <c r="AT169" s="116"/>
      <c r="AU169" s="116"/>
      <c r="AV169" s="116"/>
      <c r="AW169" s="116"/>
      <c r="AX169" s="116"/>
      <c r="AY169" s="116"/>
      <c r="AZ169" s="116"/>
      <c r="BA169" s="116"/>
      <c r="BB169" s="116"/>
      <c r="BC169" s="116"/>
      <c r="BD169" s="116"/>
      <c r="BE169" s="116"/>
      <c r="BF169" s="116"/>
    </row>
    <row r="170" spans="1:58" customFormat="1" ht="18.75" customHeight="1">
      <c r="A170" s="280"/>
      <c r="B170" s="337" t="s">
        <v>230</v>
      </c>
      <c r="C170" s="338"/>
      <c r="D170" s="338"/>
      <c r="E170" s="338"/>
      <c r="F170" s="338"/>
      <c r="G170" s="338"/>
      <c r="H170" s="339"/>
      <c r="I170" s="286"/>
      <c r="J170" s="286"/>
      <c r="K170" s="286"/>
      <c r="L170" s="286"/>
      <c r="M170" s="286"/>
      <c r="N170" s="286"/>
      <c r="O170" s="296"/>
      <c r="P170" s="297"/>
      <c r="Q170" s="298"/>
      <c r="R170" s="286"/>
      <c r="S170" s="286"/>
      <c r="T170" s="286"/>
      <c r="U170" s="577"/>
      <c r="V170" s="578"/>
      <c r="W170" s="578"/>
      <c r="X170" s="578"/>
      <c r="Y170" s="578"/>
      <c r="Z170" s="578"/>
      <c r="AA170" s="578"/>
      <c r="AB170" s="578"/>
      <c r="AC170" s="578"/>
      <c r="AD170" s="578"/>
      <c r="AE170" s="578"/>
      <c r="AF170" s="579"/>
      <c r="AG170" s="114"/>
      <c r="AH170" s="115"/>
      <c r="AI170" s="104"/>
      <c r="AJ170" s="105"/>
      <c r="AK170" s="106"/>
      <c r="AL170" s="105"/>
      <c r="AM170" s="116"/>
      <c r="AN170" s="116"/>
      <c r="AO170" s="116"/>
      <c r="AP170" s="116"/>
      <c r="AQ170" s="116"/>
      <c r="AR170" s="116"/>
      <c r="AS170" s="116"/>
      <c r="AT170" s="116"/>
      <c r="AU170" s="116"/>
      <c r="AV170" s="116"/>
      <c r="AW170" s="116"/>
      <c r="AX170" s="116"/>
      <c r="AY170" s="116"/>
      <c r="AZ170" s="116"/>
      <c r="BA170" s="116"/>
      <c r="BB170" s="116"/>
      <c r="BC170" s="116"/>
      <c r="BD170" s="116"/>
      <c r="BE170" s="116"/>
      <c r="BF170" s="116"/>
    </row>
    <row r="171" spans="1:58" s="18" customFormat="1" ht="18.75" customHeight="1">
      <c r="A171" s="72"/>
      <c r="B171" s="541" t="s">
        <v>231</v>
      </c>
      <c r="C171" s="514"/>
      <c r="D171" s="514"/>
      <c r="E171" s="514"/>
      <c r="F171" s="514"/>
      <c r="G171" s="514"/>
      <c r="H171" s="514"/>
      <c r="I171" s="514"/>
      <c r="J171" s="514"/>
      <c r="K171" s="514"/>
      <c r="L171" s="514"/>
      <c r="M171" s="514"/>
      <c r="N171" s="534"/>
      <c r="O171" s="660"/>
      <c r="P171" s="311"/>
      <c r="Q171" s="311"/>
      <c r="R171" s="311"/>
      <c r="S171" s="311"/>
      <c r="T171" s="311"/>
      <c r="U171" s="311"/>
      <c r="V171" s="311"/>
      <c r="W171" s="311"/>
      <c r="X171" s="311"/>
      <c r="Y171" s="311"/>
      <c r="Z171" s="311"/>
      <c r="AA171" s="311"/>
      <c r="AB171" s="311"/>
      <c r="AC171" s="311"/>
      <c r="AD171" s="311"/>
      <c r="AE171" s="311"/>
      <c r="AF171" s="661"/>
      <c r="AG171" s="117"/>
      <c r="AH171" s="103"/>
      <c r="AI171" s="104" t="str">
        <f>IF(O171="","未記入","")</f>
        <v>未記入</v>
      </c>
      <c r="AJ171" s="105"/>
      <c r="AK171" s="119"/>
      <c r="AL171" s="118"/>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row>
    <row r="172" spans="1:58" s="18" customFormat="1" ht="18.75" customHeight="1" thickBot="1">
      <c r="A172" s="72"/>
      <c r="B172" s="392" t="s">
        <v>232</v>
      </c>
      <c r="C172" s="393"/>
      <c r="D172" s="393"/>
      <c r="E172" s="393"/>
      <c r="F172" s="393"/>
      <c r="G172" s="393"/>
      <c r="H172" s="393"/>
      <c r="I172" s="393"/>
      <c r="J172" s="393"/>
      <c r="K172" s="393"/>
      <c r="L172" s="393"/>
      <c r="M172" s="393"/>
      <c r="N172" s="569"/>
      <c r="O172" s="569"/>
      <c r="P172" s="569"/>
      <c r="Q172" s="569"/>
      <c r="R172" s="569"/>
      <c r="S172" s="569"/>
      <c r="T172" s="569"/>
      <c r="U172" s="569"/>
      <c r="V172" s="569"/>
      <c r="W172" s="569"/>
      <c r="X172" s="569"/>
      <c r="Y172" s="569"/>
      <c r="Z172" s="569"/>
      <c r="AA172" s="569"/>
      <c r="AB172" s="569"/>
      <c r="AC172" s="569"/>
      <c r="AD172" s="569"/>
      <c r="AE172" s="569"/>
      <c r="AF172" s="570"/>
      <c r="AG172" s="117"/>
      <c r="AH172" s="103"/>
      <c r="AI172" s="104"/>
      <c r="AJ172" s="118"/>
      <c r="AK172" s="123"/>
      <c r="AL172" s="125" t="s">
        <v>233</v>
      </c>
      <c r="AM172" s="118"/>
      <c r="AN172" s="120"/>
      <c r="AO172" s="120"/>
      <c r="AP172" s="120"/>
      <c r="AQ172" s="120"/>
      <c r="AR172" s="120"/>
      <c r="AS172" s="120"/>
      <c r="AT172" s="120"/>
      <c r="AU172" s="120"/>
      <c r="AV172" s="120"/>
      <c r="AW172" s="120"/>
      <c r="AX172" s="120"/>
      <c r="AY172" s="120"/>
      <c r="AZ172" s="120"/>
      <c r="BA172" s="120"/>
      <c r="BB172" s="120"/>
      <c r="BC172" s="120"/>
      <c r="BD172" s="120"/>
      <c r="BE172" s="120"/>
      <c r="BF172" s="120"/>
    </row>
    <row r="173" spans="1:58" s="18" customFormat="1" ht="18.75" customHeight="1" thickTop="1">
      <c r="A173" s="72"/>
      <c r="B173" s="553" t="s">
        <v>234</v>
      </c>
      <c r="C173" s="554"/>
      <c r="D173" s="554"/>
      <c r="E173" s="554"/>
      <c r="F173" s="554"/>
      <c r="G173" s="554"/>
      <c r="H173" s="554"/>
      <c r="I173" s="554"/>
      <c r="J173" s="554"/>
      <c r="K173" s="554"/>
      <c r="L173" s="554"/>
      <c r="M173" s="555"/>
      <c r="N173" s="22"/>
      <c r="O173" s="311"/>
      <c r="P173" s="311"/>
      <c r="Q173" s="237" t="s">
        <v>235</v>
      </c>
      <c r="R173" s="311"/>
      <c r="S173" s="311"/>
      <c r="T173" s="514" t="s">
        <v>236</v>
      </c>
      <c r="U173" s="514"/>
      <c r="V173" s="311"/>
      <c r="W173" s="311"/>
      <c r="X173" s="237" t="s">
        <v>235</v>
      </c>
      <c r="Y173" s="311"/>
      <c r="Z173" s="311"/>
      <c r="AA173" s="237" t="s">
        <v>237</v>
      </c>
      <c r="AB173" s="22"/>
      <c r="AC173" s="22"/>
      <c r="AD173" s="22"/>
      <c r="AE173" s="55"/>
      <c r="AF173" s="54"/>
      <c r="AG173" s="117"/>
      <c r="AH173" s="103"/>
      <c r="AI173" s="104" t="str">
        <f>IF(OR(O173="",R173="",V173="",Y173=""),"未記入","")</f>
        <v>未記入</v>
      </c>
      <c r="AJ173" s="105"/>
      <c r="AK173" s="123"/>
      <c r="AL173" s="402" t="s">
        <v>238</v>
      </c>
      <c r="AM173" s="403"/>
      <c r="AN173" s="120"/>
      <c r="AO173" s="120"/>
      <c r="AP173" s="120"/>
      <c r="AQ173" s="120"/>
      <c r="AR173" s="120"/>
      <c r="AS173" s="120"/>
      <c r="AT173" s="120"/>
      <c r="AU173" s="120"/>
      <c r="AV173" s="120"/>
      <c r="AW173" s="120"/>
      <c r="AX173" s="120"/>
      <c r="AY173" s="120"/>
      <c r="AZ173" s="120"/>
      <c r="BA173" s="120"/>
      <c r="BB173" s="120"/>
      <c r="BC173" s="120"/>
      <c r="BD173" s="120"/>
      <c r="BE173" s="120"/>
      <c r="BF173" s="120"/>
    </row>
    <row r="174" spans="1:58" s="18" customFormat="1" ht="18.75" customHeight="1" thickBot="1">
      <c r="A174" s="72"/>
      <c r="B174" s="553" t="s">
        <v>239</v>
      </c>
      <c r="C174" s="554"/>
      <c r="D174" s="554"/>
      <c r="E174" s="554"/>
      <c r="F174" s="554"/>
      <c r="G174" s="554"/>
      <c r="H174" s="554"/>
      <c r="I174" s="554"/>
      <c r="J174" s="554"/>
      <c r="K174" s="554"/>
      <c r="L174" s="554"/>
      <c r="M174" s="555"/>
      <c r="N174" s="398" t="s">
        <v>240</v>
      </c>
      <c r="O174" s="379"/>
      <c r="P174" s="379"/>
      <c r="Q174" s="379"/>
      <c r="R174" s="311"/>
      <c r="S174" s="311"/>
      <c r="T174" s="514" t="s">
        <v>241</v>
      </c>
      <c r="U174" s="514"/>
      <c r="V174" s="514"/>
      <c r="W174" s="379" t="s">
        <v>242</v>
      </c>
      <c r="X174" s="379"/>
      <c r="Y174" s="379"/>
      <c r="Z174" s="379"/>
      <c r="AA174" s="311"/>
      <c r="AB174" s="311"/>
      <c r="AC174" s="514" t="s">
        <v>241</v>
      </c>
      <c r="AD174" s="514"/>
      <c r="AE174" s="514"/>
      <c r="AF174" s="534"/>
      <c r="AG174" s="117"/>
      <c r="AH174" s="103"/>
      <c r="AI174" s="104" t="str">
        <f>IF(OR(R174="",AA174=""),"未記入","")</f>
        <v>未記入</v>
      </c>
      <c r="AJ174" s="105"/>
      <c r="AK174" s="122" t="str">
        <f>IF(AL174="","","基準違反")</f>
        <v/>
      </c>
      <c r="AL174" s="400" t="str">
        <f>IF(AND(AM13="介護付",SUM(R283:AF283)&gt;0),IF(R174&lt;1,"基準違反",""),"")</f>
        <v/>
      </c>
      <c r="AM174" s="401"/>
      <c r="AN174" s="120"/>
      <c r="AO174" s="120"/>
      <c r="AP174" s="120"/>
      <c r="AQ174" s="120"/>
      <c r="AR174" s="120"/>
      <c r="AS174" s="120"/>
      <c r="AT174" s="120"/>
      <c r="AU174" s="120"/>
      <c r="AV174" s="120"/>
      <c r="AW174" s="120"/>
      <c r="AX174" s="120"/>
      <c r="AY174" s="120"/>
      <c r="AZ174" s="120"/>
      <c r="BA174" s="120"/>
      <c r="BB174" s="120"/>
      <c r="BC174" s="120"/>
      <c r="BD174" s="120"/>
      <c r="BE174" s="120"/>
      <c r="BF174" s="120"/>
    </row>
    <row r="175" spans="1:58" s="18" customFormat="1" ht="18.75" customHeight="1" thickTop="1">
      <c r="A175" s="71" t="s">
        <v>243</v>
      </c>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70"/>
      <c r="AG175" s="117"/>
      <c r="AH175" s="103"/>
      <c r="AI175" s="104" t="str">
        <f>IF(COUNTA(I178:AF182)=0,"未記入","")</f>
        <v>未記入</v>
      </c>
      <c r="AJ175" s="120"/>
      <c r="AK175" s="123"/>
      <c r="AL175" s="120"/>
      <c r="AM175" s="120"/>
      <c r="AN175" s="120"/>
      <c r="AO175" s="120"/>
      <c r="AP175" s="120"/>
      <c r="AQ175" s="120"/>
      <c r="AR175" s="120"/>
      <c r="AS175" s="120"/>
      <c r="AT175" s="120"/>
      <c r="AU175" s="120"/>
      <c r="AV175" s="120"/>
      <c r="AW175" s="120"/>
      <c r="AX175" s="120"/>
      <c r="AY175" s="120"/>
      <c r="AZ175" s="120"/>
      <c r="BA175" s="120"/>
      <c r="BB175" s="120"/>
      <c r="BC175" s="120"/>
      <c r="BD175" s="120"/>
      <c r="BE175" s="120"/>
      <c r="BF175" s="120"/>
    </row>
    <row r="176" spans="1:58" s="18" customFormat="1" ht="18.75" customHeight="1">
      <c r="A176" s="72"/>
      <c r="B176" s="796" t="s">
        <v>244</v>
      </c>
      <c r="C176" s="684"/>
      <c r="D176" s="565"/>
      <c r="E176" s="565"/>
      <c r="F176" s="565"/>
      <c r="G176" s="395" t="s">
        <v>245</v>
      </c>
      <c r="H176" s="617"/>
      <c r="I176" s="310" t="s">
        <v>242</v>
      </c>
      <c r="J176" s="310"/>
      <c r="K176" s="310"/>
      <c r="L176" s="310"/>
      <c r="M176" s="290" t="s">
        <v>240</v>
      </c>
      <c r="N176" s="291"/>
      <c r="O176" s="291"/>
      <c r="P176" s="292"/>
      <c r="Q176" s="310" t="s">
        <v>246</v>
      </c>
      <c r="R176" s="310"/>
      <c r="S176" s="310"/>
      <c r="T176" s="310"/>
      <c r="U176" s="310" t="s">
        <v>247</v>
      </c>
      <c r="V176" s="310"/>
      <c r="W176" s="310"/>
      <c r="X176" s="310"/>
      <c r="Y176" s="310"/>
      <c r="Z176" s="310"/>
      <c r="AA176" s="310" t="s">
        <v>248</v>
      </c>
      <c r="AB176" s="310"/>
      <c r="AC176" s="310"/>
      <c r="AD176" s="310"/>
      <c r="AE176" s="310"/>
      <c r="AF176" s="310"/>
      <c r="AG176" s="117"/>
      <c r="AH176" s="103"/>
      <c r="AI176" s="104"/>
      <c r="AJ176" s="120"/>
      <c r="AK176" s="123"/>
      <c r="AL176" s="126" t="s">
        <v>249</v>
      </c>
      <c r="AM176" s="126"/>
      <c r="AN176" s="126"/>
      <c r="AO176" s="126"/>
      <c r="AP176" s="126"/>
      <c r="AQ176" s="126"/>
      <c r="AR176" s="120"/>
      <c r="AS176" s="120"/>
      <c r="AT176" s="120"/>
      <c r="AU176" s="120"/>
      <c r="AV176" s="120"/>
      <c r="AW176" s="120"/>
      <c r="AX176" s="120"/>
      <c r="AY176" s="120"/>
      <c r="AZ176" s="120"/>
      <c r="BA176" s="120"/>
      <c r="BB176" s="120"/>
      <c r="BC176" s="120"/>
      <c r="BD176" s="120"/>
      <c r="BE176" s="120"/>
      <c r="BF176" s="120"/>
    </row>
    <row r="177" spans="1:58" s="18" customFormat="1" ht="18.75" customHeight="1">
      <c r="A177" s="72"/>
      <c r="B177" s="797"/>
      <c r="C177" s="686"/>
      <c r="D177" s="566"/>
      <c r="E177" s="566"/>
      <c r="F177" s="566"/>
      <c r="G177" s="397"/>
      <c r="H177" s="618"/>
      <c r="I177" s="310" t="s">
        <v>182</v>
      </c>
      <c r="J177" s="310"/>
      <c r="K177" s="310" t="s">
        <v>183</v>
      </c>
      <c r="L177" s="310"/>
      <c r="M177" s="310" t="s">
        <v>182</v>
      </c>
      <c r="N177" s="310"/>
      <c r="O177" s="290" t="s">
        <v>183</v>
      </c>
      <c r="P177" s="292"/>
      <c r="Q177" s="310" t="s">
        <v>182</v>
      </c>
      <c r="R177" s="310"/>
      <c r="S177" s="310" t="s">
        <v>183</v>
      </c>
      <c r="T177" s="310"/>
      <c r="U177" s="310" t="s">
        <v>182</v>
      </c>
      <c r="V177" s="310"/>
      <c r="W177" s="310"/>
      <c r="X177" s="310" t="s">
        <v>183</v>
      </c>
      <c r="Y177" s="310"/>
      <c r="Z177" s="310"/>
      <c r="AA177" s="310" t="s">
        <v>182</v>
      </c>
      <c r="AB177" s="310"/>
      <c r="AC177" s="310"/>
      <c r="AD177" s="310" t="s">
        <v>183</v>
      </c>
      <c r="AE177" s="310"/>
      <c r="AF177" s="310"/>
      <c r="AG177" s="117"/>
      <c r="AH177" s="103"/>
      <c r="AI177" s="104"/>
      <c r="AJ177" s="120"/>
      <c r="AK177" s="123"/>
      <c r="AL177" s="139" t="s">
        <v>180</v>
      </c>
      <c r="AM177" s="141" t="s">
        <v>242</v>
      </c>
      <c r="AN177" s="142"/>
      <c r="AO177" s="141" t="s">
        <v>250</v>
      </c>
      <c r="AP177" s="142"/>
      <c r="AQ177" s="141" t="s">
        <v>246</v>
      </c>
      <c r="AR177" s="142"/>
      <c r="AS177" s="141" t="s">
        <v>251</v>
      </c>
      <c r="AT177" s="142"/>
      <c r="AU177" s="141" t="s">
        <v>248</v>
      </c>
      <c r="AV177" s="142"/>
      <c r="AW177" s="120"/>
      <c r="AX177" s="120"/>
      <c r="AY177" s="120"/>
      <c r="AZ177" s="120"/>
      <c r="BA177" s="120"/>
      <c r="BB177" s="120"/>
      <c r="BC177" s="120"/>
      <c r="BD177" s="120"/>
      <c r="BE177" s="120"/>
      <c r="BF177" s="120"/>
    </row>
    <row r="178" spans="1:58" ht="18.75" customHeight="1">
      <c r="A178" s="72"/>
      <c r="B178" s="336" t="s">
        <v>252</v>
      </c>
      <c r="C178" s="336"/>
      <c r="D178" s="336"/>
      <c r="E178" s="336"/>
      <c r="F178" s="336"/>
      <c r="G178" s="336"/>
      <c r="H178" s="336"/>
      <c r="I178" s="285"/>
      <c r="J178" s="285"/>
      <c r="K178" s="285"/>
      <c r="L178" s="285"/>
      <c r="M178" s="285"/>
      <c r="N178" s="285"/>
      <c r="O178" s="660"/>
      <c r="P178" s="661"/>
      <c r="Q178" s="285"/>
      <c r="R178" s="285"/>
      <c r="S178" s="285"/>
      <c r="T178" s="285"/>
      <c r="U178" s="285"/>
      <c r="V178" s="285"/>
      <c r="W178" s="285"/>
      <c r="X178" s="285"/>
      <c r="Y178" s="285"/>
      <c r="Z178" s="285"/>
      <c r="AA178" s="285"/>
      <c r="AB178" s="285"/>
      <c r="AC178" s="285"/>
      <c r="AD178" s="285"/>
      <c r="AE178" s="285"/>
      <c r="AF178" s="285"/>
      <c r="AG178" s="102"/>
      <c r="AH178" s="103"/>
      <c r="AI178" s="104"/>
      <c r="AJ178" s="105"/>
      <c r="AK178" s="106"/>
      <c r="AL178" s="139" t="s">
        <v>253</v>
      </c>
      <c r="AM178" s="52" t="s">
        <v>254</v>
      </c>
      <c r="AN178" s="52" t="s">
        <v>183</v>
      </c>
      <c r="AO178" s="52" t="s">
        <v>254</v>
      </c>
      <c r="AP178" s="52" t="s">
        <v>183</v>
      </c>
      <c r="AQ178" s="52" t="s">
        <v>254</v>
      </c>
      <c r="AR178" s="52" t="s">
        <v>183</v>
      </c>
      <c r="AS178" s="52" t="s">
        <v>254</v>
      </c>
      <c r="AT178" s="52" t="s">
        <v>183</v>
      </c>
      <c r="AU178" s="52" t="s">
        <v>254</v>
      </c>
      <c r="AV178" s="52" t="s">
        <v>183</v>
      </c>
      <c r="AW178" s="109"/>
      <c r="AX178" s="109"/>
      <c r="AY178" s="109"/>
      <c r="AZ178" s="109"/>
      <c r="BA178" s="109"/>
      <c r="BB178" s="109"/>
      <c r="BC178" s="109"/>
      <c r="BD178" s="109"/>
      <c r="BE178" s="109"/>
      <c r="BF178" s="109"/>
    </row>
    <row r="179" spans="1:58" ht="18.75" customHeight="1">
      <c r="A179" s="72"/>
      <c r="B179" s="336" t="s">
        <v>255</v>
      </c>
      <c r="C179" s="336"/>
      <c r="D179" s="336"/>
      <c r="E179" s="336"/>
      <c r="F179" s="336"/>
      <c r="G179" s="336"/>
      <c r="H179" s="336"/>
      <c r="I179" s="285"/>
      <c r="J179" s="285"/>
      <c r="K179" s="285"/>
      <c r="L179" s="285"/>
      <c r="M179" s="285"/>
      <c r="N179" s="285"/>
      <c r="O179" s="660"/>
      <c r="P179" s="661"/>
      <c r="Q179" s="285"/>
      <c r="R179" s="285"/>
      <c r="S179" s="285"/>
      <c r="T179" s="285"/>
      <c r="U179" s="285"/>
      <c r="V179" s="285"/>
      <c r="W179" s="285"/>
      <c r="X179" s="285"/>
      <c r="Y179" s="285"/>
      <c r="Z179" s="285"/>
      <c r="AA179" s="285"/>
      <c r="AB179" s="285"/>
      <c r="AC179" s="285"/>
      <c r="AD179" s="285"/>
      <c r="AE179" s="285"/>
      <c r="AF179" s="285"/>
      <c r="AG179" s="102"/>
      <c r="AH179" s="103"/>
      <c r="AI179" s="104"/>
      <c r="AJ179" s="104" t="str">
        <f>IF(AND($AM$10&lt;1,COUNTA(I179:AF179)&gt;0),"記入不要","")</f>
        <v/>
      </c>
      <c r="AK179" s="106"/>
      <c r="AL179" s="138" t="s">
        <v>256</v>
      </c>
      <c r="AM179" s="143">
        <f>SUM(I140:N141)</f>
        <v>0</v>
      </c>
      <c r="AN179" s="143">
        <f>SUM(O140:T141)</f>
        <v>0</v>
      </c>
      <c r="AO179" s="143">
        <f>SUM(I142:N143)</f>
        <v>0</v>
      </c>
      <c r="AP179" s="143">
        <f>SUM(O142:T143)</f>
        <v>0</v>
      </c>
      <c r="AQ179" s="143">
        <f>I139+L139</f>
        <v>0</v>
      </c>
      <c r="AR179" s="143">
        <f>O139+R139</f>
        <v>0</v>
      </c>
      <c r="AS179" s="143">
        <f>I144+L144</f>
        <v>0</v>
      </c>
      <c r="AT179" s="143">
        <f>O144+R144</f>
        <v>0</v>
      </c>
      <c r="AU179" s="143">
        <f>I145+L145</f>
        <v>0</v>
      </c>
      <c r="AV179" s="143">
        <f>O145+R145</f>
        <v>0</v>
      </c>
      <c r="AW179" s="109"/>
      <c r="AX179" s="109"/>
      <c r="AY179" s="109"/>
      <c r="AZ179" s="109"/>
      <c r="BA179" s="109"/>
      <c r="BB179" s="109"/>
      <c r="BC179" s="109"/>
      <c r="BD179" s="109"/>
      <c r="BE179" s="109"/>
      <c r="BF179" s="109"/>
    </row>
    <row r="180" spans="1:58" ht="18.75" customHeight="1">
      <c r="A180" s="72"/>
      <c r="B180" s="336" t="s">
        <v>257</v>
      </c>
      <c r="C180" s="336"/>
      <c r="D180" s="336"/>
      <c r="E180" s="336"/>
      <c r="F180" s="336"/>
      <c r="G180" s="336"/>
      <c r="H180" s="336"/>
      <c r="I180" s="285"/>
      <c r="J180" s="285"/>
      <c r="K180" s="285"/>
      <c r="L180" s="285"/>
      <c r="M180" s="285"/>
      <c r="N180" s="285"/>
      <c r="O180" s="660"/>
      <c r="P180" s="661"/>
      <c r="Q180" s="285"/>
      <c r="R180" s="285"/>
      <c r="S180" s="285"/>
      <c r="T180" s="285"/>
      <c r="U180" s="285"/>
      <c r="V180" s="285"/>
      <c r="W180" s="285"/>
      <c r="X180" s="285"/>
      <c r="Y180" s="285"/>
      <c r="Z180" s="285"/>
      <c r="AA180" s="285"/>
      <c r="AB180" s="285"/>
      <c r="AC180" s="285"/>
      <c r="AD180" s="285"/>
      <c r="AE180" s="285"/>
      <c r="AF180" s="285"/>
      <c r="AG180" s="102"/>
      <c r="AH180" s="103"/>
      <c r="AI180" s="104"/>
      <c r="AJ180" s="104" t="str">
        <f>IF(AND($AM$10&lt;3,COUNTA(I180:AF180)&gt;0),"記入不要","")</f>
        <v/>
      </c>
      <c r="AK180" s="106"/>
      <c r="AL180" s="144" t="s">
        <v>258</v>
      </c>
      <c r="AM180" s="138">
        <f>I183</f>
        <v>0</v>
      </c>
      <c r="AN180" s="143">
        <f>K183</f>
        <v>0</v>
      </c>
      <c r="AO180" s="143">
        <f>M183</f>
        <v>0</v>
      </c>
      <c r="AP180" s="143">
        <f>O183</f>
        <v>0</v>
      </c>
      <c r="AQ180" s="143">
        <f>Q183</f>
        <v>0</v>
      </c>
      <c r="AR180" s="143">
        <f>S183</f>
        <v>0</v>
      </c>
      <c r="AS180" s="143">
        <f>U183</f>
        <v>0</v>
      </c>
      <c r="AT180" s="143">
        <f>X183</f>
        <v>0</v>
      </c>
      <c r="AU180" s="143">
        <f>AA183</f>
        <v>0</v>
      </c>
      <c r="AV180" s="143">
        <f>AD183</f>
        <v>0</v>
      </c>
      <c r="AW180" s="109"/>
      <c r="AX180" s="109"/>
      <c r="AY180" s="109"/>
      <c r="AZ180" s="109"/>
      <c r="BA180" s="109"/>
      <c r="BB180" s="109"/>
      <c r="BC180" s="109"/>
      <c r="BD180" s="109"/>
      <c r="BE180" s="109"/>
      <c r="BF180" s="109"/>
    </row>
    <row r="181" spans="1:58" ht="18.75" customHeight="1">
      <c r="A181" s="72"/>
      <c r="B181" s="336" t="s">
        <v>259</v>
      </c>
      <c r="C181" s="336"/>
      <c r="D181" s="336"/>
      <c r="E181" s="336"/>
      <c r="F181" s="336"/>
      <c r="G181" s="336"/>
      <c r="H181" s="336"/>
      <c r="I181" s="285"/>
      <c r="J181" s="285"/>
      <c r="K181" s="285"/>
      <c r="L181" s="285"/>
      <c r="M181" s="285"/>
      <c r="N181" s="285"/>
      <c r="O181" s="660"/>
      <c r="P181" s="661"/>
      <c r="Q181" s="285"/>
      <c r="R181" s="285"/>
      <c r="S181" s="285"/>
      <c r="T181" s="285"/>
      <c r="U181" s="285"/>
      <c r="V181" s="285"/>
      <c r="W181" s="285"/>
      <c r="X181" s="285"/>
      <c r="Y181" s="285"/>
      <c r="Z181" s="285"/>
      <c r="AA181" s="285"/>
      <c r="AB181" s="285"/>
      <c r="AC181" s="285"/>
      <c r="AD181" s="285"/>
      <c r="AE181" s="285"/>
      <c r="AF181" s="285"/>
      <c r="AG181" s="102"/>
      <c r="AH181" s="103"/>
      <c r="AI181" s="104"/>
      <c r="AJ181" s="104" t="str">
        <f>IF(AND($AM$10&lt;5,COUNTA(I181:AF181)&gt;0),"記入不要","")</f>
        <v/>
      </c>
      <c r="AK181" s="124" t="str">
        <f>IF(COUNTBLANK(AM181:AV181)=10,"","要確認")</f>
        <v/>
      </c>
      <c r="AL181" s="138" t="s">
        <v>215</v>
      </c>
      <c r="AM181" s="140" t="str">
        <f>IF(AM179=AM180,"","不一致")</f>
        <v/>
      </c>
      <c r="AN181" s="140" t="str">
        <f t="shared" ref="AN181:AU181" si="9">IF(AN179=AN180,"","不一致")</f>
        <v/>
      </c>
      <c r="AO181" s="140" t="str">
        <f t="shared" si="9"/>
        <v/>
      </c>
      <c r="AP181" s="140" t="str">
        <f t="shared" si="9"/>
        <v/>
      </c>
      <c r="AQ181" s="140" t="str">
        <f t="shared" si="9"/>
        <v/>
      </c>
      <c r="AR181" s="140" t="str">
        <f t="shared" si="9"/>
        <v/>
      </c>
      <c r="AS181" s="140" t="str">
        <f t="shared" si="9"/>
        <v/>
      </c>
      <c r="AT181" s="140" t="str">
        <f t="shared" si="9"/>
        <v/>
      </c>
      <c r="AU181" s="140" t="str">
        <f t="shared" si="9"/>
        <v/>
      </c>
      <c r="AV181" s="140" t="str">
        <f>IF(AV179=AV180,"","不一致")</f>
        <v/>
      </c>
      <c r="AW181" s="109"/>
      <c r="AX181" s="109"/>
      <c r="AY181" s="109"/>
      <c r="AZ181" s="109"/>
      <c r="BA181" s="109"/>
      <c r="BB181" s="109"/>
      <c r="BC181" s="109"/>
      <c r="BD181" s="109"/>
      <c r="BE181" s="109"/>
      <c r="BF181" s="109"/>
    </row>
    <row r="182" spans="1:58" ht="18.75" customHeight="1">
      <c r="A182" s="72"/>
      <c r="B182" s="336" t="s">
        <v>260</v>
      </c>
      <c r="C182" s="336"/>
      <c r="D182" s="336"/>
      <c r="E182" s="336"/>
      <c r="F182" s="336"/>
      <c r="G182" s="336"/>
      <c r="H182" s="336"/>
      <c r="I182" s="285"/>
      <c r="J182" s="285"/>
      <c r="K182" s="285"/>
      <c r="L182" s="285"/>
      <c r="M182" s="285"/>
      <c r="N182" s="285"/>
      <c r="O182" s="660"/>
      <c r="P182" s="661"/>
      <c r="Q182" s="285"/>
      <c r="R182" s="285"/>
      <c r="S182" s="285"/>
      <c r="T182" s="285"/>
      <c r="U182" s="285"/>
      <c r="V182" s="285"/>
      <c r="W182" s="285"/>
      <c r="X182" s="285"/>
      <c r="Y182" s="285"/>
      <c r="Z182" s="285"/>
      <c r="AA182" s="285"/>
      <c r="AB182" s="285"/>
      <c r="AC182" s="285"/>
      <c r="AD182" s="285"/>
      <c r="AE182" s="285"/>
      <c r="AF182" s="285"/>
      <c r="AG182" s="102"/>
      <c r="AH182" s="103"/>
      <c r="AI182" s="104"/>
      <c r="AJ182" s="104" t="str">
        <f>IF(AND($AM$10&lt;10,COUNTA(I182:AF182)&gt;0),"記入不要","")</f>
        <v/>
      </c>
      <c r="AK182" s="106"/>
      <c r="AL182" s="105"/>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row>
    <row r="183" spans="1:58" ht="18.75" customHeight="1">
      <c r="A183" s="73"/>
      <c r="B183" s="290" t="s">
        <v>184</v>
      </c>
      <c r="C183" s="291"/>
      <c r="D183" s="291"/>
      <c r="E183" s="291"/>
      <c r="F183" s="291"/>
      <c r="G183" s="291"/>
      <c r="H183" s="292"/>
      <c r="I183" s="399">
        <f>SUM(I178:J182)</f>
        <v>0</v>
      </c>
      <c r="J183" s="399"/>
      <c r="K183" s="399">
        <f>SUM(K178:L182)</f>
        <v>0</v>
      </c>
      <c r="L183" s="399"/>
      <c r="M183" s="399">
        <f>SUM(M178:N182)</f>
        <v>0</v>
      </c>
      <c r="N183" s="399"/>
      <c r="O183" s="757">
        <f>SUM(O178:P182)</f>
        <v>0</v>
      </c>
      <c r="P183" s="758"/>
      <c r="Q183" s="399">
        <f>SUM(Q178:R182)</f>
        <v>0</v>
      </c>
      <c r="R183" s="399"/>
      <c r="S183" s="399">
        <f>SUM(S178:T182)</f>
        <v>0</v>
      </c>
      <c r="T183" s="399"/>
      <c r="U183" s="399">
        <f>SUM(U178:W182)</f>
        <v>0</v>
      </c>
      <c r="V183" s="399"/>
      <c r="W183" s="399"/>
      <c r="X183" s="399">
        <f>SUM(X178:Z182)</f>
        <v>0</v>
      </c>
      <c r="Y183" s="399"/>
      <c r="Z183" s="399"/>
      <c r="AA183" s="399">
        <f>SUM(AA178:AC182)</f>
        <v>0</v>
      </c>
      <c r="AB183" s="399"/>
      <c r="AC183" s="399"/>
      <c r="AD183" s="399">
        <f>SUM(AD178:AF182)</f>
        <v>0</v>
      </c>
      <c r="AE183" s="399"/>
      <c r="AF183" s="399"/>
      <c r="AG183" s="102"/>
      <c r="AH183" s="103"/>
      <c r="AI183" s="104"/>
      <c r="AJ183" s="105"/>
      <c r="AK183" s="106"/>
      <c r="AL183" s="105"/>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row>
    <row r="184" spans="1:58" ht="8.25" customHeight="1">
      <c r="A184" s="12"/>
      <c r="B184" s="15"/>
      <c r="C184" s="15"/>
      <c r="D184" s="15"/>
      <c r="E184" s="15"/>
      <c r="F184" s="15"/>
      <c r="G184" s="15"/>
      <c r="H184" s="15"/>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102"/>
      <c r="AH184" s="103"/>
      <c r="AI184" s="104"/>
      <c r="AJ184" s="105"/>
      <c r="AK184" s="106"/>
      <c r="AL184" s="105"/>
      <c r="AM184" s="109"/>
      <c r="AN184" s="109"/>
      <c r="AO184" s="126"/>
      <c r="AP184" s="126"/>
      <c r="AQ184" s="126"/>
      <c r="AR184" s="126"/>
      <c r="AS184" s="126"/>
      <c r="AT184" s="126"/>
      <c r="AU184" s="109"/>
      <c r="AV184" s="109"/>
      <c r="AW184" s="109"/>
      <c r="AX184" s="109"/>
      <c r="AY184" s="109"/>
      <c r="AZ184" s="109"/>
      <c r="BA184" s="109"/>
      <c r="BB184" s="109"/>
      <c r="BC184" s="109"/>
      <c r="BD184" s="109"/>
      <c r="BE184" s="109"/>
      <c r="BF184" s="109"/>
    </row>
    <row r="185" spans="1:58" customFormat="1" ht="18.75" customHeight="1">
      <c r="A185" s="280" t="s">
        <v>261</v>
      </c>
      <c r="B185" s="281"/>
      <c r="C185" s="281"/>
      <c r="D185" s="281"/>
      <c r="E185" s="281"/>
      <c r="F185" s="281"/>
      <c r="G185" s="281"/>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114"/>
      <c r="AH185" s="115"/>
      <c r="AI185" s="104"/>
      <c r="AJ185" s="105"/>
      <c r="AK185" s="106"/>
      <c r="AL185" s="105"/>
      <c r="AM185" s="116"/>
      <c r="AN185" s="116"/>
      <c r="AO185" s="109"/>
      <c r="AP185" s="109"/>
      <c r="AQ185" s="109"/>
      <c r="AR185" s="109"/>
      <c r="AS185" s="126"/>
      <c r="AT185" s="126"/>
      <c r="AU185" s="116"/>
      <c r="AV185" s="116"/>
      <c r="AW185" s="116"/>
      <c r="AX185" s="116"/>
      <c r="AY185" s="116"/>
      <c r="AZ185" s="116"/>
      <c r="BA185" s="116"/>
      <c r="BB185" s="116"/>
      <c r="BC185" s="116"/>
      <c r="BD185" s="116"/>
      <c r="BE185" s="116"/>
      <c r="BF185" s="116"/>
    </row>
    <row r="186" spans="1:58" ht="18.75" customHeight="1">
      <c r="A186" s="71" t="s">
        <v>262</v>
      </c>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70"/>
      <c r="AG186" s="102"/>
      <c r="AH186" s="103"/>
      <c r="AI186" s="104"/>
      <c r="AJ186" s="105"/>
      <c r="AK186" s="106"/>
      <c r="AL186" s="105"/>
      <c r="AM186" s="109"/>
      <c r="AN186" s="109"/>
      <c r="AO186" s="109"/>
      <c r="AP186" s="109"/>
      <c r="AQ186" s="109"/>
      <c r="AR186" s="109"/>
      <c r="AS186" s="126"/>
      <c r="AT186" s="126"/>
      <c r="AU186" s="109"/>
      <c r="AV186" s="109"/>
      <c r="AW186" s="109"/>
      <c r="AX186" s="109"/>
      <c r="AY186" s="109"/>
      <c r="AZ186" s="109"/>
      <c r="BA186" s="109"/>
      <c r="BB186" s="109"/>
      <c r="BC186" s="109"/>
      <c r="BD186" s="109"/>
      <c r="BE186" s="109"/>
      <c r="BF186" s="109"/>
    </row>
    <row r="187" spans="1:58" ht="18.75" customHeight="1">
      <c r="A187" s="72"/>
      <c r="B187" s="330" t="s">
        <v>263</v>
      </c>
      <c r="C187" s="331"/>
      <c r="D187" s="331"/>
      <c r="E187" s="331"/>
      <c r="F187" s="331"/>
      <c r="G187" s="331"/>
      <c r="H187" s="331"/>
      <c r="I187" s="331"/>
      <c r="J187" s="331"/>
      <c r="K187" s="331"/>
      <c r="L187" s="331"/>
      <c r="M187" s="331"/>
      <c r="N187" s="331"/>
      <c r="O187" s="331"/>
      <c r="P187" s="331"/>
      <c r="Q187" s="331"/>
      <c r="R187" s="331"/>
      <c r="S187" s="332"/>
      <c r="T187" s="180"/>
      <c r="U187" s="329"/>
      <c r="V187" s="329"/>
      <c r="W187" s="329"/>
      <c r="X187" s="22" t="s">
        <v>138</v>
      </c>
      <c r="Y187" s="329"/>
      <c r="Z187" s="329"/>
      <c r="AA187" s="329"/>
      <c r="AB187" s="329"/>
      <c r="AC187" s="329"/>
      <c r="AD187" s="329"/>
      <c r="AE187" s="329"/>
      <c r="AF187" s="54" t="s">
        <v>139</v>
      </c>
      <c r="AG187" s="102"/>
      <c r="AH187" s="103"/>
      <c r="AI187" s="104" t="str">
        <f>IF(U187="","未記入",IF(AND(U187="あり",Y187=""),"未記入",""))</f>
        <v>未記入</v>
      </c>
      <c r="AJ187" s="105"/>
      <c r="AK187" s="106"/>
      <c r="AL187" s="105"/>
      <c r="AM187" s="109"/>
      <c r="AN187" s="109"/>
      <c r="AO187" s="109"/>
      <c r="AP187" s="109"/>
      <c r="AQ187" s="109"/>
      <c r="AR187" s="109"/>
      <c r="AS187" s="126"/>
      <c r="AT187" s="126"/>
      <c r="AU187" s="109"/>
      <c r="AV187" s="109"/>
      <c r="AW187" s="109"/>
      <c r="AX187" s="109"/>
      <c r="AY187" s="109"/>
      <c r="AZ187" s="109"/>
      <c r="BA187" s="109"/>
      <c r="BB187" s="109"/>
      <c r="BC187" s="109"/>
      <c r="BD187" s="109"/>
      <c r="BE187" s="109"/>
      <c r="BF187" s="109"/>
    </row>
    <row r="188" spans="1:58" ht="18.75" customHeight="1">
      <c r="A188" s="72"/>
      <c r="B188" s="330" t="s">
        <v>264</v>
      </c>
      <c r="C188" s="331"/>
      <c r="D188" s="331"/>
      <c r="E188" s="331"/>
      <c r="F188" s="331"/>
      <c r="G188" s="331"/>
      <c r="H188" s="331"/>
      <c r="I188" s="331"/>
      <c r="J188" s="331"/>
      <c r="K188" s="331"/>
      <c r="L188" s="331"/>
      <c r="M188" s="331"/>
      <c r="N188" s="331"/>
      <c r="O188" s="331"/>
      <c r="P188" s="331"/>
      <c r="Q188" s="331"/>
      <c r="R188" s="331"/>
      <c r="S188" s="332"/>
      <c r="T188" s="180"/>
      <c r="U188" s="329"/>
      <c r="V188" s="329"/>
      <c r="W188" s="329"/>
      <c r="X188" s="22"/>
      <c r="Y188" s="22"/>
      <c r="Z188" s="22"/>
      <c r="AA188" s="22"/>
      <c r="AB188" s="22"/>
      <c r="AC188" s="22"/>
      <c r="AD188" s="22"/>
      <c r="AE188" s="22"/>
      <c r="AF188" s="54"/>
      <c r="AG188" s="102"/>
      <c r="AH188" s="103"/>
      <c r="AI188" s="104" t="str">
        <f t="shared" ref="AI188:AI196" si="10">IF(U188="","未記入","")</f>
        <v>未記入</v>
      </c>
      <c r="AJ188" s="105"/>
      <c r="AK188" s="106"/>
      <c r="AL188" s="105"/>
      <c r="AM188" s="109"/>
      <c r="AN188" s="109"/>
      <c r="AO188" s="109"/>
      <c r="AP188" s="109"/>
      <c r="AQ188" s="109"/>
      <c r="AR188" s="109"/>
      <c r="AS188" s="126"/>
      <c r="AT188" s="126"/>
      <c r="AU188" s="109"/>
      <c r="AV188" s="109"/>
      <c r="AW188" s="109"/>
      <c r="AX188" s="109"/>
      <c r="AY188" s="109"/>
      <c r="AZ188" s="109"/>
      <c r="BA188" s="109"/>
      <c r="BB188" s="109"/>
      <c r="BC188" s="109"/>
      <c r="BD188" s="109"/>
      <c r="BE188" s="109"/>
      <c r="BF188" s="109"/>
    </row>
    <row r="189" spans="1:58" ht="18.75" customHeight="1">
      <c r="A189" s="72"/>
      <c r="B189" s="330" t="s">
        <v>265</v>
      </c>
      <c r="C189" s="331"/>
      <c r="D189" s="331"/>
      <c r="E189" s="331"/>
      <c r="F189" s="331"/>
      <c r="G189" s="331"/>
      <c r="H189" s="331"/>
      <c r="I189" s="331"/>
      <c r="J189" s="331"/>
      <c r="K189" s="331"/>
      <c r="L189" s="331"/>
      <c r="M189" s="331"/>
      <c r="N189" s="331"/>
      <c r="O189" s="331"/>
      <c r="P189" s="331"/>
      <c r="Q189" s="331"/>
      <c r="R189" s="331"/>
      <c r="S189" s="332"/>
      <c r="T189" s="180"/>
      <c r="U189" s="329"/>
      <c r="V189" s="329"/>
      <c r="W189" s="329"/>
      <c r="X189" s="22"/>
      <c r="Y189" s="22"/>
      <c r="Z189" s="22"/>
      <c r="AA189" s="22"/>
      <c r="AB189" s="22"/>
      <c r="AC189" s="22"/>
      <c r="AD189" s="22"/>
      <c r="AE189" s="22"/>
      <c r="AF189" s="54"/>
      <c r="AG189" s="102"/>
      <c r="AH189" s="103"/>
      <c r="AI189" s="104" t="str">
        <f t="shared" si="10"/>
        <v>未記入</v>
      </c>
      <c r="AJ189" s="105"/>
      <c r="AK189" s="106"/>
      <c r="AL189" s="105"/>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row>
    <row r="190" spans="1:58" ht="18.75" customHeight="1">
      <c r="A190" s="72"/>
      <c r="B190" s="330" t="s">
        <v>266</v>
      </c>
      <c r="C190" s="331"/>
      <c r="D190" s="331"/>
      <c r="E190" s="331"/>
      <c r="F190" s="331"/>
      <c r="G190" s="331"/>
      <c r="H190" s="331"/>
      <c r="I190" s="331"/>
      <c r="J190" s="331"/>
      <c r="K190" s="331"/>
      <c r="L190" s="331"/>
      <c r="M190" s="331"/>
      <c r="N190" s="331"/>
      <c r="O190" s="331"/>
      <c r="P190" s="331"/>
      <c r="Q190" s="331"/>
      <c r="R190" s="331"/>
      <c r="S190" s="332"/>
      <c r="T190" s="180"/>
      <c r="U190" s="329"/>
      <c r="V190" s="329"/>
      <c r="W190" s="329"/>
      <c r="X190" s="22"/>
      <c r="Y190" s="22"/>
      <c r="Z190" s="22"/>
      <c r="AA190" s="22"/>
      <c r="AB190" s="22"/>
      <c r="AC190" s="22"/>
      <c r="AD190" s="22"/>
      <c r="AE190" s="22"/>
      <c r="AF190" s="54"/>
      <c r="AG190" s="102"/>
      <c r="AH190" s="103"/>
      <c r="AI190" s="104" t="str">
        <f t="shared" si="10"/>
        <v>未記入</v>
      </c>
      <c r="AJ190" s="105"/>
      <c r="AK190" s="106"/>
      <c r="AL190" s="105"/>
      <c r="AM190" s="109"/>
      <c r="AN190" s="109"/>
      <c r="AO190" s="109"/>
      <c r="AP190" s="109"/>
      <c r="AQ190" s="109"/>
      <c r="AR190" s="109"/>
      <c r="AS190" s="109"/>
      <c r="AT190" s="109"/>
      <c r="AU190" s="109"/>
      <c r="AV190" s="109"/>
      <c r="AW190" s="109"/>
      <c r="AX190" s="109"/>
      <c r="AY190" s="109"/>
      <c r="AZ190" s="109"/>
      <c r="BA190" s="109"/>
      <c r="BB190" s="109"/>
      <c r="BC190" s="109"/>
      <c r="BD190" s="109"/>
      <c r="BE190" s="109"/>
      <c r="BF190" s="109"/>
    </row>
    <row r="191" spans="1:58" ht="18.75" customHeight="1">
      <c r="A191" s="72"/>
      <c r="B191" s="330" t="s">
        <v>267</v>
      </c>
      <c r="C191" s="331"/>
      <c r="D191" s="331"/>
      <c r="E191" s="331"/>
      <c r="F191" s="331"/>
      <c r="G191" s="331"/>
      <c r="H191" s="331"/>
      <c r="I191" s="331"/>
      <c r="J191" s="331"/>
      <c r="K191" s="331"/>
      <c r="L191" s="331"/>
      <c r="M191" s="331"/>
      <c r="N191" s="331"/>
      <c r="O191" s="331"/>
      <c r="P191" s="331"/>
      <c r="Q191" s="331"/>
      <c r="R191" s="331"/>
      <c r="S191" s="332"/>
      <c r="T191" s="180"/>
      <c r="U191" s="329"/>
      <c r="V191" s="329"/>
      <c r="W191" s="329"/>
      <c r="X191" s="22"/>
      <c r="Y191" s="22"/>
      <c r="Z191" s="22"/>
      <c r="AA191" s="22"/>
      <c r="AB191" s="22"/>
      <c r="AC191" s="22"/>
      <c r="AD191" s="22"/>
      <c r="AE191" s="22"/>
      <c r="AF191" s="54"/>
      <c r="AG191" s="102"/>
      <c r="AH191" s="103"/>
      <c r="AI191" s="104" t="str">
        <f>IF(U191="","未記入","")</f>
        <v>未記入</v>
      </c>
      <c r="AJ191" s="105"/>
      <c r="AK191" s="106"/>
      <c r="AL191" s="105"/>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row>
    <row r="192" spans="1:58" ht="18.75" customHeight="1">
      <c r="A192" s="72"/>
      <c r="B192" s="330" t="s">
        <v>268</v>
      </c>
      <c r="C192" s="331"/>
      <c r="D192" s="331"/>
      <c r="E192" s="331"/>
      <c r="F192" s="331"/>
      <c r="G192" s="331"/>
      <c r="H192" s="331"/>
      <c r="I192" s="331"/>
      <c r="J192" s="331"/>
      <c r="K192" s="331"/>
      <c r="L192" s="331"/>
      <c r="M192" s="331"/>
      <c r="N192" s="331"/>
      <c r="O192" s="331"/>
      <c r="P192" s="331"/>
      <c r="Q192" s="331"/>
      <c r="R192" s="331"/>
      <c r="S192" s="332"/>
      <c r="T192" s="180"/>
      <c r="U192" s="329"/>
      <c r="V192" s="329"/>
      <c r="W192" s="329"/>
      <c r="X192" s="22"/>
      <c r="Y192" s="22"/>
      <c r="Z192" s="22"/>
      <c r="AA192" s="22"/>
      <c r="AB192" s="22"/>
      <c r="AC192" s="22"/>
      <c r="AD192" s="22"/>
      <c r="AE192" s="22"/>
      <c r="AF192" s="54"/>
      <c r="AG192" s="102"/>
      <c r="AH192" s="103"/>
      <c r="AI192" s="104" t="str">
        <f t="shared" si="10"/>
        <v>未記入</v>
      </c>
      <c r="AJ192" s="105"/>
      <c r="AK192" s="106"/>
      <c r="AL192" s="105"/>
      <c r="AM192" s="109"/>
      <c r="AN192" s="109"/>
      <c r="AO192" s="109"/>
      <c r="AP192" s="109"/>
      <c r="AQ192" s="109"/>
      <c r="AR192" s="109"/>
      <c r="AS192" s="109"/>
      <c r="AT192" s="109"/>
      <c r="AU192" s="109"/>
      <c r="AV192" s="109"/>
      <c r="AW192" s="109"/>
      <c r="AX192" s="109"/>
      <c r="AY192" s="109"/>
      <c r="AZ192" s="109"/>
      <c r="BA192" s="109"/>
      <c r="BB192" s="109"/>
      <c r="BC192" s="109"/>
      <c r="BD192" s="109"/>
      <c r="BE192" s="109"/>
      <c r="BF192" s="109"/>
    </row>
    <row r="193" spans="1:58" ht="18.75" customHeight="1">
      <c r="A193" s="72"/>
      <c r="B193" s="330" t="s">
        <v>269</v>
      </c>
      <c r="C193" s="331"/>
      <c r="D193" s="331"/>
      <c r="E193" s="331"/>
      <c r="F193" s="331"/>
      <c r="G193" s="331"/>
      <c r="H193" s="331"/>
      <c r="I193" s="331"/>
      <c r="J193" s="331"/>
      <c r="K193" s="331"/>
      <c r="L193" s="331"/>
      <c r="M193" s="331"/>
      <c r="N193" s="331"/>
      <c r="O193" s="331"/>
      <c r="P193" s="331"/>
      <c r="Q193" s="331"/>
      <c r="R193" s="331"/>
      <c r="S193" s="332"/>
      <c r="T193" s="180"/>
      <c r="U193" s="329"/>
      <c r="V193" s="329"/>
      <c r="W193" s="329"/>
      <c r="X193" s="22"/>
      <c r="Y193" s="22"/>
      <c r="Z193" s="22"/>
      <c r="AA193" s="22"/>
      <c r="AB193" s="22"/>
      <c r="AC193" s="22"/>
      <c r="AD193" s="22"/>
      <c r="AE193" s="22"/>
      <c r="AF193" s="54"/>
      <c r="AG193" s="102"/>
      <c r="AH193" s="103"/>
      <c r="AI193" s="104" t="str">
        <f t="shared" si="10"/>
        <v>未記入</v>
      </c>
      <c r="AJ193" s="105"/>
      <c r="AK193" s="106"/>
      <c r="AL193" s="105"/>
      <c r="AM193" s="109"/>
      <c r="AN193" s="109"/>
      <c r="AO193" s="109"/>
      <c r="AP193" s="109"/>
      <c r="AQ193" s="109"/>
      <c r="AR193" s="109"/>
      <c r="AS193" s="109"/>
      <c r="AT193" s="109"/>
      <c r="AU193" s="109"/>
      <c r="AV193" s="109"/>
      <c r="AW193" s="109"/>
      <c r="AX193" s="109"/>
      <c r="AY193" s="109"/>
      <c r="AZ193" s="109"/>
      <c r="BA193" s="109"/>
      <c r="BB193" s="109"/>
      <c r="BC193" s="109"/>
      <c r="BD193" s="109"/>
      <c r="BE193" s="109"/>
      <c r="BF193" s="109"/>
    </row>
    <row r="194" spans="1:58" ht="18.75" customHeight="1">
      <c r="A194" s="72"/>
      <c r="B194" s="330" t="s">
        <v>270</v>
      </c>
      <c r="C194" s="331"/>
      <c r="D194" s="331"/>
      <c r="E194" s="331"/>
      <c r="F194" s="331"/>
      <c r="G194" s="331"/>
      <c r="H194" s="331"/>
      <c r="I194" s="331"/>
      <c r="J194" s="331"/>
      <c r="K194" s="331"/>
      <c r="L194" s="331"/>
      <c r="M194" s="331"/>
      <c r="N194" s="331"/>
      <c r="O194" s="331"/>
      <c r="P194" s="331"/>
      <c r="Q194" s="331"/>
      <c r="R194" s="331"/>
      <c r="S194" s="332"/>
      <c r="T194" s="180"/>
      <c r="U194" s="329"/>
      <c r="V194" s="329"/>
      <c r="W194" s="329"/>
      <c r="X194" s="22"/>
      <c r="Y194" s="22"/>
      <c r="Z194" s="22"/>
      <c r="AA194" s="22"/>
      <c r="AB194" s="22"/>
      <c r="AC194" s="22"/>
      <c r="AD194" s="22"/>
      <c r="AE194" s="22"/>
      <c r="AF194" s="54"/>
      <c r="AG194" s="102"/>
      <c r="AH194" s="103"/>
      <c r="AI194" s="104" t="str">
        <f t="shared" si="10"/>
        <v>未記入</v>
      </c>
      <c r="AJ194" s="105"/>
      <c r="AK194" s="106"/>
      <c r="AL194" s="105"/>
      <c r="AM194" s="109"/>
      <c r="AN194" s="109"/>
      <c r="AO194" s="109"/>
      <c r="AP194" s="109"/>
      <c r="AQ194" s="109"/>
      <c r="AR194" s="109"/>
      <c r="AS194" s="109"/>
      <c r="AT194" s="109"/>
      <c r="AU194" s="109"/>
      <c r="AV194" s="109"/>
      <c r="AW194" s="109"/>
      <c r="AX194" s="109"/>
      <c r="AY194" s="109"/>
      <c r="AZ194" s="109"/>
      <c r="BA194" s="109"/>
      <c r="BB194" s="109"/>
      <c r="BC194" s="109"/>
      <c r="BD194" s="109"/>
      <c r="BE194" s="109"/>
      <c r="BF194" s="109"/>
    </row>
    <row r="195" spans="1:58" ht="18.75" customHeight="1">
      <c r="A195" s="72"/>
      <c r="B195" s="330" t="s">
        <v>271</v>
      </c>
      <c r="C195" s="331"/>
      <c r="D195" s="331"/>
      <c r="E195" s="331"/>
      <c r="F195" s="331"/>
      <c r="G195" s="331"/>
      <c r="H195" s="331"/>
      <c r="I195" s="331"/>
      <c r="J195" s="331"/>
      <c r="K195" s="331"/>
      <c r="L195" s="331"/>
      <c r="M195" s="331"/>
      <c r="N195" s="331"/>
      <c r="O195" s="331"/>
      <c r="P195" s="331"/>
      <c r="Q195" s="331"/>
      <c r="R195" s="331"/>
      <c r="S195" s="332"/>
      <c r="T195" s="180"/>
      <c r="U195" s="329"/>
      <c r="V195" s="329"/>
      <c r="W195" s="329"/>
      <c r="X195" s="22"/>
      <c r="Y195" s="22"/>
      <c r="Z195" s="22"/>
      <c r="AA195" s="22"/>
      <c r="AB195" s="22"/>
      <c r="AC195" s="22"/>
      <c r="AD195" s="22"/>
      <c r="AE195" s="22"/>
      <c r="AF195" s="54"/>
      <c r="AG195" s="102"/>
      <c r="AH195" s="103"/>
      <c r="AI195" s="104" t="str">
        <f t="shared" si="10"/>
        <v>未記入</v>
      </c>
      <c r="AJ195" s="105"/>
      <c r="AK195" s="106"/>
      <c r="AL195" s="105"/>
      <c r="AM195" s="109"/>
      <c r="AN195" s="109"/>
      <c r="AO195" s="109"/>
      <c r="AP195" s="109"/>
      <c r="AQ195" s="109"/>
      <c r="AR195" s="109"/>
      <c r="AS195" s="109"/>
      <c r="AT195" s="109"/>
      <c r="AU195" s="109"/>
      <c r="AV195" s="109"/>
      <c r="AW195" s="109"/>
      <c r="AX195" s="109"/>
      <c r="AY195" s="109"/>
      <c r="AZ195" s="109"/>
      <c r="BA195" s="109"/>
      <c r="BB195" s="109"/>
      <c r="BC195" s="109"/>
      <c r="BD195" s="109"/>
      <c r="BE195" s="109"/>
      <c r="BF195" s="109"/>
    </row>
    <row r="196" spans="1:58" ht="18.75" customHeight="1">
      <c r="A196" s="72"/>
      <c r="B196" s="330" t="s">
        <v>272</v>
      </c>
      <c r="C196" s="331"/>
      <c r="D196" s="331"/>
      <c r="E196" s="331"/>
      <c r="F196" s="331"/>
      <c r="G196" s="331"/>
      <c r="H196" s="331"/>
      <c r="I196" s="331"/>
      <c r="J196" s="331"/>
      <c r="K196" s="331"/>
      <c r="L196" s="331"/>
      <c r="M196" s="331"/>
      <c r="N196" s="331"/>
      <c r="O196" s="331"/>
      <c r="P196" s="331"/>
      <c r="Q196" s="331"/>
      <c r="R196" s="331"/>
      <c r="S196" s="332"/>
      <c r="T196" s="180"/>
      <c r="U196" s="329"/>
      <c r="V196" s="329"/>
      <c r="W196" s="329"/>
      <c r="X196" s="22"/>
      <c r="Y196" s="22"/>
      <c r="Z196" s="22"/>
      <c r="AA196" s="22"/>
      <c r="AB196" s="22"/>
      <c r="AC196" s="22"/>
      <c r="AD196" s="22"/>
      <c r="AE196" s="22"/>
      <c r="AF196" s="54"/>
      <c r="AG196" s="102"/>
      <c r="AH196" s="103"/>
      <c r="AI196" s="104" t="str">
        <f t="shared" si="10"/>
        <v>未記入</v>
      </c>
      <c r="AJ196" s="105"/>
      <c r="AK196" s="106"/>
      <c r="AL196" s="105"/>
      <c r="AM196" s="109"/>
      <c r="AN196" s="109"/>
      <c r="AO196" s="109"/>
      <c r="AP196" s="109"/>
      <c r="AQ196" s="109"/>
      <c r="AR196" s="109"/>
      <c r="AS196" s="109"/>
      <c r="AT196" s="109"/>
      <c r="AU196" s="109"/>
      <c r="AV196" s="109"/>
      <c r="AW196" s="109"/>
      <c r="AX196" s="109"/>
      <c r="AY196" s="109"/>
      <c r="AZ196" s="109"/>
      <c r="BA196" s="109"/>
      <c r="BB196" s="109"/>
      <c r="BC196" s="109"/>
      <c r="BD196" s="109"/>
      <c r="BE196" s="109"/>
      <c r="BF196" s="109"/>
    </row>
    <row r="197" spans="1:58" ht="44.25" customHeight="1">
      <c r="A197" s="72"/>
      <c r="B197" s="711" t="s">
        <v>273</v>
      </c>
      <c r="C197" s="711"/>
      <c r="D197" s="711"/>
      <c r="E197" s="711"/>
      <c r="F197" s="711"/>
      <c r="G197" s="478"/>
      <c r="H197" s="479"/>
      <c r="I197" s="479"/>
      <c r="J197" s="479"/>
      <c r="K197" s="479"/>
      <c r="L197" s="479"/>
      <c r="M197" s="479"/>
      <c r="N197" s="479"/>
      <c r="O197" s="479"/>
      <c r="P197" s="479"/>
      <c r="Q197" s="479"/>
      <c r="R197" s="479"/>
      <c r="S197" s="479"/>
      <c r="T197" s="479"/>
      <c r="U197" s="479"/>
      <c r="V197" s="479"/>
      <c r="W197" s="479"/>
      <c r="X197" s="479"/>
      <c r="Y197" s="479"/>
      <c r="Z197" s="479"/>
      <c r="AA197" s="479"/>
      <c r="AB197" s="479"/>
      <c r="AC197" s="479"/>
      <c r="AD197" s="479"/>
      <c r="AE197" s="479"/>
      <c r="AF197" s="480"/>
      <c r="AG197" s="102"/>
      <c r="AH197" s="103"/>
      <c r="AI197" s="104" t="str">
        <f>IF(G197="","未記入","")</f>
        <v>未記入</v>
      </c>
      <c r="AJ197" s="105"/>
      <c r="AK197" s="106"/>
      <c r="AL197" s="105"/>
      <c r="AM197" s="109"/>
      <c r="AN197" s="109"/>
      <c r="AO197" s="109"/>
      <c r="AP197" s="109"/>
      <c r="AQ197" s="109"/>
      <c r="AR197" s="109"/>
      <c r="AS197" s="109"/>
      <c r="AT197" s="109"/>
      <c r="AU197" s="109"/>
      <c r="AV197" s="109"/>
      <c r="AW197" s="109"/>
      <c r="AX197" s="109"/>
      <c r="AY197" s="109"/>
      <c r="AZ197" s="109"/>
      <c r="BA197" s="109"/>
      <c r="BB197" s="109"/>
      <c r="BC197" s="109"/>
      <c r="BD197" s="109"/>
      <c r="BE197" s="109"/>
      <c r="BF197" s="109"/>
    </row>
    <row r="198" spans="1:58" ht="45.75" customHeight="1">
      <c r="A198" s="72"/>
      <c r="B198" s="711" t="s">
        <v>274</v>
      </c>
      <c r="C198" s="711"/>
      <c r="D198" s="711"/>
      <c r="E198" s="711"/>
      <c r="F198" s="711"/>
      <c r="G198" s="478"/>
      <c r="H198" s="479"/>
      <c r="I198" s="479"/>
      <c r="J198" s="479"/>
      <c r="K198" s="479"/>
      <c r="L198" s="479"/>
      <c r="M198" s="479"/>
      <c r="N198" s="479"/>
      <c r="O198" s="479"/>
      <c r="P198" s="479"/>
      <c r="Q198" s="479"/>
      <c r="R198" s="479"/>
      <c r="S198" s="479"/>
      <c r="T198" s="479"/>
      <c r="U198" s="479"/>
      <c r="V198" s="479"/>
      <c r="W198" s="479"/>
      <c r="X198" s="479"/>
      <c r="Y198" s="479"/>
      <c r="Z198" s="479"/>
      <c r="AA198" s="479"/>
      <c r="AB198" s="479"/>
      <c r="AC198" s="479"/>
      <c r="AD198" s="479"/>
      <c r="AE198" s="479"/>
      <c r="AF198" s="480"/>
      <c r="AG198" s="102"/>
      <c r="AH198" s="103"/>
      <c r="AI198" s="104" t="str">
        <f>IF(G198="","未記入","")</f>
        <v>未記入</v>
      </c>
      <c r="AJ198" s="105"/>
      <c r="AK198" s="106"/>
      <c r="AL198" s="105"/>
      <c r="AM198" s="109"/>
      <c r="AN198" s="109"/>
      <c r="AO198" s="109"/>
      <c r="AP198" s="109"/>
      <c r="AQ198" s="109"/>
      <c r="AR198" s="109"/>
      <c r="AS198" s="109"/>
      <c r="AT198" s="109"/>
      <c r="AU198" s="109"/>
      <c r="AV198" s="109"/>
      <c r="AW198" s="109"/>
      <c r="AX198" s="109"/>
      <c r="AY198" s="109"/>
      <c r="AZ198" s="109"/>
      <c r="BA198" s="109"/>
      <c r="BB198" s="109"/>
      <c r="BC198" s="109"/>
      <c r="BD198" s="109"/>
      <c r="BE198" s="109"/>
      <c r="BF198" s="109"/>
    </row>
    <row r="199" spans="1:58" ht="18.75" customHeight="1">
      <c r="A199" s="72"/>
      <c r="B199" s="719" t="s">
        <v>275</v>
      </c>
      <c r="C199" s="720"/>
      <c r="D199" s="720"/>
      <c r="E199" s="720"/>
      <c r="F199" s="720"/>
      <c r="G199" s="720"/>
      <c r="H199" s="720"/>
      <c r="I199" s="720"/>
      <c r="J199" s="720"/>
      <c r="K199" s="720"/>
      <c r="L199" s="720"/>
      <c r="M199" s="720"/>
      <c r="N199" s="720"/>
      <c r="O199" s="720"/>
      <c r="P199" s="720"/>
      <c r="Q199" s="720"/>
      <c r="R199" s="720"/>
      <c r="S199" s="720"/>
      <c r="T199" s="720"/>
      <c r="U199" s="720"/>
      <c r="V199" s="720"/>
      <c r="W199" s="720"/>
      <c r="X199" s="720"/>
      <c r="Y199" s="720"/>
      <c r="Z199" s="720"/>
      <c r="AA199" s="720"/>
      <c r="AB199" s="720"/>
      <c r="AC199" s="720"/>
      <c r="AD199" s="720"/>
      <c r="AE199" s="720"/>
      <c r="AF199" s="721"/>
      <c r="AG199" s="102"/>
      <c r="AH199" s="103"/>
      <c r="AI199" s="104"/>
      <c r="AJ199" s="105"/>
      <c r="AK199" s="106"/>
      <c r="AL199" s="105"/>
      <c r="AM199" s="109"/>
      <c r="AN199" s="109"/>
      <c r="AO199" s="109"/>
      <c r="AP199" s="109"/>
      <c r="AQ199" s="109"/>
      <c r="AR199" s="109"/>
      <c r="AS199" s="109"/>
      <c r="AT199" s="109"/>
      <c r="AU199" s="109"/>
      <c r="AV199" s="109"/>
      <c r="AW199" s="109"/>
      <c r="AX199" s="109"/>
      <c r="AY199" s="109"/>
      <c r="AZ199" s="109"/>
      <c r="BA199" s="109"/>
      <c r="BB199" s="109"/>
      <c r="BC199" s="109"/>
      <c r="BD199" s="109"/>
      <c r="BE199" s="109"/>
      <c r="BF199" s="109"/>
    </row>
    <row r="200" spans="1:58" ht="18.75" customHeight="1">
      <c r="A200" s="72"/>
      <c r="B200" s="72"/>
      <c r="C200" s="336" t="s">
        <v>276</v>
      </c>
      <c r="D200" s="336"/>
      <c r="E200" s="336"/>
      <c r="F200" s="336"/>
      <c r="G200" s="336"/>
      <c r="H200" s="336"/>
      <c r="I200" s="738" t="s">
        <v>43</v>
      </c>
      <c r="J200" s="738"/>
      <c r="K200" s="738"/>
      <c r="L200" s="738"/>
      <c r="M200" s="538"/>
      <c r="N200" s="539"/>
      <c r="O200" s="539"/>
      <c r="P200" s="539"/>
      <c r="Q200" s="539"/>
      <c r="R200" s="539"/>
      <c r="S200" s="539"/>
      <c r="T200" s="539"/>
      <c r="U200" s="539"/>
      <c r="V200" s="539"/>
      <c r="W200" s="539"/>
      <c r="X200" s="539"/>
      <c r="Y200" s="539"/>
      <c r="Z200" s="539"/>
      <c r="AA200" s="539"/>
      <c r="AB200" s="539"/>
      <c r="AC200" s="539"/>
      <c r="AD200" s="539"/>
      <c r="AE200" s="539"/>
      <c r="AF200" s="540"/>
      <c r="AG200" s="102"/>
      <c r="AH200" s="103"/>
      <c r="AI200" s="104" t="str">
        <f>IF(M200="","未記入","")</f>
        <v>未記入</v>
      </c>
      <c r="AJ200" s="105"/>
      <c r="AK200" s="106"/>
      <c r="AL200" s="105"/>
      <c r="AM200" s="109"/>
      <c r="AN200" s="109"/>
      <c r="AO200" s="109"/>
      <c r="AP200" s="109"/>
      <c r="AQ200" s="109"/>
      <c r="AR200" s="109"/>
      <c r="AS200" s="109"/>
      <c r="AT200" s="109"/>
      <c r="AU200" s="109"/>
      <c r="AV200" s="109"/>
      <c r="AW200" s="109"/>
      <c r="AX200" s="109"/>
      <c r="AY200" s="109"/>
      <c r="AZ200" s="109"/>
      <c r="BA200" s="109"/>
      <c r="BB200" s="109"/>
      <c r="BC200" s="109"/>
      <c r="BD200" s="109"/>
      <c r="BE200" s="109"/>
      <c r="BF200" s="109"/>
    </row>
    <row r="201" spans="1:58" ht="18.75" customHeight="1">
      <c r="A201" s="72"/>
      <c r="B201" s="72"/>
      <c r="C201" s="336"/>
      <c r="D201" s="336"/>
      <c r="E201" s="336"/>
      <c r="F201" s="336"/>
      <c r="G201" s="336"/>
      <c r="H201" s="336"/>
      <c r="I201" s="562" t="s">
        <v>68</v>
      </c>
      <c r="J201" s="562"/>
      <c r="K201" s="562"/>
      <c r="L201" s="562"/>
      <c r="M201" s="531"/>
      <c r="N201" s="532"/>
      <c r="O201" s="532"/>
      <c r="P201" s="532"/>
      <c r="Q201" s="532"/>
      <c r="R201" s="532"/>
      <c r="S201" s="532"/>
      <c r="T201" s="532"/>
      <c r="U201" s="532"/>
      <c r="V201" s="532"/>
      <c r="W201" s="532"/>
      <c r="X201" s="532"/>
      <c r="Y201" s="532"/>
      <c r="Z201" s="532"/>
      <c r="AA201" s="532"/>
      <c r="AB201" s="532"/>
      <c r="AC201" s="532"/>
      <c r="AD201" s="532"/>
      <c r="AE201" s="532"/>
      <c r="AF201" s="533"/>
      <c r="AG201" s="102"/>
      <c r="AH201" s="103"/>
      <c r="AI201" s="104" t="str">
        <f>IF(M201="","未記入","")</f>
        <v>未記入</v>
      </c>
      <c r="AJ201" s="105"/>
      <c r="AK201" s="106"/>
      <c r="AL201" s="105"/>
      <c r="AM201" s="109"/>
      <c r="AN201" s="109"/>
      <c r="AO201" s="109"/>
      <c r="AP201" s="109"/>
      <c r="AQ201" s="109"/>
      <c r="AR201" s="109"/>
      <c r="AS201" s="109"/>
      <c r="AT201" s="109"/>
      <c r="AU201" s="109"/>
      <c r="AV201" s="109"/>
      <c r="AW201" s="109"/>
      <c r="AX201" s="109"/>
      <c r="AY201" s="109"/>
      <c r="AZ201" s="109"/>
      <c r="BA201" s="109"/>
      <c r="BB201" s="109"/>
      <c r="BC201" s="109"/>
      <c r="BD201" s="109"/>
      <c r="BE201" s="109"/>
      <c r="BF201" s="109"/>
    </row>
    <row r="202" spans="1:58" ht="37.5" customHeight="1">
      <c r="A202" s="72"/>
      <c r="B202" s="72"/>
      <c r="C202" s="336"/>
      <c r="D202" s="336"/>
      <c r="E202" s="336"/>
      <c r="F202" s="336"/>
      <c r="G202" s="336"/>
      <c r="H202" s="336"/>
      <c r="I202" s="737" t="s">
        <v>277</v>
      </c>
      <c r="J202" s="737"/>
      <c r="K202" s="737"/>
      <c r="L202" s="737"/>
      <c r="M202" s="690"/>
      <c r="N202" s="691"/>
      <c r="O202" s="691"/>
      <c r="P202" s="691"/>
      <c r="Q202" s="691"/>
      <c r="R202" s="691"/>
      <c r="S202" s="691"/>
      <c r="T202" s="691"/>
      <c r="U202" s="691"/>
      <c r="V202" s="691"/>
      <c r="W202" s="691"/>
      <c r="X202" s="691"/>
      <c r="Y202" s="691"/>
      <c r="Z202" s="691"/>
      <c r="AA202" s="691"/>
      <c r="AB202" s="691"/>
      <c r="AC202" s="691"/>
      <c r="AD202" s="691"/>
      <c r="AE202" s="691"/>
      <c r="AF202" s="692"/>
      <c r="AG202" s="102"/>
      <c r="AH202" s="103"/>
      <c r="AI202" s="104" t="str">
        <f>IF(M202="","未記入","")</f>
        <v>未記入</v>
      </c>
      <c r="AJ202" s="105"/>
      <c r="AK202" s="106"/>
      <c r="AL202" s="105"/>
      <c r="AM202" s="109"/>
      <c r="AN202" s="109"/>
      <c r="AO202" s="109"/>
      <c r="AP202" s="109"/>
      <c r="AQ202" s="109"/>
      <c r="AR202" s="109"/>
      <c r="AS202" s="109"/>
      <c r="AT202" s="109"/>
      <c r="AU202" s="109"/>
      <c r="AV202" s="109"/>
      <c r="AW202" s="109"/>
      <c r="AX202" s="109"/>
      <c r="AY202" s="109"/>
      <c r="AZ202" s="109"/>
      <c r="BA202" s="109"/>
      <c r="BB202" s="109"/>
      <c r="BC202" s="109"/>
      <c r="BD202" s="109"/>
      <c r="BE202" s="109"/>
      <c r="BF202" s="109"/>
    </row>
    <row r="203" spans="1:58" s="50" customFormat="1" ht="18.75" customHeight="1">
      <c r="A203" s="72"/>
      <c r="B203" s="72"/>
      <c r="C203" s="336" t="s">
        <v>278</v>
      </c>
      <c r="D203" s="336"/>
      <c r="E203" s="336"/>
      <c r="F203" s="336"/>
      <c r="G203" s="336"/>
      <c r="H203" s="336"/>
      <c r="I203" s="738" t="s">
        <v>43</v>
      </c>
      <c r="J203" s="738"/>
      <c r="K203" s="738"/>
      <c r="L203" s="738"/>
      <c r="M203" s="538"/>
      <c r="N203" s="539"/>
      <c r="O203" s="539"/>
      <c r="P203" s="539"/>
      <c r="Q203" s="539"/>
      <c r="R203" s="539"/>
      <c r="S203" s="539"/>
      <c r="T203" s="539"/>
      <c r="U203" s="539"/>
      <c r="V203" s="539"/>
      <c r="W203" s="539"/>
      <c r="X203" s="539"/>
      <c r="Y203" s="539"/>
      <c r="Z203" s="539"/>
      <c r="AA203" s="539"/>
      <c r="AB203" s="539"/>
      <c r="AC203" s="539"/>
      <c r="AD203" s="539"/>
      <c r="AE203" s="539"/>
      <c r="AF203" s="540"/>
      <c r="AG203" s="202"/>
      <c r="AH203" s="203"/>
      <c r="AI203" s="204" t="str">
        <f t="shared" ref="AI203:AI211" si="11">IF(M203="","あれば記入","")</f>
        <v>あれば記入</v>
      </c>
      <c r="AJ203" s="204"/>
      <c r="AK203" s="205"/>
      <c r="AL203" s="204"/>
      <c r="AM203" s="201"/>
      <c r="AN203" s="201"/>
      <c r="AO203" s="201"/>
      <c r="AP203" s="201"/>
      <c r="AQ203" s="201"/>
      <c r="AR203" s="201"/>
      <c r="AS203" s="201"/>
      <c r="AT203" s="201"/>
      <c r="AU203" s="201"/>
      <c r="AV203" s="201"/>
      <c r="AW203" s="201"/>
      <c r="AX203" s="201"/>
      <c r="AY203" s="201"/>
      <c r="AZ203" s="201"/>
      <c r="BA203" s="201"/>
      <c r="BB203" s="201"/>
      <c r="BC203" s="201"/>
      <c r="BD203" s="201"/>
      <c r="BE203" s="201"/>
      <c r="BF203" s="201"/>
    </row>
    <row r="204" spans="1:58" s="50" customFormat="1" ht="18.75" customHeight="1">
      <c r="A204" s="72"/>
      <c r="B204" s="72"/>
      <c r="C204" s="336"/>
      <c r="D204" s="336"/>
      <c r="E204" s="336"/>
      <c r="F204" s="336"/>
      <c r="G204" s="336"/>
      <c r="H204" s="336"/>
      <c r="I204" s="562" t="s">
        <v>68</v>
      </c>
      <c r="J204" s="562"/>
      <c r="K204" s="562"/>
      <c r="L204" s="562"/>
      <c r="M204" s="531"/>
      <c r="N204" s="532"/>
      <c r="O204" s="532"/>
      <c r="P204" s="532"/>
      <c r="Q204" s="532"/>
      <c r="R204" s="532"/>
      <c r="S204" s="532"/>
      <c r="T204" s="532"/>
      <c r="U204" s="532"/>
      <c r="V204" s="532"/>
      <c r="W204" s="532"/>
      <c r="X204" s="532"/>
      <c r="Y204" s="532"/>
      <c r="Z204" s="532"/>
      <c r="AA204" s="532"/>
      <c r="AB204" s="532"/>
      <c r="AC204" s="532"/>
      <c r="AD204" s="532"/>
      <c r="AE204" s="532"/>
      <c r="AF204" s="533"/>
      <c r="AG204" s="202"/>
      <c r="AH204" s="203"/>
      <c r="AI204" s="204" t="str">
        <f t="shared" si="11"/>
        <v>あれば記入</v>
      </c>
      <c r="AJ204" s="204"/>
      <c r="AK204" s="205"/>
      <c r="AL204" s="204"/>
      <c r="AM204" s="201"/>
      <c r="AN204" s="201"/>
      <c r="AO204" s="201"/>
      <c r="AP204" s="201"/>
      <c r="AQ204" s="201"/>
      <c r="AR204" s="201"/>
      <c r="AS204" s="201"/>
      <c r="AT204" s="201"/>
      <c r="AU204" s="201"/>
      <c r="AV204" s="201"/>
      <c r="AW204" s="201"/>
      <c r="AX204" s="201"/>
      <c r="AY204" s="201"/>
      <c r="AZ204" s="201"/>
      <c r="BA204" s="201"/>
      <c r="BB204" s="201"/>
      <c r="BC204" s="201"/>
      <c r="BD204" s="201"/>
      <c r="BE204" s="201"/>
      <c r="BF204" s="201"/>
    </row>
    <row r="205" spans="1:58" s="50" customFormat="1" ht="37.5" customHeight="1">
      <c r="A205" s="72"/>
      <c r="B205" s="72"/>
      <c r="C205" s="336"/>
      <c r="D205" s="336"/>
      <c r="E205" s="336"/>
      <c r="F205" s="336"/>
      <c r="G205" s="336"/>
      <c r="H205" s="336"/>
      <c r="I205" s="737" t="s">
        <v>277</v>
      </c>
      <c r="J205" s="737"/>
      <c r="K205" s="737"/>
      <c r="L205" s="737"/>
      <c r="M205" s="690"/>
      <c r="N205" s="691"/>
      <c r="O205" s="691"/>
      <c r="P205" s="691"/>
      <c r="Q205" s="691"/>
      <c r="R205" s="691"/>
      <c r="S205" s="691"/>
      <c r="T205" s="691"/>
      <c r="U205" s="691"/>
      <c r="V205" s="691"/>
      <c r="W205" s="691"/>
      <c r="X205" s="691"/>
      <c r="Y205" s="691"/>
      <c r="Z205" s="691"/>
      <c r="AA205" s="691"/>
      <c r="AB205" s="691"/>
      <c r="AC205" s="691"/>
      <c r="AD205" s="691"/>
      <c r="AE205" s="691"/>
      <c r="AF205" s="692"/>
      <c r="AG205" s="202"/>
      <c r="AH205" s="203"/>
      <c r="AI205" s="204" t="str">
        <f t="shared" si="11"/>
        <v>あれば記入</v>
      </c>
      <c r="AJ205" s="204"/>
      <c r="AK205" s="205"/>
      <c r="AL205" s="204"/>
      <c r="AM205" s="201"/>
      <c r="AN205" s="201"/>
      <c r="AO205" s="201"/>
      <c r="AP205" s="201"/>
      <c r="AQ205" s="201"/>
      <c r="AR205" s="201"/>
      <c r="AS205" s="201"/>
      <c r="AT205" s="201"/>
      <c r="AU205" s="201"/>
      <c r="AV205" s="201"/>
      <c r="AW205" s="201"/>
      <c r="AX205" s="201"/>
      <c r="AY205" s="201"/>
      <c r="AZ205" s="201"/>
      <c r="BA205" s="201"/>
      <c r="BB205" s="201"/>
      <c r="BC205" s="201"/>
      <c r="BD205" s="201"/>
      <c r="BE205" s="201"/>
      <c r="BF205" s="201"/>
    </row>
    <row r="206" spans="1:58" s="50" customFormat="1" ht="18.75" customHeight="1">
      <c r="A206" s="72"/>
      <c r="B206" s="72"/>
      <c r="C206" s="427" t="s">
        <v>279</v>
      </c>
      <c r="D206" s="427"/>
      <c r="E206" s="427"/>
      <c r="F206" s="427"/>
      <c r="G206" s="427"/>
      <c r="H206" s="427"/>
      <c r="I206" s="428" t="s">
        <v>280</v>
      </c>
      <c r="J206" s="428"/>
      <c r="K206" s="428"/>
      <c r="L206" s="428"/>
      <c r="M206" s="429"/>
      <c r="N206" s="430"/>
      <c r="O206" s="430"/>
      <c r="P206" s="430"/>
      <c r="Q206" s="430"/>
      <c r="R206" s="430"/>
      <c r="S206" s="430"/>
      <c r="T206" s="430"/>
      <c r="U206" s="430"/>
      <c r="V206" s="430"/>
      <c r="W206" s="430"/>
      <c r="X206" s="430"/>
      <c r="Y206" s="430"/>
      <c r="Z206" s="430"/>
      <c r="AA206" s="430"/>
      <c r="AB206" s="430"/>
      <c r="AC206" s="430"/>
      <c r="AD206" s="430"/>
      <c r="AE206" s="430"/>
      <c r="AF206" s="431"/>
      <c r="AG206" s="202"/>
      <c r="AH206" s="203"/>
      <c r="AI206" s="104" t="str">
        <f>IF(M206="","未記入","")</f>
        <v>未記入</v>
      </c>
      <c r="AJ206" s="204"/>
      <c r="AK206" s="260"/>
      <c r="AL206" s="204"/>
      <c r="AM206" s="201"/>
      <c r="AN206" s="201"/>
      <c r="AO206" s="201"/>
      <c r="AP206" s="201"/>
      <c r="AQ206" s="201"/>
      <c r="AR206" s="201"/>
      <c r="AS206" s="201"/>
      <c r="AT206" s="201"/>
      <c r="AU206" s="201"/>
      <c r="AV206" s="201"/>
      <c r="AW206" s="201"/>
      <c r="AX206" s="201"/>
      <c r="AY206" s="201"/>
      <c r="AZ206" s="201"/>
      <c r="BA206" s="201"/>
      <c r="BB206" s="201"/>
      <c r="BC206" s="201"/>
      <c r="BD206" s="201"/>
      <c r="BE206" s="201"/>
      <c r="BF206" s="201"/>
    </row>
    <row r="207" spans="1:58" s="50" customFormat="1" ht="18.75" customHeight="1">
      <c r="A207" s="72"/>
      <c r="B207" s="72"/>
      <c r="C207" s="427"/>
      <c r="D207" s="427"/>
      <c r="E207" s="427"/>
      <c r="F207" s="427"/>
      <c r="G207" s="427"/>
      <c r="H207" s="427"/>
      <c r="I207" s="693" t="s">
        <v>43</v>
      </c>
      <c r="J207" s="694"/>
      <c r="K207" s="694"/>
      <c r="L207" s="695"/>
      <c r="M207" s="531"/>
      <c r="N207" s="532"/>
      <c r="O207" s="532"/>
      <c r="P207" s="532"/>
      <c r="Q207" s="532"/>
      <c r="R207" s="532"/>
      <c r="S207" s="532"/>
      <c r="T207" s="532"/>
      <c r="U207" s="532"/>
      <c r="V207" s="532"/>
      <c r="W207" s="532"/>
      <c r="X207" s="532"/>
      <c r="Y207" s="532"/>
      <c r="Z207" s="532"/>
      <c r="AA207" s="532"/>
      <c r="AB207" s="532"/>
      <c r="AC207" s="532"/>
      <c r="AD207" s="532"/>
      <c r="AE207" s="532"/>
      <c r="AF207" s="533"/>
      <c r="AG207" s="202"/>
      <c r="AH207" s="203"/>
      <c r="AI207" s="204" t="str">
        <f t="shared" ref="AI207" si="12">IF(M207="","あれば記入","")</f>
        <v>あれば記入</v>
      </c>
      <c r="AJ207" s="204"/>
      <c r="AK207" s="260"/>
      <c r="AL207" s="204"/>
      <c r="AM207" s="201"/>
      <c r="AN207" s="201"/>
      <c r="AO207" s="201"/>
      <c r="AP207" s="201"/>
      <c r="AQ207" s="201"/>
      <c r="AR207" s="201"/>
      <c r="AS207" s="201"/>
      <c r="AT207" s="201"/>
      <c r="AU207" s="201"/>
      <c r="AV207" s="201"/>
      <c r="AW207" s="201"/>
      <c r="AX207" s="201"/>
      <c r="AY207" s="201"/>
      <c r="AZ207" s="201"/>
      <c r="BA207" s="201"/>
      <c r="BB207" s="201"/>
      <c r="BC207" s="201"/>
      <c r="BD207" s="201"/>
      <c r="BE207" s="201"/>
      <c r="BF207" s="201"/>
    </row>
    <row r="208" spans="1:58" ht="18.75" customHeight="1">
      <c r="A208" s="72"/>
      <c r="B208" s="72"/>
      <c r="C208" s="427"/>
      <c r="D208" s="427"/>
      <c r="E208" s="427"/>
      <c r="F208" s="427"/>
      <c r="G208" s="427"/>
      <c r="H208" s="427"/>
      <c r="I208" s="693" t="s">
        <v>68</v>
      </c>
      <c r="J208" s="694"/>
      <c r="K208" s="694"/>
      <c r="L208" s="695"/>
      <c r="M208" s="531"/>
      <c r="N208" s="532"/>
      <c r="O208" s="532"/>
      <c r="P208" s="532"/>
      <c r="Q208" s="532"/>
      <c r="R208" s="532"/>
      <c r="S208" s="532"/>
      <c r="T208" s="532"/>
      <c r="U208" s="532"/>
      <c r="V208" s="532"/>
      <c r="W208" s="532"/>
      <c r="X208" s="532"/>
      <c r="Y208" s="532"/>
      <c r="Z208" s="532"/>
      <c r="AA208" s="532"/>
      <c r="AB208" s="532"/>
      <c r="AC208" s="532"/>
      <c r="AD208" s="532"/>
      <c r="AE208" s="532"/>
      <c r="AF208" s="533"/>
      <c r="AG208" s="102"/>
      <c r="AH208" s="103"/>
      <c r="AI208" s="204" t="str">
        <f>IF(OR(M208="",AC208=""),"あれば記入","")</f>
        <v>あれば記入</v>
      </c>
      <c r="AJ208" s="105"/>
      <c r="AK208" s="261"/>
      <c r="AL208" s="105"/>
      <c r="AM208" s="109"/>
      <c r="AN208" s="109"/>
      <c r="AO208" s="109"/>
      <c r="AP208" s="109"/>
      <c r="AQ208" s="109"/>
      <c r="AR208" s="109"/>
      <c r="AS208" s="109"/>
      <c r="AT208" s="109"/>
      <c r="AU208" s="109"/>
      <c r="AV208" s="109"/>
      <c r="AW208" s="109"/>
      <c r="AX208" s="109"/>
      <c r="AY208" s="109"/>
      <c r="AZ208" s="109"/>
      <c r="BA208" s="109"/>
      <c r="BB208" s="109"/>
      <c r="BC208" s="109"/>
      <c r="BD208" s="109"/>
      <c r="BE208" s="109"/>
      <c r="BF208" s="109"/>
    </row>
    <row r="209" spans="1:58" s="50" customFormat="1" ht="18.75" customHeight="1">
      <c r="A209" s="72"/>
      <c r="B209" s="72"/>
      <c r="C209" s="336" t="s">
        <v>281</v>
      </c>
      <c r="D209" s="336"/>
      <c r="E209" s="336"/>
      <c r="F209" s="336"/>
      <c r="G209" s="336"/>
      <c r="H209" s="336"/>
      <c r="I209" s="738" t="s">
        <v>43</v>
      </c>
      <c r="J209" s="738"/>
      <c r="K209" s="738"/>
      <c r="L209" s="738"/>
      <c r="M209" s="538"/>
      <c r="N209" s="539"/>
      <c r="O209" s="539"/>
      <c r="P209" s="539"/>
      <c r="Q209" s="539"/>
      <c r="R209" s="539"/>
      <c r="S209" s="539"/>
      <c r="T209" s="539"/>
      <c r="U209" s="539"/>
      <c r="V209" s="539"/>
      <c r="W209" s="539"/>
      <c r="X209" s="539"/>
      <c r="Y209" s="539"/>
      <c r="Z209" s="539"/>
      <c r="AA209" s="539"/>
      <c r="AB209" s="539"/>
      <c r="AC209" s="539"/>
      <c r="AD209" s="539"/>
      <c r="AE209" s="539"/>
      <c r="AF209" s="540"/>
      <c r="AG209" s="202"/>
      <c r="AH209" s="203"/>
      <c r="AI209" s="204" t="str">
        <f t="shared" si="11"/>
        <v>あれば記入</v>
      </c>
      <c r="AJ209" s="204"/>
      <c r="AK209" s="205"/>
      <c r="AL209" s="204"/>
      <c r="AM209" s="201"/>
      <c r="AN209" s="201"/>
      <c r="AO209" s="201"/>
      <c r="AP209" s="201"/>
      <c r="AQ209" s="201"/>
      <c r="AR209" s="201"/>
      <c r="AS209" s="201"/>
      <c r="AT209" s="201"/>
      <c r="AU209" s="201"/>
      <c r="AV209" s="201"/>
      <c r="AW209" s="201"/>
      <c r="AX209" s="201"/>
      <c r="AY209" s="201"/>
      <c r="AZ209" s="201"/>
      <c r="BA209" s="201"/>
      <c r="BB209" s="201"/>
      <c r="BC209" s="201"/>
      <c r="BD209" s="201"/>
      <c r="BE209" s="201"/>
      <c r="BF209" s="201"/>
    </row>
    <row r="210" spans="1:58" s="50" customFormat="1" ht="18.75" customHeight="1">
      <c r="A210" s="72"/>
      <c r="B210" s="72"/>
      <c r="C210" s="336"/>
      <c r="D210" s="336"/>
      <c r="E210" s="336"/>
      <c r="F210" s="336"/>
      <c r="G210" s="336"/>
      <c r="H210" s="336"/>
      <c r="I210" s="562" t="s">
        <v>68</v>
      </c>
      <c r="J210" s="562"/>
      <c r="K210" s="562"/>
      <c r="L210" s="562"/>
      <c r="M210" s="531"/>
      <c r="N210" s="532"/>
      <c r="O210" s="532"/>
      <c r="P210" s="532"/>
      <c r="Q210" s="532"/>
      <c r="R210" s="532"/>
      <c r="S210" s="532"/>
      <c r="T210" s="532"/>
      <c r="U210" s="532"/>
      <c r="V210" s="532"/>
      <c r="W210" s="532"/>
      <c r="X210" s="532"/>
      <c r="Y210" s="532"/>
      <c r="Z210" s="532"/>
      <c r="AA210" s="532"/>
      <c r="AB210" s="532"/>
      <c r="AC210" s="532"/>
      <c r="AD210" s="532"/>
      <c r="AE210" s="532"/>
      <c r="AF210" s="533"/>
      <c r="AG210" s="202"/>
      <c r="AH210" s="203"/>
      <c r="AI210" s="204" t="str">
        <f t="shared" si="11"/>
        <v>あれば記入</v>
      </c>
      <c r="AJ210" s="204"/>
      <c r="AK210" s="205"/>
      <c r="AL210" s="204"/>
      <c r="AM210" s="201"/>
      <c r="AN210" s="201"/>
      <c r="AO210" s="201"/>
      <c r="AP210" s="201"/>
      <c r="AQ210" s="201"/>
      <c r="AR210" s="201"/>
      <c r="AS210" s="201"/>
      <c r="AT210" s="201"/>
      <c r="AU210" s="201"/>
      <c r="AV210" s="201"/>
      <c r="AW210" s="201"/>
      <c r="AX210" s="201"/>
      <c r="AY210" s="201"/>
      <c r="AZ210" s="201"/>
      <c r="BA210" s="201"/>
      <c r="BB210" s="201"/>
      <c r="BC210" s="201"/>
      <c r="BD210" s="201"/>
      <c r="BE210" s="201"/>
      <c r="BF210" s="201"/>
    </row>
    <row r="211" spans="1:58" s="50" customFormat="1" ht="37.5" customHeight="1">
      <c r="A211" s="72"/>
      <c r="B211" s="73"/>
      <c r="C211" s="336"/>
      <c r="D211" s="336"/>
      <c r="E211" s="336"/>
      <c r="F211" s="336"/>
      <c r="G211" s="336"/>
      <c r="H211" s="336"/>
      <c r="I211" s="737" t="s">
        <v>277</v>
      </c>
      <c r="J211" s="737"/>
      <c r="K211" s="737"/>
      <c r="L211" s="737"/>
      <c r="M211" s="690"/>
      <c r="N211" s="691"/>
      <c r="O211" s="691"/>
      <c r="P211" s="691"/>
      <c r="Q211" s="691"/>
      <c r="R211" s="691"/>
      <c r="S211" s="691"/>
      <c r="T211" s="691"/>
      <c r="U211" s="691"/>
      <c r="V211" s="691"/>
      <c r="W211" s="691"/>
      <c r="X211" s="691"/>
      <c r="Y211" s="691"/>
      <c r="Z211" s="691"/>
      <c r="AA211" s="691"/>
      <c r="AB211" s="691"/>
      <c r="AC211" s="691"/>
      <c r="AD211" s="691"/>
      <c r="AE211" s="691"/>
      <c r="AF211" s="692"/>
      <c r="AG211" s="202"/>
      <c r="AH211" s="203"/>
      <c r="AI211" s="204" t="str">
        <f t="shared" si="11"/>
        <v>あれば記入</v>
      </c>
      <c r="AJ211" s="204"/>
      <c r="AK211" s="205"/>
      <c r="AL211" s="204"/>
      <c r="AM211" s="201"/>
      <c r="AN211" s="201"/>
      <c r="AO211" s="201"/>
      <c r="AP211" s="201"/>
      <c r="AQ211" s="201"/>
      <c r="AR211" s="201"/>
      <c r="AS211" s="201"/>
      <c r="AT211" s="201"/>
      <c r="AU211" s="201"/>
      <c r="AV211" s="201"/>
      <c r="AW211" s="201"/>
      <c r="AX211" s="201"/>
      <c r="AY211" s="201"/>
      <c r="AZ211" s="201"/>
      <c r="BA211" s="201"/>
      <c r="BB211" s="201"/>
      <c r="BC211" s="201"/>
      <c r="BD211" s="201"/>
      <c r="BE211" s="201"/>
      <c r="BF211" s="201"/>
    </row>
    <row r="212" spans="1:58" ht="18.75" customHeight="1">
      <c r="A212" s="167"/>
      <c r="B212" s="698" t="s">
        <v>282</v>
      </c>
      <c r="C212" s="699"/>
      <c r="D212" s="699"/>
      <c r="E212" s="699"/>
      <c r="F212" s="699"/>
      <c r="G212" s="699"/>
      <c r="H212" s="699"/>
      <c r="I212" s="699"/>
      <c r="J212" s="699"/>
      <c r="K212" s="699"/>
      <c r="L212" s="699"/>
      <c r="M212" s="699"/>
      <c r="N212" s="699"/>
      <c r="O212" s="699"/>
      <c r="P212" s="699"/>
      <c r="Q212" s="699"/>
      <c r="R212" s="699"/>
      <c r="S212" s="700"/>
      <c r="T212" s="180"/>
      <c r="U212" s="293"/>
      <c r="V212" s="293"/>
      <c r="W212" s="293"/>
      <c r="X212" s="172"/>
      <c r="Y212" s="172"/>
      <c r="Z212" s="172"/>
      <c r="AA212" s="172"/>
      <c r="AB212" s="172"/>
      <c r="AC212" s="172"/>
      <c r="AD212" s="172"/>
      <c r="AE212" s="172"/>
      <c r="AF212" s="173"/>
      <c r="AG212" s="102"/>
      <c r="AH212" s="103"/>
      <c r="AI212" s="104" t="str">
        <f>IF(U212="","未記入","")</f>
        <v>未記入</v>
      </c>
      <c r="AJ212" s="105"/>
      <c r="AK212" s="106"/>
      <c r="AL212" s="105"/>
      <c r="AM212" s="109"/>
      <c r="AN212" s="109"/>
      <c r="AO212" s="109"/>
      <c r="AP212" s="109"/>
      <c r="AQ212" s="109"/>
      <c r="AR212" s="109"/>
      <c r="AS212" s="109"/>
      <c r="AT212" s="109"/>
      <c r="AU212" s="109"/>
      <c r="AV212" s="109"/>
      <c r="AW212" s="109"/>
      <c r="AX212" s="109"/>
      <c r="AY212" s="109"/>
      <c r="AZ212" s="109"/>
      <c r="BA212" s="109"/>
      <c r="BB212" s="109"/>
      <c r="BC212" s="109"/>
      <c r="BD212" s="109"/>
      <c r="BE212" s="109"/>
      <c r="BF212" s="109"/>
    </row>
    <row r="213" spans="1:58" ht="18.75" customHeight="1">
      <c r="A213" s="167"/>
      <c r="B213" s="787" t="s">
        <v>283</v>
      </c>
      <c r="C213" s="699"/>
      <c r="D213" s="699"/>
      <c r="E213" s="699"/>
      <c r="F213" s="699"/>
      <c r="G213" s="699"/>
      <c r="H213" s="699"/>
      <c r="I213" s="699"/>
      <c r="J213" s="699"/>
      <c r="K213" s="699"/>
      <c r="L213" s="699"/>
      <c r="M213" s="699"/>
      <c r="N213" s="699"/>
      <c r="O213" s="699"/>
      <c r="P213" s="699"/>
      <c r="Q213" s="699"/>
      <c r="R213" s="699"/>
      <c r="S213" s="700"/>
      <c r="T213" s="180"/>
      <c r="U213" s="293"/>
      <c r="V213" s="293"/>
      <c r="W213" s="293"/>
      <c r="X213" s="22"/>
      <c r="Y213" s="22" t="s">
        <v>138</v>
      </c>
      <c r="Z213" s="22" t="s">
        <v>284</v>
      </c>
      <c r="AA213" s="581"/>
      <c r="AB213" s="581"/>
      <c r="AC213" s="22" t="s">
        <v>285</v>
      </c>
      <c r="AD213" s="22"/>
      <c r="AE213" s="22"/>
      <c r="AF213" s="54"/>
      <c r="AG213" s="102"/>
      <c r="AH213" s="103"/>
      <c r="AI213" s="104" t="str">
        <f>IF(U213="","未記入",IF(AND(U213="あり",AA213=""),"未記入",""))</f>
        <v>未記入</v>
      </c>
      <c r="AJ213" s="105"/>
      <c r="AK213" s="106"/>
      <c r="AL213" s="105"/>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row>
    <row r="214" spans="1:58" ht="18.75" customHeight="1">
      <c r="A214" s="167"/>
      <c r="B214" s="171"/>
      <c r="C214" s="751" t="s">
        <v>286</v>
      </c>
      <c r="D214" s="752"/>
      <c r="E214" s="752"/>
      <c r="F214" s="752"/>
      <c r="G214" s="752"/>
      <c r="H214" s="752"/>
      <c r="I214" s="752"/>
      <c r="J214" s="752"/>
      <c r="K214" s="752"/>
      <c r="L214" s="752"/>
      <c r="M214" s="752"/>
      <c r="N214" s="752"/>
      <c r="O214" s="752"/>
      <c r="P214" s="752"/>
      <c r="Q214" s="752"/>
      <c r="R214" s="752"/>
      <c r="S214" s="753"/>
      <c r="T214" s="748"/>
      <c r="U214" s="749"/>
      <c r="V214" s="749"/>
      <c r="W214" s="749"/>
      <c r="X214" s="749"/>
      <c r="Y214" s="749"/>
      <c r="Z214" s="749"/>
      <c r="AA214" s="749"/>
      <c r="AB214" s="749"/>
      <c r="AC214" s="749"/>
      <c r="AD214" s="749"/>
      <c r="AE214" s="749"/>
      <c r="AF214" s="750"/>
      <c r="AG214" s="102"/>
      <c r="AH214" s="103"/>
      <c r="AI214" s="104" t="str">
        <f>IF(AND(T214="",U213="なし"),"未記入","")</f>
        <v/>
      </c>
      <c r="AJ214" s="105"/>
      <c r="AK214" s="106"/>
      <c r="AL214" s="105"/>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row>
    <row r="215" spans="1:58" ht="18.75" customHeight="1">
      <c r="A215" s="166"/>
      <c r="B215" s="698" t="s">
        <v>287</v>
      </c>
      <c r="C215" s="699"/>
      <c r="D215" s="699"/>
      <c r="E215" s="699"/>
      <c r="F215" s="699"/>
      <c r="G215" s="699"/>
      <c r="H215" s="699"/>
      <c r="I215" s="699"/>
      <c r="J215" s="699"/>
      <c r="K215" s="699"/>
      <c r="L215" s="699"/>
      <c r="M215" s="699"/>
      <c r="N215" s="699"/>
      <c r="O215" s="699"/>
      <c r="P215" s="699"/>
      <c r="Q215" s="699"/>
      <c r="R215" s="699"/>
      <c r="S215" s="700"/>
      <c r="T215" s="181"/>
      <c r="U215" s="283"/>
      <c r="V215" s="283"/>
      <c r="W215" s="283"/>
      <c r="X215" s="57"/>
      <c r="Y215" s="57"/>
      <c r="Z215" s="57"/>
      <c r="AA215" s="57"/>
      <c r="AB215" s="57"/>
      <c r="AC215" s="57"/>
      <c r="AD215" s="57"/>
      <c r="AE215" s="57"/>
      <c r="AF215" s="70"/>
      <c r="AG215" s="102"/>
      <c r="AH215" s="103"/>
      <c r="AI215" s="104" t="str">
        <f>IF(U215="","未記入","")</f>
        <v>未記入</v>
      </c>
      <c r="AJ215" s="105"/>
      <c r="AK215" s="106"/>
      <c r="AL215" s="105"/>
      <c r="AM215" s="109"/>
      <c r="AN215" s="109"/>
      <c r="AO215" s="109"/>
      <c r="AP215" s="109"/>
      <c r="AQ215" s="109"/>
      <c r="AR215" s="109"/>
      <c r="AS215" s="109"/>
      <c r="AT215" s="109"/>
      <c r="AU215" s="109"/>
      <c r="AV215" s="109"/>
      <c r="AW215" s="109"/>
      <c r="AX215" s="109"/>
      <c r="AY215" s="109"/>
      <c r="AZ215" s="109"/>
      <c r="BA215" s="109"/>
      <c r="BB215" s="109"/>
      <c r="BC215" s="109"/>
      <c r="BD215" s="109"/>
      <c r="BE215" s="109"/>
      <c r="BF215" s="109"/>
    </row>
    <row r="216" spans="1:58" ht="18.75" customHeight="1">
      <c r="A216" s="735" t="s">
        <v>288</v>
      </c>
      <c r="B216" s="736"/>
      <c r="C216" s="736"/>
      <c r="D216" s="736"/>
      <c r="E216" s="736"/>
      <c r="F216" s="736"/>
      <c r="G216" s="736"/>
      <c r="H216" s="736"/>
      <c r="I216" s="736"/>
      <c r="J216" s="736"/>
      <c r="K216" s="736"/>
      <c r="L216" s="736"/>
      <c r="M216" s="736"/>
      <c r="N216" s="736"/>
      <c r="O216" s="736"/>
      <c r="P216" s="736"/>
      <c r="Q216" s="736"/>
      <c r="R216" s="736"/>
      <c r="S216" s="736"/>
      <c r="T216" s="57"/>
      <c r="U216" s="57"/>
      <c r="V216" s="57"/>
      <c r="W216" s="57"/>
      <c r="X216" s="57"/>
      <c r="Y216" s="57"/>
      <c r="Z216" s="57"/>
      <c r="AA216" s="57"/>
      <c r="AB216" s="57"/>
      <c r="AC216" s="57"/>
      <c r="AD216" s="57"/>
      <c r="AE216" s="57"/>
      <c r="AF216" s="70"/>
      <c r="AG216" s="102"/>
      <c r="AH216" s="103"/>
      <c r="AI216" s="104"/>
      <c r="AJ216" s="105"/>
      <c r="AK216" s="106"/>
      <c r="AL216" s="105"/>
      <c r="AM216" s="109"/>
      <c r="AN216" s="109"/>
      <c r="AO216" s="109"/>
      <c r="AP216" s="109"/>
      <c r="AQ216" s="109"/>
      <c r="AR216" s="109"/>
      <c r="AS216" s="109"/>
      <c r="AT216" s="109"/>
      <c r="AU216" s="109"/>
      <c r="AV216" s="109"/>
      <c r="AW216" s="109"/>
      <c r="AX216" s="109"/>
      <c r="AY216" s="109"/>
      <c r="AZ216" s="109"/>
      <c r="BA216" s="109"/>
      <c r="BB216" s="109"/>
      <c r="BC216" s="109"/>
      <c r="BD216" s="109"/>
      <c r="BE216" s="109"/>
      <c r="BF216" s="109"/>
    </row>
    <row r="217" spans="1:58" ht="18.75" customHeight="1">
      <c r="A217" s="72"/>
      <c r="B217" s="503" t="s">
        <v>289</v>
      </c>
      <c r="C217" s="504"/>
      <c r="D217" s="504"/>
      <c r="E217" s="504"/>
      <c r="F217" s="504"/>
      <c r="G217" s="504"/>
      <c r="H217" s="505"/>
      <c r="I217" s="781" t="s">
        <v>290</v>
      </c>
      <c r="J217" s="781"/>
      <c r="K217" s="781"/>
      <c r="L217" s="781"/>
      <c r="M217" s="538"/>
      <c r="N217" s="539"/>
      <c r="O217" s="539"/>
      <c r="P217" s="539"/>
      <c r="Q217" s="539"/>
      <c r="R217" s="539"/>
      <c r="S217" s="539"/>
      <c r="T217" s="539"/>
      <c r="U217" s="539"/>
      <c r="V217" s="539"/>
      <c r="W217" s="539"/>
      <c r="X217" s="539"/>
      <c r="Y217" s="539"/>
      <c r="Z217" s="539"/>
      <c r="AA217" s="539"/>
      <c r="AB217" s="539"/>
      <c r="AC217" s="539"/>
      <c r="AD217" s="539"/>
      <c r="AE217" s="539"/>
      <c r="AF217" s="540"/>
      <c r="AG217" s="102"/>
      <c r="AH217" s="103"/>
      <c r="AI217" s="104" t="str">
        <f>IF(M217="","未記入","")</f>
        <v>未記入</v>
      </c>
      <c r="AJ217" s="105"/>
      <c r="AK217" s="106"/>
      <c r="AL217" s="105"/>
      <c r="AM217" s="109"/>
      <c r="AN217" s="109"/>
      <c r="AO217" s="109"/>
      <c r="AP217" s="109"/>
      <c r="AQ217" s="109"/>
      <c r="AR217" s="109"/>
      <c r="AS217" s="109"/>
      <c r="AT217" s="109"/>
      <c r="AU217" s="109"/>
      <c r="AV217" s="109"/>
      <c r="AW217" s="109"/>
      <c r="AX217" s="109"/>
      <c r="AY217" s="109"/>
      <c r="AZ217" s="109"/>
      <c r="BA217" s="109"/>
      <c r="BB217" s="109"/>
      <c r="BC217" s="109"/>
      <c r="BD217" s="109"/>
      <c r="BE217" s="109"/>
      <c r="BF217" s="109"/>
    </row>
    <row r="218" spans="1:58" ht="18.75" customHeight="1">
      <c r="A218" s="72"/>
      <c r="B218" s="705"/>
      <c r="C218" s="706"/>
      <c r="D218" s="706"/>
      <c r="E218" s="706"/>
      <c r="F218" s="706"/>
      <c r="G218" s="706"/>
      <c r="H218" s="707"/>
      <c r="I218" s="580" t="s">
        <v>291</v>
      </c>
      <c r="J218" s="580"/>
      <c r="K218" s="580"/>
      <c r="L218" s="580"/>
      <c r="M218" s="531"/>
      <c r="N218" s="532"/>
      <c r="O218" s="532"/>
      <c r="P218" s="532"/>
      <c r="Q218" s="532"/>
      <c r="R218" s="532"/>
      <c r="S218" s="532"/>
      <c r="T218" s="532"/>
      <c r="U218" s="532"/>
      <c r="V218" s="532"/>
      <c r="W218" s="532"/>
      <c r="X218" s="532"/>
      <c r="Y218" s="532"/>
      <c r="Z218" s="532"/>
      <c r="AA218" s="532"/>
      <c r="AB218" s="532"/>
      <c r="AC218" s="532"/>
      <c r="AD218" s="532"/>
      <c r="AE218" s="532"/>
      <c r="AF218" s="533"/>
      <c r="AG218" s="102"/>
      <c r="AH218" s="103"/>
      <c r="AI218" s="104" t="str">
        <f>IF(M218="","未記入","")</f>
        <v>未記入</v>
      </c>
      <c r="AJ218" s="105"/>
      <c r="AK218" s="106"/>
      <c r="AL218" s="105"/>
      <c r="AM218" s="109"/>
      <c r="AN218" s="109"/>
      <c r="AO218" s="109"/>
      <c r="AP218" s="109"/>
      <c r="AQ218" s="109"/>
      <c r="AR218" s="109"/>
      <c r="AS218" s="109"/>
      <c r="AT218" s="109"/>
      <c r="AU218" s="109"/>
      <c r="AV218" s="109"/>
      <c r="AW218" s="109"/>
      <c r="AX218" s="109"/>
      <c r="AY218" s="109"/>
      <c r="AZ218" s="109"/>
      <c r="BA218" s="109"/>
      <c r="BB218" s="109"/>
      <c r="BC218" s="109"/>
      <c r="BD218" s="109"/>
      <c r="BE218" s="109"/>
      <c r="BF218" s="109"/>
    </row>
    <row r="219" spans="1:58" ht="18.75" customHeight="1">
      <c r="A219" s="72"/>
      <c r="B219" s="705"/>
      <c r="C219" s="706"/>
      <c r="D219" s="706"/>
      <c r="E219" s="706"/>
      <c r="F219" s="706"/>
      <c r="G219" s="706"/>
      <c r="H219" s="707"/>
      <c r="I219" s="580" t="s">
        <v>292</v>
      </c>
      <c r="J219" s="580"/>
      <c r="K219" s="580"/>
      <c r="L219" s="580"/>
      <c r="M219" s="708"/>
      <c r="N219" s="709"/>
      <c r="O219" s="709"/>
      <c r="P219" s="709"/>
      <c r="Q219" s="709"/>
      <c r="R219" s="709"/>
      <c r="S219" s="709"/>
      <c r="T219" s="709"/>
      <c r="U219" s="709"/>
      <c r="V219" s="709"/>
      <c r="W219" s="709"/>
      <c r="X219" s="709"/>
      <c r="Y219" s="709"/>
      <c r="Z219" s="709"/>
      <c r="AA219" s="709"/>
      <c r="AB219" s="709"/>
      <c r="AC219" s="709"/>
      <c r="AD219" s="709"/>
      <c r="AE219" s="709"/>
      <c r="AF219" s="710"/>
      <c r="AG219" s="102"/>
      <c r="AH219" s="103"/>
      <c r="AI219" s="104" t="str">
        <f>IF(M219="","未記入","")</f>
        <v>未記入</v>
      </c>
      <c r="AJ219" s="105"/>
      <c r="AK219" s="106"/>
      <c r="AL219" s="105"/>
      <c r="AM219" s="109"/>
      <c r="AN219" s="109"/>
      <c r="AO219" s="109"/>
      <c r="AP219" s="109"/>
      <c r="AQ219" s="109"/>
      <c r="AR219" s="109"/>
      <c r="AS219" s="109"/>
      <c r="AT219" s="109"/>
      <c r="AU219" s="109"/>
      <c r="AV219" s="109"/>
      <c r="AW219" s="109"/>
      <c r="AX219" s="109"/>
      <c r="AY219" s="109"/>
      <c r="AZ219" s="109"/>
      <c r="BA219" s="109"/>
      <c r="BB219" s="109"/>
      <c r="BC219" s="109"/>
      <c r="BD219" s="109"/>
      <c r="BE219" s="109"/>
      <c r="BF219" s="109"/>
    </row>
    <row r="220" spans="1:58" ht="18.75" customHeight="1">
      <c r="A220" s="72"/>
      <c r="B220" s="705"/>
      <c r="C220" s="706"/>
      <c r="D220" s="706"/>
      <c r="E220" s="706"/>
      <c r="F220" s="706"/>
      <c r="G220" s="706"/>
      <c r="H220" s="707"/>
      <c r="I220" s="580" t="s">
        <v>293</v>
      </c>
      <c r="J220" s="580"/>
      <c r="K220" s="580"/>
      <c r="L220" s="580"/>
      <c r="M220" s="708"/>
      <c r="N220" s="709"/>
      <c r="O220" s="709"/>
      <c r="P220" s="709"/>
      <c r="Q220" s="709"/>
      <c r="R220" s="709"/>
      <c r="S220" s="709"/>
      <c r="T220" s="709"/>
      <c r="U220" s="709"/>
      <c r="V220" s="709"/>
      <c r="W220" s="709"/>
      <c r="X220" s="709"/>
      <c r="Y220" s="709"/>
      <c r="Z220" s="709"/>
      <c r="AA220" s="709"/>
      <c r="AB220" s="709"/>
      <c r="AC220" s="709"/>
      <c r="AD220" s="709"/>
      <c r="AE220" s="709"/>
      <c r="AF220" s="710"/>
      <c r="AG220" s="102"/>
      <c r="AH220" s="103"/>
      <c r="AI220" s="104" t="str">
        <f>IF(M220="","未記入","")</f>
        <v>未記入</v>
      </c>
      <c r="AJ220" s="105"/>
      <c r="AK220" s="106"/>
      <c r="AL220" s="105"/>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row>
    <row r="221" spans="1:58" ht="18.75" customHeight="1">
      <c r="A221" s="72"/>
      <c r="B221" s="506"/>
      <c r="C221" s="507"/>
      <c r="D221" s="507"/>
      <c r="E221" s="507"/>
      <c r="F221" s="507"/>
      <c r="G221" s="507"/>
      <c r="H221" s="508"/>
      <c r="I221" s="704" t="s">
        <v>294</v>
      </c>
      <c r="J221" s="704"/>
      <c r="K221" s="704"/>
      <c r="L221" s="704"/>
      <c r="M221" s="690"/>
      <c r="N221" s="691"/>
      <c r="O221" s="691"/>
      <c r="P221" s="691"/>
      <c r="Q221" s="691"/>
      <c r="R221" s="691"/>
      <c r="S221" s="691"/>
      <c r="T221" s="691"/>
      <c r="U221" s="691"/>
      <c r="V221" s="691"/>
      <c r="W221" s="691"/>
      <c r="X221" s="691"/>
      <c r="Y221" s="691"/>
      <c r="Z221" s="691"/>
      <c r="AA221" s="691"/>
      <c r="AB221" s="691"/>
      <c r="AC221" s="691"/>
      <c r="AD221" s="691"/>
      <c r="AE221" s="691"/>
      <c r="AF221" s="692"/>
      <c r="AG221" s="102"/>
      <c r="AH221" s="103"/>
      <c r="AI221" s="104" t="str">
        <f>IF(M221="","未記入","")</f>
        <v>未記入</v>
      </c>
      <c r="AJ221" s="105"/>
      <c r="AK221" s="106"/>
      <c r="AL221" s="105"/>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row>
    <row r="222" spans="1:58" ht="36.75" customHeight="1">
      <c r="A222" s="72"/>
      <c r="B222" s="711" t="s">
        <v>295</v>
      </c>
      <c r="C222" s="711"/>
      <c r="D222" s="711"/>
      <c r="E222" s="711"/>
      <c r="F222" s="711"/>
      <c r="G222" s="711"/>
      <c r="H222" s="711"/>
      <c r="I222" s="478"/>
      <c r="J222" s="479"/>
      <c r="K222" s="479"/>
      <c r="L222" s="479"/>
      <c r="M222" s="479"/>
      <c r="N222" s="479"/>
      <c r="O222" s="479"/>
      <c r="P222" s="479"/>
      <c r="Q222" s="479"/>
      <c r="R222" s="479"/>
      <c r="S222" s="479"/>
      <c r="T222" s="479"/>
      <c r="U222" s="479"/>
      <c r="V222" s="479"/>
      <c r="W222" s="479"/>
      <c r="X222" s="479"/>
      <c r="Y222" s="479"/>
      <c r="Z222" s="479"/>
      <c r="AA222" s="479"/>
      <c r="AB222" s="479"/>
      <c r="AC222" s="479"/>
      <c r="AD222" s="479"/>
      <c r="AE222" s="479"/>
      <c r="AF222" s="480"/>
      <c r="AG222" s="102"/>
      <c r="AH222" s="103"/>
      <c r="AI222" s="104" t="str">
        <f>IF(I222="","未記入","")</f>
        <v>未記入</v>
      </c>
      <c r="AJ222" s="105"/>
      <c r="AK222" s="106"/>
      <c r="AL222" s="105"/>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row>
    <row r="223" spans="1:58" ht="18.75" customHeight="1">
      <c r="A223" s="72"/>
      <c r="B223" s="503" t="s">
        <v>296</v>
      </c>
      <c r="C223" s="504"/>
      <c r="D223" s="504"/>
      <c r="E223" s="504"/>
      <c r="F223" s="504"/>
      <c r="G223" s="504"/>
      <c r="H223" s="505"/>
      <c r="I223" s="781" t="s">
        <v>297</v>
      </c>
      <c r="J223" s="781"/>
      <c r="K223" s="781"/>
      <c r="L223" s="781"/>
      <c r="M223" s="582"/>
      <c r="N223" s="583"/>
      <c r="O223" s="583"/>
      <c r="P223" s="583"/>
      <c r="Q223" s="583"/>
      <c r="R223" s="583"/>
      <c r="S223" s="583"/>
      <c r="T223" s="583"/>
      <c r="U223" s="583"/>
      <c r="V223" s="583"/>
      <c r="W223" s="583"/>
      <c r="X223" s="583"/>
      <c r="Y223" s="583"/>
      <c r="Z223" s="583"/>
      <c r="AA223" s="583"/>
      <c r="AB223" s="583"/>
      <c r="AC223" s="583"/>
      <c r="AD223" s="583"/>
      <c r="AE223" s="583"/>
      <c r="AF223" s="584"/>
      <c r="AG223" s="102"/>
      <c r="AH223" s="103"/>
      <c r="AI223" s="104" t="str">
        <f>IF(M223="","未記入","")</f>
        <v>未記入</v>
      </c>
      <c r="AJ223" s="105"/>
      <c r="AK223" s="106"/>
      <c r="AL223" s="105"/>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row>
    <row r="224" spans="1:58" ht="18.75" customHeight="1">
      <c r="A224" s="72"/>
      <c r="B224" s="705"/>
      <c r="C224" s="706"/>
      <c r="D224" s="706"/>
      <c r="E224" s="706"/>
      <c r="F224" s="706"/>
      <c r="G224" s="706"/>
      <c r="H224" s="707"/>
      <c r="I224" s="580" t="s">
        <v>298</v>
      </c>
      <c r="J224" s="580"/>
      <c r="K224" s="580"/>
      <c r="L224" s="580"/>
      <c r="M224" s="782"/>
      <c r="N224" s="783"/>
      <c r="O224" s="783"/>
      <c r="P224" s="783"/>
      <c r="Q224" s="783"/>
      <c r="R224" s="783"/>
      <c r="S224" s="783"/>
      <c r="T224" s="783"/>
      <c r="U224" s="783"/>
      <c r="V224" s="783"/>
      <c r="W224" s="783"/>
      <c r="X224" s="783"/>
      <c r="Y224" s="783"/>
      <c r="Z224" s="783"/>
      <c r="AA224" s="783"/>
      <c r="AB224" s="783"/>
      <c r="AC224" s="783"/>
      <c r="AD224" s="783"/>
      <c r="AE224" s="783"/>
      <c r="AF224" s="784"/>
      <c r="AG224" s="102"/>
      <c r="AH224" s="103"/>
      <c r="AI224" s="104" t="str">
        <f>IF(M224="","未記入","")</f>
        <v>未記入</v>
      </c>
      <c r="AJ224" s="105"/>
      <c r="AK224" s="106"/>
      <c r="AL224" s="105"/>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row>
    <row r="225" spans="1:58" ht="18.75" customHeight="1">
      <c r="A225" s="72"/>
      <c r="B225" s="506"/>
      <c r="C225" s="507"/>
      <c r="D225" s="507"/>
      <c r="E225" s="507"/>
      <c r="F225" s="507"/>
      <c r="G225" s="507"/>
      <c r="H225" s="508"/>
      <c r="I225" s="704" t="s">
        <v>294</v>
      </c>
      <c r="J225" s="704"/>
      <c r="K225" s="704"/>
      <c r="L225" s="704"/>
      <c r="M225" s="701"/>
      <c r="N225" s="702"/>
      <c r="O225" s="702"/>
      <c r="P225" s="702"/>
      <c r="Q225" s="702"/>
      <c r="R225" s="702"/>
      <c r="S225" s="702"/>
      <c r="T225" s="702"/>
      <c r="U225" s="702"/>
      <c r="V225" s="702"/>
      <c r="W225" s="702"/>
      <c r="X225" s="702"/>
      <c r="Y225" s="702"/>
      <c r="Z225" s="702"/>
      <c r="AA225" s="702"/>
      <c r="AB225" s="702"/>
      <c r="AC225" s="702"/>
      <c r="AD225" s="702"/>
      <c r="AE225" s="702"/>
      <c r="AF225" s="703"/>
      <c r="AG225" s="102"/>
      <c r="AH225" s="103"/>
      <c r="AI225" s="104" t="str">
        <f>IF(M225="","未記入","")</f>
        <v>未記入</v>
      </c>
      <c r="AJ225" s="105"/>
      <c r="AK225" s="106"/>
      <c r="AL225" s="105"/>
      <c r="AM225" s="109"/>
      <c r="AN225" s="109"/>
      <c r="AO225" s="109"/>
      <c r="AP225" s="109"/>
      <c r="AQ225" s="109"/>
      <c r="AR225" s="109"/>
      <c r="AS225" s="109"/>
      <c r="AT225" s="109"/>
      <c r="AU225" s="109"/>
      <c r="AV225" s="109"/>
      <c r="AW225" s="109"/>
      <c r="AX225" s="109"/>
      <c r="AY225" s="109"/>
      <c r="AZ225" s="109"/>
      <c r="BA225" s="109"/>
      <c r="BB225" s="109"/>
      <c r="BC225" s="109"/>
      <c r="BD225" s="109"/>
      <c r="BE225" s="109"/>
      <c r="BF225" s="109"/>
    </row>
    <row r="226" spans="1:58" ht="38.25" customHeight="1">
      <c r="A226" s="72"/>
      <c r="B226" s="711" t="s">
        <v>299</v>
      </c>
      <c r="C226" s="711"/>
      <c r="D226" s="711"/>
      <c r="E226" s="711"/>
      <c r="F226" s="711"/>
      <c r="G226" s="711"/>
      <c r="H226" s="711"/>
      <c r="I226" s="478"/>
      <c r="J226" s="479"/>
      <c r="K226" s="479"/>
      <c r="L226" s="479"/>
      <c r="M226" s="479"/>
      <c r="N226" s="479"/>
      <c r="O226" s="479"/>
      <c r="P226" s="479"/>
      <c r="Q226" s="479"/>
      <c r="R226" s="479"/>
      <c r="S226" s="479"/>
      <c r="T226" s="479"/>
      <c r="U226" s="479"/>
      <c r="V226" s="479"/>
      <c r="W226" s="479"/>
      <c r="X226" s="479"/>
      <c r="Y226" s="479"/>
      <c r="Z226" s="479"/>
      <c r="AA226" s="479"/>
      <c r="AB226" s="479"/>
      <c r="AC226" s="479"/>
      <c r="AD226" s="479"/>
      <c r="AE226" s="479"/>
      <c r="AF226" s="480"/>
      <c r="AG226" s="102"/>
      <c r="AH226" s="103"/>
      <c r="AI226" s="104" t="str">
        <f>IF(I226="","未記入","")</f>
        <v>未記入</v>
      </c>
      <c r="AJ226" s="105"/>
      <c r="AK226" s="106"/>
      <c r="AL226" s="105"/>
      <c r="AM226" s="109"/>
      <c r="AN226" s="109"/>
      <c r="AO226" s="109"/>
      <c r="AP226" s="109"/>
      <c r="AQ226" s="109"/>
      <c r="AR226" s="109"/>
      <c r="AS226" s="109"/>
      <c r="AT226" s="109"/>
      <c r="AU226" s="109"/>
      <c r="AV226" s="109"/>
      <c r="AW226" s="109"/>
      <c r="AX226" s="109"/>
      <c r="AY226" s="109"/>
      <c r="AZ226" s="109"/>
      <c r="BA226" s="109"/>
      <c r="BB226" s="109"/>
      <c r="BC226" s="109"/>
      <c r="BD226" s="109"/>
      <c r="BE226" s="109"/>
      <c r="BF226" s="109"/>
    </row>
    <row r="227" spans="1:58" ht="18.75" customHeight="1">
      <c r="A227" s="72"/>
      <c r="B227" s="418" t="s">
        <v>300</v>
      </c>
      <c r="C227" s="419"/>
      <c r="D227" s="419"/>
      <c r="E227" s="419"/>
      <c r="F227" s="419"/>
      <c r="G227" s="419"/>
      <c r="H227" s="420"/>
      <c r="I227" s="312" t="s">
        <v>301</v>
      </c>
      <c r="J227" s="313"/>
      <c r="K227" s="313"/>
      <c r="L227" s="313"/>
      <c r="M227" s="313"/>
      <c r="N227" s="313"/>
      <c r="O227" s="313"/>
      <c r="P227" s="313"/>
      <c r="Q227" s="313"/>
      <c r="R227" s="313"/>
      <c r="S227" s="313"/>
      <c r="T227" s="313"/>
      <c r="U227" s="313"/>
      <c r="V227" s="313"/>
      <c r="W227" s="313"/>
      <c r="X227" s="313"/>
      <c r="Y227" s="313"/>
      <c r="Z227" s="313"/>
      <c r="AA227" s="313"/>
      <c r="AB227" s="314"/>
      <c r="AC227" s="411"/>
      <c r="AD227" s="412"/>
      <c r="AE227" s="412"/>
      <c r="AF227" s="413"/>
      <c r="AG227" s="102"/>
      <c r="AH227" s="103"/>
      <c r="AI227" s="104" t="str">
        <f>IF(AC227="","未記入","")</f>
        <v>未記入</v>
      </c>
      <c r="AJ227" s="105"/>
      <c r="AK227" s="261"/>
      <c r="AL227" s="105"/>
      <c r="AM227" s="109"/>
      <c r="AN227" s="109"/>
      <c r="AO227" s="109"/>
      <c r="AP227" s="109"/>
      <c r="AQ227" s="109"/>
      <c r="AR227" s="109"/>
      <c r="AS227" s="109"/>
      <c r="AT227" s="109"/>
      <c r="AU227" s="109"/>
      <c r="AV227" s="109"/>
      <c r="AW227" s="109"/>
      <c r="AX227" s="109"/>
      <c r="AY227" s="109"/>
      <c r="AZ227" s="109"/>
      <c r="BA227" s="109"/>
      <c r="BB227" s="109"/>
      <c r="BC227" s="109"/>
      <c r="BD227" s="109"/>
      <c r="BE227" s="109"/>
      <c r="BF227" s="109"/>
    </row>
    <row r="228" spans="1:58" ht="18.75" customHeight="1">
      <c r="A228" s="72"/>
      <c r="B228" s="421"/>
      <c r="C228" s="422"/>
      <c r="D228" s="422"/>
      <c r="E228" s="422"/>
      <c r="F228" s="422"/>
      <c r="G228" s="422"/>
      <c r="H228" s="423"/>
      <c r="I228" s="312" t="s">
        <v>302</v>
      </c>
      <c r="J228" s="313"/>
      <c r="K228" s="313"/>
      <c r="L228" s="313"/>
      <c r="M228" s="313"/>
      <c r="N228" s="313"/>
      <c r="O228" s="313"/>
      <c r="P228" s="313"/>
      <c r="Q228" s="313"/>
      <c r="R228" s="313"/>
      <c r="S228" s="313"/>
      <c r="T228" s="313"/>
      <c r="U228" s="313"/>
      <c r="V228" s="313"/>
      <c r="W228" s="313"/>
      <c r="X228" s="313"/>
      <c r="Y228" s="22" t="s">
        <v>138</v>
      </c>
      <c r="Z228" s="22" t="s">
        <v>284</v>
      </c>
      <c r="AA228" s="414"/>
      <c r="AB228" s="414"/>
      <c r="AC228" s="22" t="s">
        <v>303</v>
      </c>
      <c r="AD228" s="22"/>
      <c r="AE228" s="22"/>
      <c r="AF228" s="54"/>
      <c r="AG228" s="102"/>
      <c r="AH228" s="103"/>
      <c r="AI228" s="104" t="str">
        <f>IF(AA228="","未記入","")</f>
        <v>未記入</v>
      </c>
      <c r="AJ228" s="105"/>
      <c r="AK228" s="261"/>
      <c r="AL228" s="105"/>
      <c r="AM228" s="109"/>
      <c r="AN228" s="109"/>
      <c r="AO228" s="109"/>
      <c r="AP228" s="109"/>
      <c r="AQ228" s="109"/>
      <c r="AR228" s="109"/>
      <c r="AS228" s="109"/>
      <c r="AT228" s="109"/>
      <c r="AU228" s="109"/>
      <c r="AV228" s="109"/>
      <c r="AW228" s="109"/>
      <c r="AX228" s="109"/>
      <c r="AY228" s="109"/>
      <c r="AZ228" s="109"/>
      <c r="BA228" s="109"/>
      <c r="BB228" s="109"/>
      <c r="BC228" s="109"/>
      <c r="BD228" s="109"/>
      <c r="BE228" s="109"/>
      <c r="BF228" s="109"/>
    </row>
    <row r="229" spans="1:58" ht="18.75" customHeight="1">
      <c r="A229" s="72"/>
      <c r="B229" s="421"/>
      <c r="C229" s="422"/>
      <c r="D229" s="422"/>
      <c r="E229" s="422"/>
      <c r="F229" s="422"/>
      <c r="G229" s="422"/>
      <c r="H229" s="423"/>
      <c r="I229" s="312" t="s">
        <v>304</v>
      </c>
      <c r="J229" s="313"/>
      <c r="K229" s="313"/>
      <c r="L229" s="313"/>
      <c r="M229" s="313"/>
      <c r="N229" s="313"/>
      <c r="O229" s="313"/>
      <c r="P229" s="313"/>
      <c r="Q229" s="313"/>
      <c r="R229" s="313"/>
      <c r="S229" s="313"/>
      <c r="T229" s="313"/>
      <c r="U229" s="313"/>
      <c r="V229" s="313"/>
      <c r="W229" s="313"/>
      <c r="X229" s="313"/>
      <c r="Y229" s="22" t="s">
        <v>138</v>
      </c>
      <c r="Z229" s="22" t="s">
        <v>284</v>
      </c>
      <c r="AA229" s="414"/>
      <c r="AB229" s="414"/>
      <c r="AC229" s="22" t="s">
        <v>303</v>
      </c>
      <c r="AD229" s="22"/>
      <c r="AE229" s="22"/>
      <c r="AF229" s="54"/>
      <c r="AG229" s="102"/>
      <c r="AH229" s="103"/>
      <c r="AI229" s="104" t="str">
        <f>IF(AA229="","未記入","")</f>
        <v>未記入</v>
      </c>
      <c r="AJ229" s="105"/>
      <c r="AK229" s="261"/>
      <c r="AL229" s="105"/>
      <c r="AM229" s="109"/>
      <c r="AN229" s="109"/>
      <c r="AO229" s="109"/>
      <c r="AP229" s="109"/>
      <c r="AQ229" s="109"/>
      <c r="AR229" s="109"/>
      <c r="AS229" s="109"/>
      <c r="AT229" s="109"/>
      <c r="AU229" s="109"/>
      <c r="AV229" s="109"/>
      <c r="AW229" s="109"/>
      <c r="AX229" s="109"/>
      <c r="AY229" s="109"/>
      <c r="AZ229" s="109"/>
      <c r="BA229" s="109"/>
      <c r="BB229" s="109"/>
      <c r="BC229" s="109"/>
      <c r="BD229" s="109"/>
      <c r="BE229" s="109"/>
      <c r="BF229" s="109"/>
    </row>
    <row r="230" spans="1:58" ht="18.75" customHeight="1">
      <c r="A230" s="72"/>
      <c r="B230" s="421"/>
      <c r="C230" s="422"/>
      <c r="D230" s="422"/>
      <c r="E230" s="422"/>
      <c r="F230" s="422"/>
      <c r="G230" s="422"/>
      <c r="H230" s="423"/>
      <c r="I230" s="312" t="s">
        <v>305</v>
      </c>
      <c r="J230" s="313"/>
      <c r="K230" s="313"/>
      <c r="L230" s="313"/>
      <c r="M230" s="313"/>
      <c r="N230" s="314"/>
      <c r="O230" s="306"/>
      <c r="P230" s="307"/>
      <c r="Q230" s="307"/>
      <c r="R230" s="307"/>
      <c r="S230" s="307"/>
      <c r="T230" s="307"/>
      <c r="U230" s="307"/>
      <c r="V230" s="307"/>
      <c r="W230" s="307"/>
      <c r="X230" s="307"/>
      <c r="Y230" s="307"/>
      <c r="Z230" s="307"/>
      <c r="AA230" s="307"/>
      <c r="AB230" s="307"/>
      <c r="AC230" s="307"/>
      <c r="AD230" s="307"/>
      <c r="AE230" s="307"/>
      <c r="AF230" s="308"/>
      <c r="AG230" s="102"/>
      <c r="AH230" s="103"/>
      <c r="AI230" s="104" t="str">
        <f>IF(O230="","未記入","")</f>
        <v>未記入</v>
      </c>
      <c r="AJ230" s="105"/>
      <c r="AK230" s="261"/>
      <c r="AM230" s="109"/>
      <c r="AN230" s="109"/>
      <c r="AO230" s="109"/>
      <c r="AP230" s="109"/>
      <c r="AQ230" s="109"/>
      <c r="AR230" s="109"/>
      <c r="AS230" s="109"/>
      <c r="AT230" s="109"/>
      <c r="AU230" s="109"/>
      <c r="AV230" s="109"/>
      <c r="AW230" s="109"/>
      <c r="AX230" s="109"/>
      <c r="AY230" s="109"/>
      <c r="AZ230" s="109"/>
      <c r="BA230" s="109"/>
      <c r="BB230" s="109"/>
      <c r="BC230" s="109"/>
      <c r="BD230" s="109"/>
      <c r="BE230" s="109"/>
      <c r="BF230" s="109"/>
    </row>
    <row r="231" spans="1:58" ht="18.75" customHeight="1">
      <c r="A231" s="72"/>
      <c r="B231" s="424" t="s">
        <v>306</v>
      </c>
      <c r="C231" s="425"/>
      <c r="D231" s="425"/>
      <c r="E231" s="425"/>
      <c r="F231" s="425"/>
      <c r="G231" s="425"/>
      <c r="H231" s="426"/>
      <c r="I231" s="313" t="s">
        <v>301</v>
      </c>
      <c r="J231" s="313"/>
      <c r="K231" s="313"/>
      <c r="L231" s="313"/>
      <c r="M231" s="313"/>
      <c r="N231" s="313"/>
      <c r="O231" s="313"/>
      <c r="P231" s="313"/>
      <c r="Q231" s="313"/>
      <c r="R231" s="313"/>
      <c r="S231" s="313"/>
      <c r="T231" s="313"/>
      <c r="U231" s="313"/>
      <c r="V231" s="313"/>
      <c r="W231" s="313"/>
      <c r="X231" s="313"/>
      <c r="Y231" s="313"/>
      <c r="Z231" s="313"/>
      <c r="AA231" s="313"/>
      <c r="AB231" s="314"/>
      <c r="AC231" s="411"/>
      <c r="AD231" s="412"/>
      <c r="AE231" s="412"/>
      <c r="AF231" s="413"/>
      <c r="AG231" s="102"/>
      <c r="AH231" s="103"/>
      <c r="AI231" s="104" t="str">
        <f>IF(AC231="","未記入","")</f>
        <v>未記入</v>
      </c>
      <c r="AJ231" s="105"/>
      <c r="AK231" s="261"/>
      <c r="AL231" s="105"/>
      <c r="AM231" s="109"/>
      <c r="AN231" s="109"/>
      <c r="AO231" s="109"/>
      <c r="AP231" s="109"/>
      <c r="AQ231" s="109"/>
      <c r="AR231" s="109"/>
      <c r="AS231" s="109"/>
      <c r="AT231" s="109"/>
      <c r="AU231" s="109"/>
      <c r="AV231" s="109"/>
      <c r="AW231" s="109"/>
      <c r="AX231" s="109"/>
      <c r="AY231" s="109"/>
      <c r="AZ231" s="109"/>
      <c r="BA231" s="109"/>
      <c r="BB231" s="109"/>
      <c r="BC231" s="109"/>
      <c r="BD231" s="109"/>
      <c r="BE231" s="109"/>
      <c r="BF231" s="109"/>
    </row>
    <row r="232" spans="1:58" ht="18.75" customHeight="1">
      <c r="A232" s="72"/>
      <c r="B232" s="405"/>
      <c r="C232" s="406"/>
      <c r="D232" s="406"/>
      <c r="E232" s="406"/>
      <c r="F232" s="406"/>
      <c r="G232" s="406"/>
      <c r="H232" s="407"/>
      <c r="I232" s="313" t="s">
        <v>307</v>
      </c>
      <c r="J232" s="313"/>
      <c r="K232" s="313"/>
      <c r="L232" s="313"/>
      <c r="M232" s="313"/>
      <c r="N232" s="313"/>
      <c r="O232" s="313"/>
      <c r="P232" s="313"/>
      <c r="Q232" s="313"/>
      <c r="R232" s="313"/>
      <c r="S232" s="313"/>
      <c r="T232" s="313"/>
      <c r="U232" s="313"/>
      <c r="V232" s="313"/>
      <c r="W232" s="313"/>
      <c r="X232" s="313"/>
      <c r="Y232" s="282" t="s">
        <v>138</v>
      </c>
      <c r="Z232" s="282" t="s">
        <v>284</v>
      </c>
      <c r="AA232" s="414"/>
      <c r="AB232" s="414"/>
      <c r="AC232" s="282" t="s">
        <v>303</v>
      </c>
      <c r="AD232" s="282"/>
      <c r="AE232" s="282"/>
      <c r="AF232" s="3"/>
      <c r="AG232" s="102"/>
      <c r="AH232" s="103"/>
      <c r="AI232" s="104" t="str">
        <f>IF(AA232="","未記入","")</f>
        <v>未記入</v>
      </c>
      <c r="AJ232" s="105"/>
      <c r="AK232" s="262"/>
      <c r="AL232" s="105"/>
      <c r="AM232" s="109"/>
      <c r="AN232" s="109"/>
      <c r="AO232" s="109"/>
      <c r="AP232" s="109"/>
      <c r="AQ232" s="109"/>
      <c r="AR232" s="109"/>
      <c r="AS232" s="109"/>
      <c r="AT232" s="109"/>
      <c r="AU232" s="109"/>
      <c r="AV232" s="109"/>
      <c r="AW232" s="109"/>
      <c r="AX232" s="109"/>
      <c r="AY232" s="109"/>
      <c r="AZ232" s="109"/>
      <c r="BA232" s="109"/>
      <c r="BB232" s="109"/>
      <c r="BC232" s="109"/>
      <c r="BD232" s="109"/>
      <c r="BE232" s="109"/>
      <c r="BF232" s="109"/>
    </row>
    <row r="233" spans="1:58" ht="18.75" customHeight="1">
      <c r="A233" s="72"/>
      <c r="B233" s="405"/>
      <c r="C233" s="406"/>
      <c r="D233" s="406"/>
      <c r="E233" s="406"/>
      <c r="F233" s="406"/>
      <c r="G233" s="406"/>
      <c r="H233" s="407"/>
      <c r="I233" s="313" t="s">
        <v>304</v>
      </c>
      <c r="J233" s="313"/>
      <c r="K233" s="313"/>
      <c r="L233" s="313"/>
      <c r="M233" s="313"/>
      <c r="N233" s="313"/>
      <c r="O233" s="313"/>
      <c r="P233" s="313"/>
      <c r="Q233" s="313"/>
      <c r="R233" s="313"/>
      <c r="S233" s="313"/>
      <c r="T233" s="313"/>
      <c r="U233" s="313"/>
      <c r="V233" s="313"/>
      <c r="W233" s="313"/>
      <c r="X233" s="313"/>
      <c r="Y233" s="282" t="s">
        <v>138</v>
      </c>
      <c r="Z233" s="282" t="s">
        <v>284</v>
      </c>
      <c r="AA233" s="414"/>
      <c r="AB233" s="414"/>
      <c r="AC233" s="282" t="s">
        <v>303</v>
      </c>
      <c r="AD233" s="282"/>
      <c r="AE233" s="282"/>
      <c r="AF233" s="3"/>
      <c r="AG233" s="102"/>
      <c r="AH233" s="103"/>
      <c r="AI233" s="104" t="str">
        <f>IF(AA233="","未記入","")</f>
        <v>未記入</v>
      </c>
      <c r="AJ233" s="105"/>
      <c r="AK233" s="261"/>
      <c r="AL233" s="105"/>
      <c r="AM233" s="109"/>
      <c r="AN233" s="109"/>
      <c r="AO233" s="109"/>
      <c r="AP233" s="109"/>
      <c r="AQ233" s="109"/>
      <c r="AR233" s="109"/>
      <c r="AS233" s="109"/>
      <c r="AT233" s="109"/>
      <c r="AU233" s="109"/>
      <c r="AV233" s="109"/>
      <c r="AW233" s="109"/>
      <c r="AX233" s="109"/>
      <c r="AY233" s="109"/>
      <c r="AZ233" s="109"/>
      <c r="BA233" s="109"/>
      <c r="BB233" s="109"/>
      <c r="BC233" s="109"/>
      <c r="BD233" s="109"/>
      <c r="BE233" s="109"/>
      <c r="BF233" s="109"/>
    </row>
    <row r="234" spans="1:58" ht="37.5" customHeight="1">
      <c r="A234" s="72"/>
      <c r="B234" s="405"/>
      <c r="C234" s="406"/>
      <c r="D234" s="406"/>
      <c r="E234" s="406"/>
      <c r="F234" s="406"/>
      <c r="G234" s="406"/>
      <c r="H234" s="407"/>
      <c r="I234" s="313" t="s">
        <v>308</v>
      </c>
      <c r="J234" s="313"/>
      <c r="K234" s="313"/>
      <c r="L234" s="313"/>
      <c r="M234" s="313"/>
      <c r="N234" s="313"/>
      <c r="O234" s="313"/>
      <c r="P234" s="313"/>
      <c r="Q234" s="313"/>
      <c r="R234" s="313"/>
      <c r="S234" s="313"/>
      <c r="T234" s="313"/>
      <c r="U234" s="313"/>
      <c r="V234" s="313"/>
      <c r="W234" s="313"/>
      <c r="X234" s="313"/>
      <c r="Y234" s="313"/>
      <c r="Z234" s="313"/>
      <c r="AA234" s="313"/>
      <c r="AB234" s="314"/>
      <c r="AC234" s="411"/>
      <c r="AD234" s="412"/>
      <c r="AE234" s="412"/>
      <c r="AF234" s="413"/>
      <c r="AG234" s="102"/>
      <c r="AH234" s="103"/>
      <c r="AI234" s="104" t="str">
        <f>IF(AC234="","未記入","")</f>
        <v>未記入</v>
      </c>
      <c r="AJ234" s="105"/>
      <c r="AK234" s="262"/>
      <c r="AL234" s="105"/>
      <c r="AM234" s="109"/>
      <c r="AN234" s="109"/>
      <c r="AO234" s="109"/>
      <c r="AP234" s="109"/>
      <c r="AQ234" s="109"/>
      <c r="AR234" s="109"/>
      <c r="AS234" s="109"/>
      <c r="AT234" s="109"/>
      <c r="AU234" s="109"/>
      <c r="AV234" s="109"/>
      <c r="AW234" s="109"/>
      <c r="AX234" s="109"/>
      <c r="AY234" s="109"/>
      <c r="AZ234" s="109"/>
      <c r="BA234" s="109"/>
      <c r="BB234" s="109"/>
      <c r="BC234" s="109"/>
      <c r="BD234" s="109"/>
      <c r="BE234" s="109"/>
      <c r="BF234" s="109"/>
    </row>
    <row r="235" spans="1:58" ht="37.5" customHeight="1">
      <c r="A235" s="72"/>
      <c r="B235" s="405"/>
      <c r="C235" s="406"/>
      <c r="D235" s="406"/>
      <c r="E235" s="406"/>
      <c r="F235" s="406"/>
      <c r="G235" s="406"/>
      <c r="H235" s="407"/>
      <c r="I235" s="313" t="s">
        <v>309</v>
      </c>
      <c r="J235" s="313"/>
      <c r="K235" s="313"/>
      <c r="L235" s="313"/>
      <c r="M235" s="313"/>
      <c r="N235" s="313"/>
      <c r="O235" s="313"/>
      <c r="P235" s="313"/>
      <c r="Q235" s="313"/>
      <c r="R235" s="313"/>
      <c r="S235" s="313"/>
      <c r="T235" s="313"/>
      <c r="U235" s="313"/>
      <c r="V235" s="313"/>
      <c r="W235" s="313"/>
      <c r="X235" s="313"/>
      <c r="Y235" s="313"/>
      <c r="Z235" s="313"/>
      <c r="AA235" s="313"/>
      <c r="AB235" s="314"/>
      <c r="AC235" s="411"/>
      <c r="AD235" s="412"/>
      <c r="AE235" s="412"/>
      <c r="AF235" s="413"/>
      <c r="AG235" s="102"/>
      <c r="AH235" s="103"/>
      <c r="AI235" s="104" t="str">
        <f>IF(AC235="","未記入","")</f>
        <v>未記入</v>
      </c>
      <c r="AJ235" s="105"/>
      <c r="AK235" s="261"/>
      <c r="AL235" s="105"/>
      <c r="AM235" s="109"/>
      <c r="AN235" s="109"/>
      <c r="AO235" s="109"/>
      <c r="AP235" s="109"/>
      <c r="AQ235" s="109"/>
      <c r="AR235" s="109"/>
      <c r="AS235" s="109"/>
      <c r="AT235" s="109"/>
      <c r="AU235" s="109"/>
      <c r="AV235" s="109"/>
      <c r="AW235" s="109"/>
      <c r="AX235" s="109"/>
      <c r="AY235" s="109"/>
      <c r="AZ235" s="109"/>
      <c r="BA235" s="109"/>
      <c r="BB235" s="109"/>
      <c r="BC235" s="109"/>
      <c r="BD235" s="109"/>
      <c r="BE235" s="109"/>
      <c r="BF235" s="109"/>
    </row>
    <row r="236" spans="1:58" ht="58.35" customHeight="1">
      <c r="A236" s="72"/>
      <c r="B236" s="408"/>
      <c r="C236" s="409"/>
      <c r="D236" s="409"/>
      <c r="E236" s="409"/>
      <c r="F236" s="409"/>
      <c r="G236" s="409"/>
      <c r="H236" s="410"/>
      <c r="I236" s="313" t="s">
        <v>310</v>
      </c>
      <c r="J236" s="313"/>
      <c r="K236" s="313"/>
      <c r="L236" s="313"/>
      <c r="M236" s="313"/>
      <c r="N236" s="314"/>
      <c r="O236" s="306"/>
      <c r="P236" s="307"/>
      <c r="Q236" s="307"/>
      <c r="R236" s="307"/>
      <c r="S236" s="307"/>
      <c r="T236" s="307"/>
      <c r="U236" s="307"/>
      <c r="V236" s="307"/>
      <c r="W236" s="307"/>
      <c r="X236" s="307"/>
      <c r="Y236" s="307"/>
      <c r="Z236" s="307"/>
      <c r="AA236" s="307"/>
      <c r="AB236" s="307"/>
      <c r="AC236" s="307"/>
      <c r="AD236" s="307"/>
      <c r="AE236" s="307"/>
      <c r="AF236" s="308"/>
      <c r="AG236" s="102"/>
      <c r="AH236" s="103"/>
      <c r="AI236" s="104" t="str">
        <f>IF(O236="","未記入","")</f>
        <v>未記入</v>
      </c>
      <c r="AJ236" s="105"/>
      <c r="AK236" s="261"/>
      <c r="AL236" s="105"/>
      <c r="AM236" s="109"/>
      <c r="AN236" s="109"/>
      <c r="AO236" s="109"/>
      <c r="AP236" s="109"/>
      <c r="AQ236" s="109"/>
      <c r="AR236" s="109"/>
      <c r="AS236" s="109"/>
      <c r="AT236" s="109"/>
      <c r="AU236" s="109"/>
      <c r="AV236" s="109"/>
      <c r="AW236" s="109"/>
      <c r="AX236" s="109"/>
      <c r="AY236" s="109"/>
      <c r="AZ236" s="109"/>
      <c r="BA236" s="109"/>
      <c r="BB236" s="109"/>
      <c r="BC236" s="109"/>
      <c r="BD236" s="109"/>
      <c r="BE236" s="109"/>
      <c r="BF236" s="109"/>
    </row>
    <row r="237" spans="1:58" ht="18.75" customHeight="1">
      <c r="A237" s="72"/>
      <c r="B237" s="405" t="s">
        <v>311</v>
      </c>
      <c r="C237" s="406"/>
      <c r="D237" s="406"/>
      <c r="E237" s="406"/>
      <c r="F237" s="406"/>
      <c r="G237" s="406"/>
      <c r="H237" s="407"/>
      <c r="I237" s="312" t="s">
        <v>312</v>
      </c>
      <c r="J237" s="313"/>
      <c r="K237" s="313"/>
      <c r="L237" s="313"/>
      <c r="M237" s="313"/>
      <c r="N237" s="313"/>
      <c r="O237" s="313"/>
      <c r="P237" s="313"/>
      <c r="Q237" s="313"/>
      <c r="R237" s="313"/>
      <c r="S237" s="313"/>
      <c r="T237" s="313"/>
      <c r="U237" s="313"/>
      <c r="V237" s="313"/>
      <c r="W237" s="313"/>
      <c r="X237" s="313"/>
      <c r="Y237" s="313"/>
      <c r="Z237" s="313"/>
      <c r="AA237" s="313"/>
      <c r="AB237" s="314"/>
      <c r="AC237" s="411"/>
      <c r="AD237" s="412"/>
      <c r="AE237" s="412"/>
      <c r="AF237" s="413"/>
      <c r="AG237" s="102"/>
      <c r="AH237" s="103"/>
      <c r="AI237" s="104" t="str">
        <f>IF(AC237="","未記入","")</f>
        <v>未記入</v>
      </c>
      <c r="AJ237" s="105"/>
      <c r="AK237" s="261"/>
      <c r="AL237" s="105"/>
      <c r="AM237" s="109"/>
      <c r="AN237" s="109"/>
      <c r="AO237" s="109"/>
      <c r="AP237" s="109"/>
      <c r="AQ237" s="109"/>
      <c r="AR237" s="109"/>
      <c r="AS237" s="109"/>
      <c r="AT237" s="109"/>
      <c r="AU237" s="109"/>
      <c r="AV237" s="109"/>
      <c r="AW237" s="109"/>
      <c r="AX237" s="109"/>
      <c r="AY237" s="109"/>
      <c r="AZ237" s="109"/>
      <c r="BA237" s="109"/>
      <c r="BB237" s="109"/>
      <c r="BC237" s="109"/>
      <c r="BD237" s="109"/>
      <c r="BE237" s="109"/>
      <c r="BF237" s="109"/>
    </row>
    <row r="238" spans="1:58" ht="18.75" customHeight="1">
      <c r="A238" s="72"/>
      <c r="B238" s="405"/>
      <c r="C238" s="406"/>
      <c r="D238" s="406"/>
      <c r="E238" s="406"/>
      <c r="F238" s="406"/>
      <c r="G238" s="406"/>
      <c r="H238" s="407"/>
      <c r="I238" s="312" t="s">
        <v>313</v>
      </c>
      <c r="J238" s="313"/>
      <c r="K238" s="313"/>
      <c r="L238" s="313"/>
      <c r="M238" s="313"/>
      <c r="N238" s="313"/>
      <c r="O238" s="313"/>
      <c r="P238" s="313"/>
      <c r="Q238" s="313"/>
      <c r="R238" s="313"/>
      <c r="S238" s="313"/>
      <c r="T238" s="313"/>
      <c r="U238" s="313"/>
      <c r="V238" s="313"/>
      <c r="W238" s="313"/>
      <c r="X238" s="313"/>
      <c r="Y238" s="313"/>
      <c r="Z238" s="313"/>
      <c r="AA238" s="313"/>
      <c r="AB238" s="314"/>
      <c r="AC238" s="411"/>
      <c r="AD238" s="412"/>
      <c r="AE238" s="412"/>
      <c r="AF238" s="413"/>
      <c r="AG238" s="102"/>
      <c r="AH238" s="103"/>
      <c r="AI238" s="104" t="str">
        <f>IF(AC238="","未記入","")</f>
        <v>未記入</v>
      </c>
      <c r="AJ238" s="105"/>
      <c r="AK238" s="261"/>
      <c r="AL238" s="105"/>
      <c r="AM238" s="109"/>
      <c r="AN238" s="109"/>
      <c r="AO238" s="109"/>
      <c r="AP238" s="109"/>
      <c r="AQ238" s="109"/>
      <c r="AR238" s="109"/>
      <c r="AS238" s="109"/>
      <c r="AT238" s="109"/>
      <c r="AU238" s="109"/>
      <c r="AV238" s="109"/>
      <c r="AW238" s="109"/>
      <c r="AX238" s="109"/>
      <c r="AY238" s="109"/>
      <c r="AZ238" s="109"/>
      <c r="BA238" s="109"/>
      <c r="BB238" s="109"/>
      <c r="BC238" s="109"/>
      <c r="BD238" s="109"/>
      <c r="BE238" s="109"/>
      <c r="BF238" s="109"/>
    </row>
    <row r="239" spans="1:58" ht="18.75" customHeight="1">
      <c r="A239" s="72"/>
      <c r="B239" s="405"/>
      <c r="C239" s="406"/>
      <c r="D239" s="406"/>
      <c r="E239" s="406"/>
      <c r="F239" s="406"/>
      <c r="G239" s="406"/>
      <c r="H239" s="407"/>
      <c r="I239" s="312" t="s">
        <v>314</v>
      </c>
      <c r="J239" s="313"/>
      <c r="K239" s="313"/>
      <c r="L239" s="313"/>
      <c r="M239" s="313"/>
      <c r="N239" s="313"/>
      <c r="O239" s="313"/>
      <c r="P239" s="313"/>
      <c r="Q239" s="313"/>
      <c r="R239" s="313"/>
      <c r="S239" s="313"/>
      <c r="T239" s="313"/>
      <c r="U239" s="313"/>
      <c r="V239" s="313"/>
      <c r="W239" s="313"/>
      <c r="X239" s="313"/>
      <c r="Y239" s="313"/>
      <c r="Z239" s="313"/>
      <c r="AA239" s="313"/>
      <c r="AB239" s="314"/>
      <c r="AC239" s="411"/>
      <c r="AD239" s="412"/>
      <c r="AE239" s="412"/>
      <c r="AF239" s="413"/>
      <c r="AG239" s="102"/>
      <c r="AH239" s="103"/>
      <c r="AI239" s="104" t="str">
        <f>IF(AC239="","未記入","")</f>
        <v>未記入</v>
      </c>
      <c r="AJ239" s="105"/>
      <c r="AK239" s="261"/>
      <c r="AL239" s="105"/>
      <c r="AM239" s="109"/>
      <c r="AN239" s="109"/>
      <c r="AO239" s="109"/>
      <c r="AP239" s="109"/>
      <c r="AQ239" s="109"/>
      <c r="AR239" s="109"/>
      <c r="AS239" s="109"/>
      <c r="AT239" s="109"/>
      <c r="AU239" s="109"/>
      <c r="AV239" s="109"/>
      <c r="AW239" s="109"/>
      <c r="AX239" s="109"/>
      <c r="AY239" s="109"/>
      <c r="AZ239" s="109"/>
      <c r="BA239" s="109"/>
      <c r="BB239" s="109"/>
      <c r="BC239" s="109"/>
      <c r="BD239" s="109"/>
      <c r="BE239" s="109"/>
      <c r="BF239" s="109"/>
    </row>
    <row r="240" spans="1:58" ht="18.75" customHeight="1">
      <c r="A240" s="72"/>
      <c r="B240" s="405"/>
      <c r="C240" s="406"/>
      <c r="D240" s="406"/>
      <c r="E240" s="406"/>
      <c r="F240" s="406"/>
      <c r="G240" s="406"/>
      <c r="H240" s="407"/>
      <c r="I240" s="312" t="s">
        <v>304</v>
      </c>
      <c r="J240" s="313"/>
      <c r="K240" s="313"/>
      <c r="L240" s="313"/>
      <c r="M240" s="313"/>
      <c r="N240" s="313"/>
      <c r="O240" s="313"/>
      <c r="P240" s="313"/>
      <c r="Q240" s="313"/>
      <c r="R240" s="313"/>
      <c r="S240" s="313"/>
      <c r="T240" s="313"/>
      <c r="U240" s="313"/>
      <c r="V240" s="313"/>
      <c r="W240" s="313"/>
      <c r="X240" s="313"/>
      <c r="Y240" s="282" t="s">
        <v>138</v>
      </c>
      <c r="Z240" s="282" t="s">
        <v>284</v>
      </c>
      <c r="AA240" s="414"/>
      <c r="AB240" s="414"/>
      <c r="AC240" s="282" t="s">
        <v>303</v>
      </c>
      <c r="AD240" s="282"/>
      <c r="AE240" s="282"/>
      <c r="AF240" s="3"/>
      <c r="AG240" s="102"/>
      <c r="AH240" s="103"/>
      <c r="AI240" s="104" t="str">
        <f>IF(AA240="","未記入","")</f>
        <v>未記入</v>
      </c>
      <c r="AJ240" s="105"/>
      <c r="AK240" s="261"/>
      <c r="AL240" s="105"/>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row>
    <row r="241" spans="1:58" ht="18.75" customHeight="1">
      <c r="A241" s="72"/>
      <c r="B241" s="405"/>
      <c r="C241" s="406"/>
      <c r="D241" s="406"/>
      <c r="E241" s="406"/>
      <c r="F241" s="406"/>
      <c r="G241" s="406"/>
      <c r="H241" s="407"/>
      <c r="I241" s="312" t="s">
        <v>315</v>
      </c>
      <c r="J241" s="313"/>
      <c r="K241" s="313"/>
      <c r="L241" s="313"/>
      <c r="M241" s="313"/>
      <c r="N241" s="313"/>
      <c r="O241" s="313"/>
      <c r="P241" s="313"/>
      <c r="Q241" s="313"/>
      <c r="R241" s="313"/>
      <c r="S241" s="313"/>
      <c r="T241" s="313"/>
      <c r="U241" s="313"/>
      <c r="V241" s="313"/>
      <c r="W241" s="313"/>
      <c r="X241" s="313"/>
      <c r="Y241" s="282" t="s">
        <v>138</v>
      </c>
      <c r="Z241" s="282" t="s">
        <v>284</v>
      </c>
      <c r="AA241" s="414"/>
      <c r="AB241" s="414"/>
      <c r="AC241" s="282" t="s">
        <v>303</v>
      </c>
      <c r="AD241" s="282"/>
      <c r="AE241" s="282"/>
      <c r="AF241" s="3"/>
      <c r="AG241" s="102"/>
      <c r="AH241" s="106"/>
      <c r="AI241" s="104" t="str">
        <f>IF(AA241="","未記入","")</f>
        <v>未記入</v>
      </c>
      <c r="AJ241" s="105"/>
      <c r="AK241" s="261"/>
      <c r="AL241" s="105"/>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row>
    <row r="242" spans="1:58" ht="18.75" customHeight="1">
      <c r="A242" s="12"/>
      <c r="B242" s="408"/>
      <c r="C242" s="409"/>
      <c r="D242" s="409"/>
      <c r="E242" s="409"/>
      <c r="F242" s="409"/>
      <c r="G242" s="409"/>
      <c r="H242" s="410"/>
      <c r="I242" s="415" t="s">
        <v>316</v>
      </c>
      <c r="J242" s="416"/>
      <c r="K242" s="416"/>
      <c r="L242" s="416"/>
      <c r="M242" s="416"/>
      <c r="N242" s="416"/>
      <c r="O242" s="416"/>
      <c r="P242" s="416"/>
      <c r="Q242" s="416"/>
      <c r="R242" s="416"/>
      <c r="S242" s="416"/>
      <c r="T242" s="416"/>
      <c r="U242" s="416"/>
      <c r="V242" s="416"/>
      <c r="W242" s="416"/>
      <c r="X242" s="416"/>
      <c r="Y242" s="416"/>
      <c r="Z242" s="416"/>
      <c r="AA242" s="416"/>
      <c r="AB242" s="417"/>
      <c r="AC242" s="411"/>
      <c r="AD242" s="412"/>
      <c r="AE242" s="412"/>
      <c r="AF242" s="413"/>
      <c r="AI242" s="104" t="str">
        <f>IF(AC242="","未記入","")</f>
        <v>未記入</v>
      </c>
      <c r="AK242" s="263"/>
    </row>
    <row r="243" spans="1:58" ht="37.5" customHeight="1">
      <c r="A243" s="73"/>
      <c r="B243" s="711" t="s">
        <v>317</v>
      </c>
      <c r="C243" s="711"/>
      <c r="D243" s="711"/>
      <c r="E243" s="711"/>
      <c r="F243" s="711"/>
      <c r="G243" s="711"/>
      <c r="H243" s="711"/>
      <c r="I243" s="478"/>
      <c r="J243" s="479"/>
      <c r="K243" s="479"/>
      <c r="L243" s="479"/>
      <c r="M243" s="479"/>
      <c r="N243" s="479"/>
      <c r="O243" s="479"/>
      <c r="P243" s="479"/>
      <c r="Q243" s="479"/>
      <c r="R243" s="479"/>
      <c r="S243" s="479"/>
      <c r="T243" s="479"/>
      <c r="U243" s="479"/>
      <c r="V243" s="479"/>
      <c r="W243" s="479"/>
      <c r="X243" s="479"/>
      <c r="Y243" s="479"/>
      <c r="Z243" s="479"/>
      <c r="AA243" s="479"/>
      <c r="AB243" s="479"/>
      <c r="AC243" s="479"/>
      <c r="AD243" s="479"/>
      <c r="AE243" s="479"/>
      <c r="AF243" s="480"/>
      <c r="AG243" s="102"/>
      <c r="AH243" s="103"/>
      <c r="AI243" s="104" t="str">
        <f>IF(I243="","未記入","")</f>
        <v>未記入</v>
      </c>
      <c r="AJ243" s="105"/>
      <c r="AK243" s="106"/>
      <c r="AL243" s="105"/>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row>
    <row r="244" spans="1:58" ht="18.75" customHeight="1">
      <c r="A244" s="71" t="s">
        <v>318</v>
      </c>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22"/>
      <c r="AF244" s="70"/>
      <c r="AG244" s="102"/>
      <c r="AH244" s="103"/>
      <c r="AI244" s="104"/>
      <c r="AJ244" s="105"/>
      <c r="AK244" s="106"/>
      <c r="AL244" s="105"/>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row>
    <row r="245" spans="1:58" ht="18.75" customHeight="1">
      <c r="A245" s="72"/>
      <c r="B245" s="698" t="s">
        <v>319</v>
      </c>
      <c r="C245" s="699"/>
      <c r="D245" s="699"/>
      <c r="E245" s="699"/>
      <c r="F245" s="699"/>
      <c r="G245" s="699"/>
      <c r="H245" s="699"/>
      <c r="I245" s="700"/>
      <c r="J245" s="329"/>
      <c r="K245" s="329"/>
      <c r="L245" s="329"/>
      <c r="M245" s="57"/>
      <c r="N245" s="57"/>
      <c r="O245" s="57"/>
      <c r="P245" s="57"/>
      <c r="Q245" s="57"/>
      <c r="R245" s="57"/>
      <c r="S245" s="57"/>
      <c r="T245" s="57"/>
      <c r="U245" s="57"/>
      <c r="V245" s="57"/>
      <c r="W245" s="57"/>
      <c r="X245" s="57"/>
      <c r="Y245" s="57"/>
      <c r="Z245" s="57"/>
      <c r="AA245" s="57"/>
      <c r="AB245" s="57"/>
      <c r="AC245" s="57"/>
      <c r="AD245" s="57"/>
      <c r="AE245" s="50"/>
      <c r="AF245" s="70"/>
      <c r="AG245" s="102"/>
      <c r="AH245" s="103"/>
      <c r="AI245" s="104" t="str">
        <f>IF(J245="","未記入","")</f>
        <v>未記入</v>
      </c>
      <c r="AJ245" s="105"/>
      <c r="AK245" s="106"/>
      <c r="AL245" s="105"/>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row>
    <row r="246" spans="1:58" ht="18.75" customHeight="1">
      <c r="A246" s="72"/>
      <c r="B246" s="72"/>
      <c r="C246" s="696" t="s">
        <v>320</v>
      </c>
      <c r="D246" s="696"/>
      <c r="E246" s="696"/>
      <c r="F246" s="696"/>
      <c r="G246" s="696"/>
      <c r="H246" s="696"/>
      <c r="I246" s="478"/>
      <c r="J246" s="479"/>
      <c r="K246" s="479"/>
      <c r="L246" s="479"/>
      <c r="M246" s="479"/>
      <c r="N246" s="479"/>
      <c r="O246" s="479"/>
      <c r="P246" s="479"/>
      <c r="Q246" s="479"/>
      <c r="R246" s="479"/>
      <c r="S246" s="479"/>
      <c r="T246" s="479"/>
      <c r="U246" s="479"/>
      <c r="V246" s="479"/>
      <c r="W246" s="479"/>
      <c r="X246" s="479"/>
      <c r="Y246" s="479"/>
      <c r="Z246" s="479"/>
      <c r="AA246" s="479"/>
      <c r="AB246" s="479"/>
      <c r="AC246" s="479"/>
      <c r="AD246" s="479"/>
      <c r="AE246" s="479"/>
      <c r="AF246" s="480"/>
      <c r="AG246" s="102"/>
      <c r="AH246" s="103"/>
      <c r="AI246" s="104" t="str">
        <f>IF($J$245="あり",IF(I246="","未記入",""),"")</f>
        <v/>
      </c>
      <c r="AJ246" s="105"/>
      <c r="AK246" s="106"/>
      <c r="AL246" s="105"/>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row>
    <row r="247" spans="1:58" ht="18.75" customHeight="1">
      <c r="A247" s="72"/>
      <c r="B247" s="72"/>
      <c r="C247" s="481" t="s">
        <v>321</v>
      </c>
      <c r="D247" s="481"/>
      <c r="E247" s="481"/>
      <c r="F247" s="481"/>
      <c r="G247" s="481"/>
      <c r="H247" s="481"/>
      <c r="I247" s="478"/>
      <c r="J247" s="479"/>
      <c r="K247" s="479"/>
      <c r="L247" s="479"/>
      <c r="M247" s="479"/>
      <c r="N247" s="479"/>
      <c r="O247" s="479"/>
      <c r="P247" s="479"/>
      <c r="Q247" s="479"/>
      <c r="R247" s="479"/>
      <c r="S247" s="479"/>
      <c r="T247" s="479"/>
      <c r="U247" s="479"/>
      <c r="V247" s="479"/>
      <c r="W247" s="479"/>
      <c r="X247" s="479"/>
      <c r="Y247" s="479"/>
      <c r="Z247" s="479"/>
      <c r="AA247" s="479"/>
      <c r="AB247" s="479"/>
      <c r="AC247" s="479"/>
      <c r="AD247" s="479"/>
      <c r="AE247" s="479"/>
      <c r="AF247" s="480"/>
      <c r="AG247" s="102"/>
      <c r="AH247" s="103"/>
      <c r="AI247" s="104" t="str">
        <f>IF($J$245="あり",IF(I247="","未記入",""),"")</f>
        <v/>
      </c>
      <c r="AJ247" s="105"/>
      <c r="AK247" s="106"/>
      <c r="AL247" s="105"/>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row>
    <row r="248" spans="1:58" ht="18.75" customHeight="1">
      <c r="A248" s="72"/>
      <c r="B248" s="72"/>
      <c r="C248" s="481" t="s">
        <v>322</v>
      </c>
      <c r="D248" s="481"/>
      <c r="E248" s="481"/>
      <c r="F248" s="481"/>
      <c r="G248" s="481"/>
      <c r="H248" s="481"/>
      <c r="I248" s="478"/>
      <c r="J248" s="479"/>
      <c r="K248" s="479"/>
      <c r="L248" s="479"/>
      <c r="M248" s="479"/>
      <c r="N248" s="479"/>
      <c r="O248" s="479"/>
      <c r="P248" s="479"/>
      <c r="Q248" s="479"/>
      <c r="R248" s="479"/>
      <c r="S248" s="479"/>
      <c r="T248" s="479"/>
      <c r="U248" s="479"/>
      <c r="V248" s="479"/>
      <c r="W248" s="479"/>
      <c r="X248" s="479"/>
      <c r="Y248" s="479"/>
      <c r="Z248" s="479"/>
      <c r="AA248" s="479"/>
      <c r="AB248" s="479"/>
      <c r="AC248" s="479"/>
      <c r="AD248" s="479"/>
      <c r="AE248" s="479"/>
      <c r="AF248" s="480"/>
      <c r="AG248" s="102"/>
      <c r="AH248" s="103"/>
      <c r="AI248" s="104" t="str">
        <f>IF($J$245="あり",IF(I248="","未記入",""),"")</f>
        <v/>
      </c>
      <c r="AJ248" s="105"/>
      <c r="AK248" s="106"/>
      <c r="AL248" s="105"/>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row>
    <row r="249" spans="1:58" ht="37.5" customHeight="1">
      <c r="A249" s="72"/>
      <c r="B249" s="73"/>
      <c r="C249" s="711" t="s">
        <v>323</v>
      </c>
      <c r="D249" s="711"/>
      <c r="E249" s="711"/>
      <c r="F249" s="711"/>
      <c r="G249" s="711"/>
      <c r="H249" s="711"/>
      <c r="I249" s="478"/>
      <c r="J249" s="479"/>
      <c r="K249" s="479"/>
      <c r="L249" s="479"/>
      <c r="M249" s="479"/>
      <c r="N249" s="479"/>
      <c r="O249" s="479"/>
      <c r="P249" s="479"/>
      <c r="Q249" s="479"/>
      <c r="R249" s="479"/>
      <c r="S249" s="479"/>
      <c r="T249" s="479"/>
      <c r="U249" s="479"/>
      <c r="V249" s="479"/>
      <c r="W249" s="479"/>
      <c r="X249" s="479"/>
      <c r="Y249" s="479"/>
      <c r="Z249" s="479"/>
      <c r="AA249" s="479"/>
      <c r="AB249" s="479"/>
      <c r="AC249" s="479"/>
      <c r="AD249" s="479"/>
      <c r="AE249" s="479"/>
      <c r="AF249" s="480"/>
      <c r="AG249" s="102"/>
      <c r="AH249" s="103"/>
      <c r="AI249" s="104" t="str">
        <f>IF($J$245="あり",IF(I249="","未記入",""),"")</f>
        <v/>
      </c>
      <c r="AJ249" s="105"/>
      <c r="AK249" s="106"/>
      <c r="AL249" s="105"/>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row>
    <row r="250" spans="1:58" ht="18.75" customHeight="1">
      <c r="A250" s="72"/>
      <c r="B250" s="698" t="s">
        <v>324</v>
      </c>
      <c r="C250" s="699"/>
      <c r="D250" s="699"/>
      <c r="E250" s="699"/>
      <c r="F250" s="699"/>
      <c r="G250" s="699"/>
      <c r="H250" s="699"/>
      <c r="I250" s="700"/>
      <c r="J250" s="652"/>
      <c r="K250" s="329"/>
      <c r="L250" s="329"/>
      <c r="M250" s="22"/>
      <c r="N250" s="22"/>
      <c r="O250" s="22"/>
      <c r="P250" s="22"/>
      <c r="Q250" s="22"/>
      <c r="R250" s="22"/>
      <c r="S250" s="22"/>
      <c r="T250" s="22"/>
      <c r="U250" s="22"/>
      <c r="V250" s="22"/>
      <c r="W250" s="22"/>
      <c r="X250" s="22"/>
      <c r="Y250" s="22"/>
      <c r="Z250" s="22"/>
      <c r="AA250" s="22"/>
      <c r="AB250" s="22"/>
      <c r="AC250" s="22"/>
      <c r="AD250" s="22"/>
      <c r="AE250" s="22"/>
      <c r="AF250" s="54"/>
      <c r="AG250" s="102"/>
      <c r="AH250" s="103"/>
      <c r="AI250" s="104" t="str">
        <f>IF(J250="","未記入","")</f>
        <v>未記入</v>
      </c>
      <c r="AJ250" s="105"/>
      <c r="AK250" s="106"/>
      <c r="AL250" s="105"/>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row>
    <row r="251" spans="1:58" ht="18.75" customHeight="1">
      <c r="A251" s="72"/>
      <c r="B251" s="72"/>
      <c r="C251" s="481" t="s">
        <v>320</v>
      </c>
      <c r="D251" s="481"/>
      <c r="E251" s="481"/>
      <c r="F251" s="481"/>
      <c r="G251" s="481"/>
      <c r="H251" s="481"/>
      <c r="I251" s="478"/>
      <c r="J251" s="479"/>
      <c r="K251" s="479"/>
      <c r="L251" s="479"/>
      <c r="M251" s="479"/>
      <c r="N251" s="479"/>
      <c r="O251" s="479"/>
      <c r="P251" s="479"/>
      <c r="Q251" s="479"/>
      <c r="R251" s="479"/>
      <c r="S251" s="479"/>
      <c r="T251" s="479"/>
      <c r="U251" s="479"/>
      <c r="V251" s="479"/>
      <c r="W251" s="479"/>
      <c r="X251" s="479"/>
      <c r="Y251" s="479"/>
      <c r="Z251" s="479"/>
      <c r="AA251" s="479"/>
      <c r="AB251" s="479"/>
      <c r="AC251" s="479"/>
      <c r="AD251" s="479"/>
      <c r="AE251" s="479"/>
      <c r="AF251" s="480"/>
      <c r="AG251" s="102"/>
      <c r="AH251" s="103"/>
      <c r="AI251" s="104" t="str">
        <f>IF($J$250="あり",IF(I251="","未記入",""),"")</f>
        <v/>
      </c>
      <c r="AJ251" s="105"/>
      <c r="AK251" s="106"/>
      <c r="AL251" s="105"/>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row>
    <row r="252" spans="1:58" ht="18.75" customHeight="1">
      <c r="A252" s="72"/>
      <c r="B252" s="72"/>
      <c r="C252" s="481" t="s">
        <v>321</v>
      </c>
      <c r="D252" s="481"/>
      <c r="E252" s="481"/>
      <c r="F252" s="481"/>
      <c r="G252" s="481"/>
      <c r="H252" s="481"/>
      <c r="I252" s="478"/>
      <c r="J252" s="479"/>
      <c r="K252" s="479"/>
      <c r="L252" s="479"/>
      <c r="M252" s="479"/>
      <c r="N252" s="479"/>
      <c r="O252" s="479"/>
      <c r="P252" s="479"/>
      <c r="Q252" s="479"/>
      <c r="R252" s="479"/>
      <c r="S252" s="479"/>
      <c r="T252" s="479"/>
      <c r="U252" s="479"/>
      <c r="V252" s="479"/>
      <c r="W252" s="479"/>
      <c r="X252" s="479"/>
      <c r="Y252" s="479"/>
      <c r="Z252" s="479"/>
      <c r="AA252" s="479"/>
      <c r="AB252" s="479"/>
      <c r="AC252" s="479"/>
      <c r="AD252" s="479"/>
      <c r="AE252" s="479"/>
      <c r="AF252" s="480"/>
      <c r="AG252" s="102"/>
      <c r="AH252" s="103"/>
      <c r="AI252" s="104" t="str">
        <f>IF($J$250="あり",IF(I252="","未記入",""),"")</f>
        <v/>
      </c>
      <c r="AJ252" s="105"/>
      <c r="AK252" s="106"/>
      <c r="AL252" s="105"/>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row>
    <row r="253" spans="1:58" ht="18.75" customHeight="1">
      <c r="A253" s="72"/>
      <c r="B253" s="72"/>
      <c r="C253" s="481" t="s">
        <v>322</v>
      </c>
      <c r="D253" s="481"/>
      <c r="E253" s="481"/>
      <c r="F253" s="481"/>
      <c r="G253" s="481"/>
      <c r="H253" s="481"/>
      <c r="I253" s="478"/>
      <c r="J253" s="479"/>
      <c r="K253" s="479"/>
      <c r="L253" s="479"/>
      <c r="M253" s="479"/>
      <c r="N253" s="479"/>
      <c r="O253" s="479"/>
      <c r="P253" s="479"/>
      <c r="Q253" s="479"/>
      <c r="R253" s="479"/>
      <c r="S253" s="479"/>
      <c r="T253" s="479"/>
      <c r="U253" s="479"/>
      <c r="V253" s="479"/>
      <c r="W253" s="479"/>
      <c r="X253" s="479"/>
      <c r="Y253" s="479"/>
      <c r="Z253" s="479"/>
      <c r="AA253" s="479"/>
      <c r="AB253" s="479"/>
      <c r="AC253" s="479"/>
      <c r="AD253" s="479"/>
      <c r="AE253" s="479"/>
      <c r="AF253" s="480"/>
      <c r="AG253" s="102"/>
      <c r="AH253" s="103"/>
      <c r="AI253" s="104" t="str">
        <f>IF($J$250="あり",IF(I253="","未記入",""),"")</f>
        <v/>
      </c>
      <c r="AJ253" s="105"/>
      <c r="AK253" s="106"/>
      <c r="AL253" s="105"/>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row>
    <row r="254" spans="1:58" ht="37.5" customHeight="1">
      <c r="A254" s="72"/>
      <c r="B254" s="73"/>
      <c r="C254" s="711" t="s">
        <v>323</v>
      </c>
      <c r="D254" s="711"/>
      <c r="E254" s="711"/>
      <c r="F254" s="711"/>
      <c r="G254" s="711"/>
      <c r="H254" s="711"/>
      <c r="I254" s="478"/>
      <c r="J254" s="479"/>
      <c r="K254" s="479"/>
      <c r="L254" s="479"/>
      <c r="M254" s="479"/>
      <c r="N254" s="479"/>
      <c r="O254" s="479"/>
      <c r="P254" s="479"/>
      <c r="Q254" s="479"/>
      <c r="R254" s="479"/>
      <c r="S254" s="479"/>
      <c r="T254" s="479"/>
      <c r="U254" s="479"/>
      <c r="V254" s="479"/>
      <c r="W254" s="479"/>
      <c r="X254" s="479"/>
      <c r="Y254" s="479"/>
      <c r="Z254" s="479"/>
      <c r="AA254" s="479"/>
      <c r="AB254" s="479"/>
      <c r="AC254" s="479"/>
      <c r="AD254" s="479"/>
      <c r="AE254" s="479"/>
      <c r="AF254" s="480"/>
      <c r="AG254" s="102"/>
      <c r="AH254" s="103"/>
      <c r="AI254" s="104" t="str">
        <f>IF($J$250="あり",IF(I254="","未記入",""),"")</f>
        <v/>
      </c>
      <c r="AJ254" s="105"/>
      <c r="AK254" s="106"/>
      <c r="AL254" s="105"/>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row>
    <row r="255" spans="1:58" ht="18.75" customHeight="1">
      <c r="A255" s="72"/>
      <c r="B255" s="698" t="s">
        <v>325</v>
      </c>
      <c r="C255" s="699"/>
      <c r="D255" s="699"/>
      <c r="E255" s="699"/>
      <c r="F255" s="699"/>
      <c r="G255" s="699"/>
      <c r="H255" s="699"/>
      <c r="I255" s="700"/>
      <c r="J255" s="329"/>
      <c r="K255" s="329"/>
      <c r="L255" s="329"/>
      <c r="M255" s="22"/>
      <c r="N255" s="785"/>
      <c r="O255" s="785"/>
      <c r="P255" s="785"/>
      <c r="Q255" s="785"/>
      <c r="R255" s="785"/>
      <c r="S255" s="785"/>
      <c r="T255" s="785"/>
      <c r="U255" s="785"/>
      <c r="V255" s="785"/>
      <c r="W255" s="785"/>
      <c r="X255" s="785"/>
      <c r="Y255" s="785"/>
      <c r="Z255" s="785"/>
      <c r="AA255" s="785"/>
      <c r="AB255" s="785"/>
      <c r="AC255" s="785"/>
      <c r="AD255" s="785"/>
      <c r="AE255" s="785"/>
      <c r="AF255" s="786"/>
      <c r="AG255" s="102"/>
      <c r="AH255" s="103"/>
      <c r="AI255" s="104" t="str">
        <f>IF(J255="","未記入",IF(AND(J255="あり",N255=""),"未記入",""))</f>
        <v>未記入</v>
      </c>
      <c r="AJ255" s="105"/>
      <c r="AK255" s="106"/>
      <c r="AL255" s="105"/>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row>
    <row r="256" spans="1:58" ht="18.75" customHeight="1">
      <c r="A256" s="72"/>
      <c r="B256" s="72"/>
      <c r="C256" s="481" t="s">
        <v>320</v>
      </c>
      <c r="D256" s="481"/>
      <c r="E256" s="481"/>
      <c r="F256" s="481"/>
      <c r="G256" s="481"/>
      <c r="H256" s="481"/>
      <c r="I256" s="478"/>
      <c r="J256" s="479"/>
      <c r="K256" s="479"/>
      <c r="L256" s="479"/>
      <c r="M256" s="479"/>
      <c r="N256" s="479"/>
      <c r="O256" s="479"/>
      <c r="P256" s="479"/>
      <c r="Q256" s="479"/>
      <c r="R256" s="479"/>
      <c r="S256" s="479"/>
      <c r="T256" s="479"/>
      <c r="U256" s="479"/>
      <c r="V256" s="479"/>
      <c r="W256" s="479"/>
      <c r="X256" s="479"/>
      <c r="Y256" s="479"/>
      <c r="Z256" s="479"/>
      <c r="AA256" s="479"/>
      <c r="AB256" s="479"/>
      <c r="AC256" s="479"/>
      <c r="AD256" s="479"/>
      <c r="AE256" s="479"/>
      <c r="AF256" s="480"/>
      <c r="AG256" s="102"/>
      <c r="AH256" s="103"/>
      <c r="AI256" s="104" t="str">
        <f>IF($J$255="あり",IF(I256="","未記入",""),"")</f>
        <v/>
      </c>
      <c r="AJ256" s="105"/>
      <c r="AK256" s="106"/>
      <c r="AL256" s="105"/>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row>
    <row r="257" spans="1:58" ht="18.75" customHeight="1">
      <c r="A257" s="72"/>
      <c r="B257" s="72"/>
      <c r="C257" s="481" t="s">
        <v>321</v>
      </c>
      <c r="D257" s="481"/>
      <c r="E257" s="481"/>
      <c r="F257" s="481"/>
      <c r="G257" s="481"/>
      <c r="H257" s="481"/>
      <c r="I257" s="478"/>
      <c r="J257" s="479"/>
      <c r="K257" s="479"/>
      <c r="L257" s="479"/>
      <c r="M257" s="479"/>
      <c r="N257" s="479"/>
      <c r="O257" s="479"/>
      <c r="P257" s="479"/>
      <c r="Q257" s="479"/>
      <c r="R257" s="479"/>
      <c r="S257" s="479"/>
      <c r="T257" s="479"/>
      <c r="U257" s="479"/>
      <c r="V257" s="479"/>
      <c r="W257" s="479"/>
      <c r="X257" s="479"/>
      <c r="Y257" s="479"/>
      <c r="Z257" s="479"/>
      <c r="AA257" s="479"/>
      <c r="AB257" s="479"/>
      <c r="AC257" s="479"/>
      <c r="AD257" s="479"/>
      <c r="AE257" s="479"/>
      <c r="AF257" s="480"/>
      <c r="AG257" s="102"/>
      <c r="AH257" s="103"/>
      <c r="AI257" s="104" t="str">
        <f>IF($J$255="あり",IF(I257="","未記入",""),"")</f>
        <v/>
      </c>
      <c r="AJ257" s="105"/>
      <c r="AK257" s="106"/>
      <c r="AL257" s="105"/>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row>
    <row r="258" spans="1:58" ht="18.75" customHeight="1">
      <c r="A258" s="72"/>
      <c r="B258" s="72"/>
      <c r="C258" s="481" t="s">
        <v>322</v>
      </c>
      <c r="D258" s="481"/>
      <c r="E258" s="481"/>
      <c r="F258" s="481"/>
      <c r="G258" s="481"/>
      <c r="H258" s="481"/>
      <c r="I258" s="478"/>
      <c r="J258" s="479"/>
      <c r="K258" s="479"/>
      <c r="L258" s="479"/>
      <c r="M258" s="479"/>
      <c r="N258" s="479"/>
      <c r="O258" s="479"/>
      <c r="P258" s="479"/>
      <c r="Q258" s="479"/>
      <c r="R258" s="479"/>
      <c r="S258" s="479"/>
      <c r="T258" s="479"/>
      <c r="U258" s="479"/>
      <c r="V258" s="479"/>
      <c r="W258" s="479"/>
      <c r="X258" s="479"/>
      <c r="Y258" s="479"/>
      <c r="Z258" s="479"/>
      <c r="AA258" s="479"/>
      <c r="AB258" s="479"/>
      <c r="AC258" s="479"/>
      <c r="AD258" s="479"/>
      <c r="AE258" s="479"/>
      <c r="AF258" s="480"/>
      <c r="AG258" s="102"/>
      <c r="AH258" s="103"/>
      <c r="AI258" s="104" t="str">
        <f>IF($J$255="あり",IF(I258="","未記入",""),"")</f>
        <v/>
      </c>
      <c r="AJ258" s="105"/>
      <c r="AK258" s="106"/>
      <c r="AL258" s="105"/>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row>
    <row r="259" spans="1:58" ht="37.5" customHeight="1">
      <c r="A259" s="73"/>
      <c r="B259" s="73"/>
      <c r="C259" s="711" t="s">
        <v>323</v>
      </c>
      <c r="D259" s="711"/>
      <c r="E259" s="711"/>
      <c r="F259" s="711"/>
      <c r="G259" s="711"/>
      <c r="H259" s="711"/>
      <c r="I259" s="478"/>
      <c r="J259" s="479"/>
      <c r="K259" s="479"/>
      <c r="L259" s="479"/>
      <c r="M259" s="479"/>
      <c r="N259" s="479"/>
      <c r="O259" s="479"/>
      <c r="P259" s="479"/>
      <c r="Q259" s="479"/>
      <c r="R259" s="479"/>
      <c r="S259" s="479"/>
      <c r="T259" s="479"/>
      <c r="U259" s="479"/>
      <c r="V259" s="479"/>
      <c r="W259" s="479"/>
      <c r="X259" s="479"/>
      <c r="Y259" s="479"/>
      <c r="Z259" s="479"/>
      <c r="AA259" s="479"/>
      <c r="AB259" s="479"/>
      <c r="AC259" s="479"/>
      <c r="AD259" s="479"/>
      <c r="AE259" s="479"/>
      <c r="AF259" s="480"/>
      <c r="AG259" s="102"/>
      <c r="AH259" s="103"/>
      <c r="AI259" s="104" t="str">
        <f>IF($J$255="あり",IF(I259="","未記入",""),"")</f>
        <v/>
      </c>
      <c r="AJ259" s="105"/>
      <c r="AK259" s="106"/>
      <c r="AL259" s="105"/>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row>
    <row r="260" spans="1:58" ht="18.75" customHeight="1">
      <c r="A260" s="71" t="s">
        <v>326</v>
      </c>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70"/>
      <c r="AG260" s="102"/>
      <c r="AH260" s="103"/>
      <c r="AI260" s="104"/>
      <c r="AJ260" s="105"/>
      <c r="AK260" s="106"/>
      <c r="AL260" s="105"/>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row>
    <row r="261" spans="1:58" ht="18.75" customHeight="1">
      <c r="A261" s="72"/>
      <c r="B261" s="481" t="s">
        <v>327</v>
      </c>
      <c r="C261" s="481"/>
      <c r="D261" s="481"/>
      <c r="E261" s="481"/>
      <c r="F261" s="481"/>
      <c r="G261" s="481"/>
      <c r="H261" s="481"/>
      <c r="I261" s="367"/>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9"/>
      <c r="AG261" s="102"/>
      <c r="AH261" s="103"/>
      <c r="AI261" s="104" t="str">
        <f t="shared" ref="AI261:AI268" si="13">IF(I261="","未記入","")</f>
        <v>未記入</v>
      </c>
      <c r="AJ261" s="105"/>
      <c r="AK261" s="106"/>
      <c r="AL261" s="105"/>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row>
    <row r="262" spans="1:58" ht="18.75" customHeight="1">
      <c r="A262" s="72"/>
      <c r="B262" s="72"/>
      <c r="C262" s="696" t="s">
        <v>51</v>
      </c>
      <c r="D262" s="696"/>
      <c r="E262" s="696"/>
      <c r="F262" s="696"/>
      <c r="G262" s="696"/>
      <c r="H262" s="696"/>
      <c r="I262" s="367"/>
      <c r="J262" s="368"/>
      <c r="K262" s="368"/>
      <c r="L262" s="368"/>
      <c r="M262" s="368"/>
      <c r="N262" s="368"/>
      <c r="O262" s="368"/>
      <c r="P262" s="368"/>
      <c r="Q262" s="368"/>
      <c r="R262" s="368"/>
      <c r="S262" s="368"/>
      <c r="T262" s="368"/>
      <c r="U262" s="368"/>
      <c r="V262" s="368"/>
      <c r="W262" s="368"/>
      <c r="X262" s="368"/>
      <c r="Y262" s="368"/>
      <c r="Z262" s="368"/>
      <c r="AA262" s="368"/>
      <c r="AB262" s="368"/>
      <c r="AC262" s="368"/>
      <c r="AD262" s="368"/>
      <c r="AE262" s="368"/>
      <c r="AF262" s="369"/>
      <c r="AG262" s="102"/>
      <c r="AH262" s="103"/>
      <c r="AI262" s="104" t="str">
        <f t="shared" si="13"/>
        <v>未記入</v>
      </c>
      <c r="AJ262" s="105"/>
      <c r="AK262" s="106"/>
      <c r="AL262" s="105"/>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row>
    <row r="263" spans="1:58" ht="18.75" customHeight="1">
      <c r="A263" s="72"/>
      <c r="B263" s="72"/>
      <c r="C263" s="481" t="s">
        <v>328</v>
      </c>
      <c r="D263" s="481"/>
      <c r="E263" s="481"/>
      <c r="F263" s="481"/>
      <c r="G263" s="481"/>
      <c r="H263" s="481"/>
      <c r="I263" s="688"/>
      <c r="J263" s="689"/>
      <c r="K263" s="689"/>
      <c r="L263" s="248" t="s">
        <v>142</v>
      </c>
      <c r="M263" s="689"/>
      <c r="N263" s="689"/>
      <c r="O263" s="689"/>
      <c r="P263" s="75" t="s">
        <v>138</v>
      </c>
      <c r="Q263" s="311"/>
      <c r="R263" s="311"/>
      <c r="S263" s="311"/>
      <c r="T263" s="311"/>
      <c r="U263" s="311"/>
      <c r="V263" s="311"/>
      <c r="W263" s="311"/>
      <c r="X263" s="311"/>
      <c r="Y263" s="311"/>
      <c r="Z263" s="76" t="s">
        <v>139</v>
      </c>
      <c r="AA263" s="76"/>
      <c r="AB263" s="76"/>
      <c r="AC263" s="76"/>
      <c r="AD263" s="76"/>
      <c r="AE263" s="76"/>
      <c r="AF263" s="77"/>
      <c r="AG263" s="102"/>
      <c r="AH263" s="103"/>
      <c r="AI263" s="104" t="str">
        <f>IF(COUNTA(I263,M263,Q263)&lt;3,"未記入","")</f>
        <v>未記入</v>
      </c>
      <c r="AJ263" s="105"/>
      <c r="AK263" s="106"/>
      <c r="AL263" s="105"/>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row>
    <row r="264" spans="1:58" ht="18.75" customHeight="1">
      <c r="A264" s="72"/>
      <c r="B264" s="481" t="s">
        <v>329</v>
      </c>
      <c r="C264" s="481"/>
      <c r="D264" s="481"/>
      <c r="E264" s="481"/>
      <c r="F264" s="481"/>
      <c r="G264" s="481"/>
      <c r="H264" s="481"/>
      <c r="I264" s="367"/>
      <c r="J264" s="368"/>
      <c r="K264" s="368"/>
      <c r="L264" s="368"/>
      <c r="M264" s="368"/>
      <c r="N264" s="368"/>
      <c r="O264" s="368"/>
      <c r="P264" s="368"/>
      <c r="Q264" s="368"/>
      <c r="R264" s="368"/>
      <c r="S264" s="368"/>
      <c r="T264" s="368"/>
      <c r="U264" s="368"/>
      <c r="V264" s="368"/>
      <c r="W264" s="368"/>
      <c r="X264" s="368"/>
      <c r="Y264" s="368"/>
      <c r="Z264" s="368"/>
      <c r="AA264" s="368"/>
      <c r="AB264" s="368"/>
      <c r="AC264" s="368"/>
      <c r="AD264" s="368"/>
      <c r="AE264" s="368"/>
      <c r="AF264" s="369"/>
      <c r="AG264" s="102"/>
      <c r="AH264" s="103"/>
      <c r="AI264" s="104" t="str">
        <f t="shared" si="13"/>
        <v>未記入</v>
      </c>
      <c r="AJ264" s="105"/>
      <c r="AK264" s="106"/>
      <c r="AL264" s="105"/>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row>
    <row r="265" spans="1:58" ht="18.75" customHeight="1">
      <c r="A265" s="72"/>
      <c r="B265" s="72"/>
      <c r="C265" s="696" t="s">
        <v>51</v>
      </c>
      <c r="D265" s="696"/>
      <c r="E265" s="696"/>
      <c r="F265" s="696"/>
      <c r="G265" s="696"/>
      <c r="H265" s="696"/>
      <c r="I265" s="367"/>
      <c r="J265" s="368"/>
      <c r="K265" s="368"/>
      <c r="L265" s="368"/>
      <c r="M265" s="368"/>
      <c r="N265" s="368"/>
      <c r="O265" s="368"/>
      <c r="P265" s="368"/>
      <c r="Q265" s="368"/>
      <c r="R265" s="368"/>
      <c r="S265" s="368"/>
      <c r="T265" s="368"/>
      <c r="U265" s="368"/>
      <c r="V265" s="368"/>
      <c r="W265" s="368"/>
      <c r="X265" s="368"/>
      <c r="Y265" s="368"/>
      <c r="Z265" s="368"/>
      <c r="AA265" s="368"/>
      <c r="AB265" s="368"/>
      <c r="AC265" s="368"/>
      <c r="AD265" s="368"/>
      <c r="AE265" s="368"/>
      <c r="AF265" s="369"/>
      <c r="AG265" s="102"/>
      <c r="AH265" s="103"/>
      <c r="AI265" s="104" t="str">
        <f t="shared" si="13"/>
        <v>未記入</v>
      </c>
      <c r="AJ265" s="105"/>
      <c r="AK265" s="106"/>
      <c r="AL265" s="105"/>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row>
    <row r="266" spans="1:58" ht="18.75" customHeight="1">
      <c r="A266" s="72"/>
      <c r="B266" s="72"/>
      <c r="C266" s="481" t="s">
        <v>328</v>
      </c>
      <c r="D266" s="481"/>
      <c r="E266" s="481"/>
      <c r="F266" s="481"/>
      <c r="G266" s="481"/>
      <c r="H266" s="481"/>
      <c r="I266" s="688"/>
      <c r="J266" s="689"/>
      <c r="K266" s="689"/>
      <c r="L266" s="248" t="s">
        <v>142</v>
      </c>
      <c r="M266" s="689"/>
      <c r="N266" s="689"/>
      <c r="O266" s="689"/>
      <c r="P266" s="75" t="s">
        <v>138</v>
      </c>
      <c r="Q266" s="311"/>
      <c r="R266" s="311"/>
      <c r="S266" s="311"/>
      <c r="T266" s="311"/>
      <c r="U266" s="311"/>
      <c r="V266" s="311"/>
      <c r="W266" s="311"/>
      <c r="X266" s="311"/>
      <c r="Y266" s="311"/>
      <c r="Z266" s="76" t="s">
        <v>139</v>
      </c>
      <c r="AA266" s="76"/>
      <c r="AB266" s="76"/>
      <c r="AC266" s="76"/>
      <c r="AD266" s="76"/>
      <c r="AE266" s="76"/>
      <c r="AF266" s="77"/>
      <c r="AG266" s="102"/>
      <c r="AH266" s="103"/>
      <c r="AI266" s="104" t="str">
        <f>IF(COUNTA(I266,M266,Q266)&lt;3,"未記入","")</f>
        <v>未記入</v>
      </c>
      <c r="AJ266" s="105"/>
      <c r="AK266" s="106"/>
      <c r="AL266" s="105"/>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row>
    <row r="267" spans="1:58" ht="18.75" customHeight="1">
      <c r="A267" s="72"/>
      <c r="B267" s="481" t="s">
        <v>330</v>
      </c>
      <c r="C267" s="481"/>
      <c r="D267" s="481"/>
      <c r="E267" s="481"/>
      <c r="F267" s="481"/>
      <c r="G267" s="481"/>
      <c r="H267" s="481"/>
      <c r="I267" s="367"/>
      <c r="J267" s="368"/>
      <c r="K267" s="368"/>
      <c r="L267" s="368"/>
      <c r="M267" s="368"/>
      <c r="N267" s="368"/>
      <c r="O267" s="368"/>
      <c r="P267" s="368"/>
      <c r="Q267" s="368"/>
      <c r="R267" s="368"/>
      <c r="S267" s="368"/>
      <c r="T267" s="368"/>
      <c r="U267" s="368"/>
      <c r="V267" s="368"/>
      <c r="W267" s="368"/>
      <c r="X267" s="368"/>
      <c r="Y267" s="368"/>
      <c r="Z267" s="368"/>
      <c r="AA267" s="368"/>
      <c r="AB267" s="368"/>
      <c r="AC267" s="368"/>
      <c r="AD267" s="368"/>
      <c r="AE267" s="368"/>
      <c r="AF267" s="369"/>
      <c r="AG267" s="102"/>
      <c r="AH267" s="103"/>
      <c r="AI267" s="104" t="str">
        <f t="shared" si="13"/>
        <v>未記入</v>
      </c>
      <c r="AJ267" s="105"/>
      <c r="AK267" s="106"/>
      <c r="AL267" s="105"/>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row>
    <row r="268" spans="1:58" ht="18.75" customHeight="1">
      <c r="A268" s="72"/>
      <c r="B268" s="72"/>
      <c r="C268" s="696" t="s">
        <v>51</v>
      </c>
      <c r="D268" s="696"/>
      <c r="E268" s="696"/>
      <c r="F268" s="696"/>
      <c r="G268" s="696"/>
      <c r="H268" s="696"/>
      <c r="I268" s="367"/>
      <c r="J268" s="368"/>
      <c r="K268" s="368"/>
      <c r="L268" s="368"/>
      <c r="M268" s="368"/>
      <c r="N268" s="368"/>
      <c r="O268" s="368"/>
      <c r="P268" s="368"/>
      <c r="Q268" s="368"/>
      <c r="R268" s="368"/>
      <c r="S268" s="368"/>
      <c r="T268" s="368"/>
      <c r="U268" s="368"/>
      <c r="V268" s="368"/>
      <c r="W268" s="368"/>
      <c r="X268" s="368"/>
      <c r="Y268" s="368"/>
      <c r="Z268" s="368"/>
      <c r="AA268" s="368"/>
      <c r="AB268" s="368"/>
      <c r="AC268" s="368"/>
      <c r="AD268" s="368"/>
      <c r="AE268" s="368"/>
      <c r="AF268" s="369"/>
      <c r="AG268" s="102"/>
      <c r="AH268" s="103"/>
      <c r="AI268" s="104" t="str">
        <f t="shared" si="13"/>
        <v>未記入</v>
      </c>
      <c r="AJ268" s="105"/>
      <c r="AK268" s="106"/>
      <c r="AL268" s="105"/>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row>
    <row r="269" spans="1:58" ht="18.75" customHeight="1">
      <c r="A269" s="73"/>
      <c r="B269" s="73"/>
      <c r="C269" s="481" t="s">
        <v>328</v>
      </c>
      <c r="D269" s="481"/>
      <c r="E269" s="481"/>
      <c r="F269" s="481"/>
      <c r="G269" s="481"/>
      <c r="H269" s="481"/>
      <c r="I269" s="688"/>
      <c r="J269" s="689"/>
      <c r="K269" s="689"/>
      <c r="L269" s="248" t="s">
        <v>142</v>
      </c>
      <c r="M269" s="689"/>
      <c r="N269" s="689"/>
      <c r="O269" s="689"/>
      <c r="P269" s="75" t="s">
        <v>138</v>
      </c>
      <c r="Q269" s="311"/>
      <c r="R269" s="311"/>
      <c r="S269" s="311"/>
      <c r="T269" s="311"/>
      <c r="U269" s="311"/>
      <c r="V269" s="311"/>
      <c r="W269" s="311"/>
      <c r="X269" s="311"/>
      <c r="Y269" s="311"/>
      <c r="Z269" s="76" t="s">
        <v>139</v>
      </c>
      <c r="AA269" s="76"/>
      <c r="AB269" s="76"/>
      <c r="AC269" s="76"/>
      <c r="AD269" s="76"/>
      <c r="AE269" s="76"/>
      <c r="AF269" s="77"/>
      <c r="AG269" s="102"/>
      <c r="AH269" s="103"/>
      <c r="AI269" s="104" t="str">
        <f>IF(COUNTA(I269,M269,Q269)&lt;3,"未記入","")</f>
        <v>未記入</v>
      </c>
      <c r="AJ269" s="105"/>
      <c r="AK269" s="106"/>
      <c r="AL269" s="105"/>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row>
    <row r="270" spans="1:58" ht="18.75" customHeight="1">
      <c r="A270" s="698" t="s">
        <v>331</v>
      </c>
      <c r="B270" s="699"/>
      <c r="C270" s="699"/>
      <c r="D270" s="699"/>
      <c r="E270" s="699"/>
      <c r="F270" s="699"/>
      <c r="G270" s="699"/>
      <c r="H270" s="700"/>
      <c r="I270" s="652"/>
      <c r="J270" s="329"/>
      <c r="K270" s="329"/>
      <c r="L270" s="22"/>
      <c r="M270" s="712" t="s">
        <v>332</v>
      </c>
      <c r="N270" s="712"/>
      <c r="O270" s="712"/>
      <c r="P270" s="712"/>
      <c r="Q270" s="712"/>
      <c r="R270" s="368"/>
      <c r="S270" s="368"/>
      <c r="T270" s="368"/>
      <c r="U270" s="368"/>
      <c r="V270" s="368"/>
      <c r="W270" s="368"/>
      <c r="X270" s="368"/>
      <c r="Y270" s="368"/>
      <c r="Z270" s="368"/>
      <c r="AA270" s="368"/>
      <c r="AB270" s="368"/>
      <c r="AC270" s="368"/>
      <c r="AD270" s="368"/>
      <c r="AE270" s="368"/>
      <c r="AF270" s="369"/>
      <c r="AG270" s="102"/>
      <c r="AH270" s="103"/>
      <c r="AI270" s="104" t="str">
        <f>IF(I270="","未記入",IF(AND(I270="あり",R270=""),"未記入",""))</f>
        <v>未記入</v>
      </c>
      <c r="AJ270" s="105"/>
      <c r="AK270" s="106"/>
      <c r="AL270" s="105"/>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row>
    <row r="271" spans="1:58" ht="18.75" customHeight="1">
      <c r="A271" s="71" t="s">
        <v>333</v>
      </c>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70"/>
      <c r="AG271" s="102"/>
      <c r="AH271" s="103"/>
      <c r="AI271" s="104"/>
      <c r="AJ271" s="105"/>
      <c r="AK271" s="106"/>
      <c r="AL271" s="105"/>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row>
    <row r="272" spans="1:58" ht="18.75" customHeight="1">
      <c r="A272" s="72"/>
      <c r="B272" s="541" t="s">
        <v>334</v>
      </c>
      <c r="C272" s="514"/>
      <c r="D272" s="514"/>
      <c r="E272" s="514"/>
      <c r="F272" s="514"/>
      <c r="G272" s="514"/>
      <c r="H272" s="514"/>
      <c r="I272" s="514"/>
      <c r="J272" s="514"/>
      <c r="K272" s="514"/>
      <c r="L272" s="514"/>
      <c r="M272" s="514"/>
      <c r="N272" s="514"/>
      <c r="O272" s="514"/>
      <c r="P272" s="514"/>
      <c r="Q272" s="514"/>
      <c r="R272" s="514"/>
      <c r="S272" s="514"/>
      <c r="T272" s="514"/>
      <c r="U272" s="534"/>
      <c r="V272" s="333"/>
      <c r="W272" s="293"/>
      <c r="X272" s="293"/>
      <c r="Y272" s="237"/>
      <c r="Z272" s="237"/>
      <c r="AA272" s="237"/>
      <c r="AB272" s="237"/>
      <c r="AC272" s="237"/>
      <c r="AD272" s="237"/>
      <c r="AE272" s="237"/>
      <c r="AF272" s="238"/>
      <c r="AG272" s="102"/>
      <c r="AH272" s="103"/>
      <c r="AI272" s="104" t="str">
        <f>IF(V272="","未記入","")</f>
        <v>未記入</v>
      </c>
      <c r="AJ272" s="105"/>
      <c r="AK272" s="106"/>
      <c r="AL272" s="105"/>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row>
    <row r="273" spans="1:58" ht="18.75" customHeight="1">
      <c r="A273" s="72"/>
      <c r="B273" s="541" t="s">
        <v>335</v>
      </c>
      <c r="C273" s="514"/>
      <c r="D273" s="514"/>
      <c r="E273" s="514"/>
      <c r="F273" s="514"/>
      <c r="G273" s="514"/>
      <c r="H273" s="514"/>
      <c r="I273" s="514"/>
      <c r="J273" s="514"/>
      <c r="K273" s="514"/>
      <c r="L273" s="514"/>
      <c r="M273" s="514"/>
      <c r="N273" s="514"/>
      <c r="O273" s="514"/>
      <c r="P273" s="514"/>
      <c r="Q273" s="534"/>
      <c r="R273" s="333"/>
      <c r="S273" s="293"/>
      <c r="T273" s="293"/>
      <c r="U273" s="290" t="s">
        <v>336</v>
      </c>
      <c r="V273" s="291"/>
      <c r="W273" s="291"/>
      <c r="X273" s="292"/>
      <c r="Y273" s="333"/>
      <c r="Z273" s="293"/>
      <c r="AA273" s="293"/>
      <c r="AB273" s="293"/>
      <c r="AC273" s="293"/>
      <c r="AD273" s="293"/>
      <c r="AE273" s="293"/>
      <c r="AF273" s="362"/>
      <c r="AG273" s="102"/>
      <c r="AH273" s="103"/>
      <c r="AI273" s="104" t="str">
        <f>IF(R273="","未記入",IF(AND(R273="あり",Y273=""),"未記入",""))</f>
        <v>未記入</v>
      </c>
      <c r="AJ273" s="105"/>
      <c r="AK273" s="106"/>
      <c r="AL273" s="105"/>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row>
    <row r="274" spans="1:58" ht="18.75" customHeight="1">
      <c r="A274" s="73"/>
      <c r="B274" s="541" t="s">
        <v>337</v>
      </c>
      <c r="C274" s="514"/>
      <c r="D274" s="514"/>
      <c r="E274" s="514"/>
      <c r="F274" s="514"/>
      <c r="G274" s="514"/>
      <c r="H274" s="514"/>
      <c r="I274" s="514"/>
      <c r="J274" s="514"/>
      <c r="K274" s="514"/>
      <c r="L274" s="514"/>
      <c r="M274" s="514"/>
      <c r="N274" s="514"/>
      <c r="O274" s="514"/>
      <c r="P274" s="514"/>
      <c r="Q274" s="534"/>
      <c r="R274" s="333"/>
      <c r="S274" s="293"/>
      <c r="T274" s="293"/>
      <c r="U274" s="290" t="s">
        <v>336</v>
      </c>
      <c r="V274" s="291"/>
      <c r="W274" s="291"/>
      <c r="X274" s="292"/>
      <c r="Y274" s="333"/>
      <c r="Z274" s="293"/>
      <c r="AA274" s="293"/>
      <c r="AB274" s="293"/>
      <c r="AC274" s="293"/>
      <c r="AD274" s="293"/>
      <c r="AE274" s="293"/>
      <c r="AF274" s="362"/>
      <c r="AG274" s="102"/>
      <c r="AH274" s="103"/>
      <c r="AI274" s="104" t="str">
        <f>IF(R274="","未記入",IF(AND(R274="あり",Y274=""),"未記入",""))</f>
        <v>未記入</v>
      </c>
      <c r="AJ274" s="105"/>
      <c r="AK274" s="106"/>
      <c r="AL274" s="105"/>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row>
    <row r="275" spans="1:58" ht="8.25" customHeight="1">
      <c r="A275" s="72"/>
      <c r="B275" s="270"/>
      <c r="C275" s="270"/>
      <c r="D275" s="270"/>
      <c r="E275" s="270"/>
      <c r="F275" s="270"/>
      <c r="G275" s="270"/>
      <c r="H275" s="270"/>
      <c r="I275" s="270"/>
      <c r="J275" s="270"/>
      <c r="K275" s="270"/>
      <c r="L275" s="270"/>
      <c r="M275" s="270"/>
      <c r="N275" s="270"/>
      <c r="O275" s="270"/>
      <c r="P275" s="270"/>
      <c r="Q275" s="270"/>
      <c r="R275" s="271"/>
      <c r="S275" s="271"/>
      <c r="T275" s="271"/>
      <c r="U275" s="272"/>
      <c r="V275" s="272"/>
      <c r="W275" s="272"/>
      <c r="X275" s="272"/>
      <c r="Y275" s="271"/>
      <c r="Z275" s="271"/>
      <c r="AA275" s="271"/>
      <c r="AB275" s="271"/>
      <c r="AC275" s="271"/>
      <c r="AD275" s="271"/>
      <c r="AE275" s="271"/>
      <c r="AF275" s="271"/>
      <c r="AG275" s="102"/>
      <c r="AH275" s="103"/>
      <c r="AI275" s="104"/>
      <c r="AJ275" s="105"/>
      <c r="AK275" s="106"/>
      <c r="AL275" s="105"/>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row>
    <row r="276" spans="1:58" customFormat="1" ht="18.75" customHeight="1" thickBot="1">
      <c r="A276" s="280" t="s">
        <v>338</v>
      </c>
      <c r="B276" s="281"/>
      <c r="C276" s="281"/>
      <c r="D276" s="281"/>
      <c r="E276" s="281"/>
      <c r="F276" s="281"/>
      <c r="G276" s="281"/>
      <c r="H276" s="281"/>
      <c r="I276" s="281"/>
      <c r="J276" s="281"/>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114"/>
      <c r="AH276" s="115"/>
      <c r="AI276" s="104"/>
      <c r="AJ276" s="105"/>
      <c r="AK276" s="106"/>
      <c r="AL276" s="121" t="s">
        <v>339</v>
      </c>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row>
    <row r="277" spans="1:58" ht="18.75" customHeight="1" thickBot="1">
      <c r="A277" s="813" t="s">
        <v>340</v>
      </c>
      <c r="B277" s="814"/>
      <c r="C277" s="814"/>
      <c r="D277" s="814"/>
      <c r="E277" s="814"/>
      <c r="F277" s="814"/>
      <c r="G277" s="814"/>
      <c r="H277" s="814"/>
      <c r="I277" s="814"/>
      <c r="J277" s="814"/>
      <c r="K277" s="815" t="s">
        <v>341</v>
      </c>
      <c r="L277" s="815"/>
      <c r="M277" s="815"/>
      <c r="N277" s="815"/>
      <c r="O277" s="816"/>
      <c r="P277" s="816"/>
      <c r="Q277" s="816"/>
      <c r="R277" s="9" t="s">
        <v>342</v>
      </c>
      <c r="S277" s="9"/>
      <c r="T277" s="9"/>
      <c r="U277" s="815" t="s">
        <v>343</v>
      </c>
      <c r="V277" s="815"/>
      <c r="W277" s="815"/>
      <c r="X277" s="815"/>
      <c r="Y277" s="815"/>
      <c r="Z277" s="713">
        <f>SUM(J283:AF283)</f>
        <v>0</v>
      </c>
      <c r="AA277" s="714"/>
      <c r="AB277" s="714"/>
      <c r="AC277" s="9" t="s">
        <v>24</v>
      </c>
      <c r="AD277" s="9"/>
      <c r="AE277" s="9"/>
      <c r="AF277" s="10"/>
      <c r="AG277" s="102" t="s">
        <v>344</v>
      </c>
      <c r="AH277" s="103"/>
      <c r="AI277" s="104" t="str">
        <f>IF(AND(AM9="開設済",O277=""),"未記入","")</f>
        <v/>
      </c>
      <c r="AJ277" s="104" t="str">
        <f>IF(AND($AN$9="開設前",COUNTA(O277)&gt;0),"記入不要","")</f>
        <v/>
      </c>
      <c r="AK277" s="122" t="str">
        <f>IF(AL277="","","要確認")</f>
        <v/>
      </c>
      <c r="AL277" s="145" t="str">
        <f>IF(AND(Z277=AB286,AB286=SUM(M287,V287),Z277=SUM(M287,V287)),"","ABC不一致")</f>
        <v/>
      </c>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row>
    <row r="278" spans="1:58" ht="18.75" customHeight="1">
      <c r="A278" s="72"/>
      <c r="B278" s="290" t="s">
        <v>290</v>
      </c>
      <c r="C278" s="291"/>
      <c r="D278" s="697"/>
      <c r="E278" s="697"/>
      <c r="F278" s="697"/>
      <c r="G278" s="291" t="s">
        <v>345</v>
      </c>
      <c r="H278" s="291"/>
      <c r="I278" s="292"/>
      <c r="J278" s="310" t="s">
        <v>346</v>
      </c>
      <c r="K278" s="310"/>
      <c r="L278" s="310" t="s">
        <v>347</v>
      </c>
      <c r="M278" s="310"/>
      <c r="N278" s="310"/>
      <c r="O278" s="290" t="s">
        <v>348</v>
      </c>
      <c r="P278" s="291"/>
      <c r="Q278" s="292"/>
      <c r="R278" s="310" t="s">
        <v>349</v>
      </c>
      <c r="S278" s="310"/>
      <c r="T278" s="310"/>
      <c r="U278" s="310" t="s">
        <v>350</v>
      </c>
      <c r="V278" s="310"/>
      <c r="W278" s="310"/>
      <c r="X278" s="310" t="s">
        <v>351</v>
      </c>
      <c r="Y278" s="310"/>
      <c r="Z278" s="310"/>
      <c r="AA278" s="310" t="s">
        <v>352</v>
      </c>
      <c r="AB278" s="310"/>
      <c r="AC278" s="310"/>
      <c r="AD278" s="310" t="s">
        <v>353</v>
      </c>
      <c r="AE278" s="310"/>
      <c r="AF278" s="310"/>
      <c r="AG278" s="102"/>
      <c r="AH278" s="103"/>
      <c r="AI278" s="104" t="str">
        <f>IF(AND($AM$9="開設済",COUNTA(J279:AF282)=0),"未記入","")</f>
        <v/>
      </c>
      <c r="AJ278" s="104" t="str">
        <f>IF(AND($AN$9="開設前",COUNTA(J279:AF282)&gt;0),"記入不要","")</f>
        <v/>
      </c>
      <c r="AK278" s="106"/>
      <c r="AL278" s="105"/>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row>
    <row r="279" spans="1:58" ht="18.75" customHeight="1">
      <c r="A279" s="72"/>
      <c r="B279" s="336" t="s">
        <v>354</v>
      </c>
      <c r="C279" s="336"/>
      <c r="D279" s="336"/>
      <c r="E279" s="336"/>
      <c r="F279" s="336"/>
      <c r="G279" s="336"/>
      <c r="H279" s="336"/>
      <c r="I279" s="336"/>
      <c r="J279" s="387"/>
      <c r="K279" s="387"/>
      <c r="L279" s="387"/>
      <c r="M279" s="387"/>
      <c r="N279" s="387"/>
      <c r="O279" s="388"/>
      <c r="P279" s="389"/>
      <c r="Q279" s="390"/>
      <c r="R279" s="387"/>
      <c r="S279" s="387"/>
      <c r="T279" s="387"/>
      <c r="U279" s="387"/>
      <c r="V279" s="387"/>
      <c r="W279" s="387"/>
      <c r="X279" s="387"/>
      <c r="Y279" s="387"/>
      <c r="Z279" s="387"/>
      <c r="AA279" s="387"/>
      <c r="AB279" s="387"/>
      <c r="AC279" s="387"/>
      <c r="AD279" s="387"/>
      <c r="AE279" s="387"/>
      <c r="AF279" s="387"/>
      <c r="AG279" s="102"/>
      <c r="AH279" s="103"/>
      <c r="AI279" s="104"/>
      <c r="AJ279" s="105"/>
      <c r="AK279" s="106"/>
      <c r="AL279" s="105"/>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row>
    <row r="280" spans="1:58" ht="18.75" customHeight="1">
      <c r="A280" s="72"/>
      <c r="B280" s="336" t="s">
        <v>355</v>
      </c>
      <c r="C280" s="336"/>
      <c r="D280" s="336"/>
      <c r="E280" s="336"/>
      <c r="F280" s="336"/>
      <c r="G280" s="336"/>
      <c r="H280" s="336"/>
      <c r="I280" s="336"/>
      <c r="J280" s="387"/>
      <c r="K280" s="387"/>
      <c r="L280" s="387"/>
      <c r="M280" s="387"/>
      <c r="N280" s="387"/>
      <c r="O280" s="388"/>
      <c r="P280" s="389"/>
      <c r="Q280" s="390"/>
      <c r="R280" s="387"/>
      <c r="S280" s="387"/>
      <c r="T280" s="387"/>
      <c r="U280" s="387"/>
      <c r="V280" s="387"/>
      <c r="W280" s="387"/>
      <c r="X280" s="387"/>
      <c r="Y280" s="387"/>
      <c r="Z280" s="387"/>
      <c r="AA280" s="387"/>
      <c r="AB280" s="387"/>
      <c r="AC280" s="387"/>
      <c r="AD280" s="387"/>
      <c r="AE280" s="387"/>
      <c r="AF280" s="387"/>
      <c r="AG280" s="102"/>
      <c r="AH280" s="103"/>
      <c r="AI280" s="104"/>
      <c r="AJ280" s="105"/>
      <c r="AK280" s="106"/>
      <c r="AL280" s="105"/>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row>
    <row r="281" spans="1:58" ht="18.75" customHeight="1">
      <c r="A281" s="72"/>
      <c r="B281" s="336" t="s">
        <v>356</v>
      </c>
      <c r="C281" s="336"/>
      <c r="D281" s="336"/>
      <c r="E281" s="336"/>
      <c r="F281" s="336"/>
      <c r="G281" s="336"/>
      <c r="H281" s="336"/>
      <c r="I281" s="336"/>
      <c r="J281" s="387"/>
      <c r="K281" s="387"/>
      <c r="L281" s="387"/>
      <c r="M281" s="387"/>
      <c r="N281" s="387"/>
      <c r="O281" s="388"/>
      <c r="P281" s="389"/>
      <c r="Q281" s="390"/>
      <c r="R281" s="387"/>
      <c r="S281" s="387"/>
      <c r="T281" s="387"/>
      <c r="U281" s="387"/>
      <c r="V281" s="387"/>
      <c r="W281" s="387"/>
      <c r="X281" s="387"/>
      <c r="Y281" s="387"/>
      <c r="Z281" s="387"/>
      <c r="AA281" s="387"/>
      <c r="AB281" s="387"/>
      <c r="AC281" s="387"/>
      <c r="AD281" s="387"/>
      <c r="AE281" s="387"/>
      <c r="AF281" s="387"/>
      <c r="AG281" s="102"/>
      <c r="AH281" s="103"/>
      <c r="AI281" s="104"/>
      <c r="AJ281" s="105"/>
      <c r="AK281" s="106"/>
      <c r="AL281" s="105"/>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row>
    <row r="282" spans="1:58" ht="18.75" customHeight="1">
      <c r="A282" s="72"/>
      <c r="B282" s="336" t="s">
        <v>357</v>
      </c>
      <c r="C282" s="336"/>
      <c r="D282" s="336"/>
      <c r="E282" s="336"/>
      <c r="F282" s="336"/>
      <c r="G282" s="336"/>
      <c r="H282" s="336"/>
      <c r="I282" s="336"/>
      <c r="J282" s="387"/>
      <c r="K282" s="387"/>
      <c r="L282" s="387"/>
      <c r="M282" s="387"/>
      <c r="N282" s="387"/>
      <c r="O282" s="388"/>
      <c r="P282" s="389"/>
      <c r="Q282" s="390"/>
      <c r="R282" s="387"/>
      <c r="S282" s="387"/>
      <c r="T282" s="387"/>
      <c r="U282" s="387"/>
      <c r="V282" s="387"/>
      <c r="W282" s="387"/>
      <c r="X282" s="387"/>
      <c r="Y282" s="387"/>
      <c r="Z282" s="387"/>
      <c r="AA282" s="387"/>
      <c r="AB282" s="387"/>
      <c r="AC282" s="387"/>
      <c r="AD282" s="387"/>
      <c r="AE282" s="387"/>
      <c r="AF282" s="387"/>
      <c r="AG282" s="102"/>
      <c r="AH282" s="103"/>
      <c r="AI282" s="104"/>
      <c r="AJ282" s="105"/>
      <c r="AK282" s="106"/>
      <c r="AL282" s="105"/>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row>
    <row r="283" spans="1:58" ht="18.75" customHeight="1">
      <c r="A283" s="73"/>
      <c r="B283" s="310" t="s">
        <v>184</v>
      </c>
      <c r="C283" s="310"/>
      <c r="D283" s="310"/>
      <c r="E283" s="310"/>
      <c r="F283" s="310"/>
      <c r="G283" s="310"/>
      <c r="H283" s="310"/>
      <c r="I283" s="310"/>
      <c r="J283" s="560">
        <f>SUM(J279:K282)</f>
        <v>0</v>
      </c>
      <c r="K283" s="560"/>
      <c r="L283" s="560">
        <f>SUM(L279:N282)</f>
        <v>0</v>
      </c>
      <c r="M283" s="560"/>
      <c r="N283" s="560"/>
      <c r="O283" s="724">
        <f>SUM(O279:Q282)</f>
        <v>0</v>
      </c>
      <c r="P283" s="725"/>
      <c r="Q283" s="726"/>
      <c r="R283" s="560">
        <f>SUM(R279:T282)</f>
        <v>0</v>
      </c>
      <c r="S283" s="560"/>
      <c r="T283" s="560"/>
      <c r="U283" s="560">
        <f>SUM(U279:W282)</f>
        <v>0</v>
      </c>
      <c r="V283" s="560"/>
      <c r="W283" s="560"/>
      <c r="X283" s="560">
        <f>SUM(X279:Z282)</f>
        <v>0</v>
      </c>
      <c r="Y283" s="560"/>
      <c r="Z283" s="560"/>
      <c r="AA283" s="560">
        <f>SUM(AA279:AC282)</f>
        <v>0</v>
      </c>
      <c r="AB283" s="560"/>
      <c r="AC283" s="560"/>
      <c r="AD283" s="560">
        <f>SUM(AD279:AF282)</f>
        <v>0</v>
      </c>
      <c r="AE283" s="560"/>
      <c r="AF283" s="560"/>
      <c r="AG283" s="102"/>
      <c r="AH283" s="103"/>
      <c r="AI283" s="104"/>
      <c r="AJ283" s="105"/>
      <c r="AK283" s="106"/>
      <c r="AL283" s="105"/>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row>
    <row r="284" spans="1:58" ht="18.75" customHeight="1">
      <c r="A284" s="719" t="s">
        <v>358</v>
      </c>
      <c r="B284" s="720"/>
      <c r="C284" s="720"/>
      <c r="D284" s="720"/>
      <c r="E284" s="720"/>
      <c r="F284" s="720"/>
      <c r="G284" s="720"/>
      <c r="H284" s="720"/>
      <c r="I284" s="720"/>
      <c r="J284" s="720"/>
      <c r="K284" s="720"/>
      <c r="L284" s="720"/>
      <c r="M284" s="720"/>
      <c r="N284" s="720"/>
      <c r="O284" s="720"/>
      <c r="P284" s="720"/>
      <c r="Q284" s="720"/>
      <c r="R284" s="720"/>
      <c r="S284" s="720"/>
      <c r="T284" s="720"/>
      <c r="U284" s="720"/>
      <c r="V284" s="720"/>
      <c r="W284" s="720"/>
      <c r="X284" s="720"/>
      <c r="Y284" s="720"/>
      <c r="Z284" s="720"/>
      <c r="AA284" s="720"/>
      <c r="AB284" s="720"/>
      <c r="AC284" s="720"/>
      <c r="AD284" s="720"/>
      <c r="AE284" s="720"/>
      <c r="AF284" s="721"/>
      <c r="AG284" s="102"/>
      <c r="AH284" s="103"/>
      <c r="AI284" s="104"/>
      <c r="AJ284" s="105"/>
      <c r="AK284" s="106"/>
      <c r="AL284" s="105"/>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row>
    <row r="285" spans="1:58" ht="31.5" customHeight="1">
      <c r="A285" s="168"/>
      <c r="B285" s="336" t="s">
        <v>359</v>
      </c>
      <c r="C285" s="336"/>
      <c r="D285" s="336"/>
      <c r="E285" s="336"/>
      <c r="F285" s="336"/>
      <c r="G285" s="336"/>
      <c r="H285" s="336"/>
      <c r="I285" s="336"/>
      <c r="J285" s="300" t="s">
        <v>360</v>
      </c>
      <c r="K285" s="300"/>
      <c r="L285" s="300"/>
      <c r="M285" s="521" t="s">
        <v>361</v>
      </c>
      <c r="N285" s="522"/>
      <c r="O285" s="523"/>
      <c r="P285" s="299" t="s">
        <v>362</v>
      </c>
      <c r="Q285" s="300"/>
      <c r="R285" s="300"/>
      <c r="S285" s="299" t="s">
        <v>363</v>
      </c>
      <c r="T285" s="300"/>
      <c r="U285" s="300"/>
      <c r="V285" s="299" t="s">
        <v>364</v>
      </c>
      <c r="W285" s="300"/>
      <c r="X285" s="300"/>
      <c r="Y285" s="299" t="s">
        <v>365</v>
      </c>
      <c r="Z285" s="300"/>
      <c r="AA285" s="300"/>
      <c r="AB285" s="715" t="s">
        <v>184</v>
      </c>
      <c r="AC285" s="715"/>
      <c r="AD285" s="715"/>
      <c r="AE285" s="715"/>
      <c r="AF285" s="715"/>
      <c r="AG285" s="102"/>
      <c r="AH285" s="103"/>
      <c r="AI285" s="104"/>
      <c r="AJ285" s="105"/>
      <c r="AK285" s="106"/>
      <c r="AL285" s="105"/>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row>
    <row r="286" spans="1:58" ht="18.75" customHeight="1">
      <c r="A286" s="169"/>
      <c r="B286" s="336" t="s">
        <v>366</v>
      </c>
      <c r="C286" s="336"/>
      <c r="D286" s="336"/>
      <c r="E286" s="336"/>
      <c r="F286" s="336"/>
      <c r="G286" s="336"/>
      <c r="H286" s="336"/>
      <c r="I286" s="336"/>
      <c r="J286" s="387"/>
      <c r="K286" s="387"/>
      <c r="L286" s="387"/>
      <c r="M286" s="388"/>
      <c r="N286" s="389"/>
      <c r="O286" s="390"/>
      <c r="P286" s="387"/>
      <c r="Q286" s="387"/>
      <c r="R286" s="387"/>
      <c r="S286" s="387"/>
      <c r="T286" s="387"/>
      <c r="U286" s="387"/>
      <c r="V286" s="387"/>
      <c r="W286" s="387"/>
      <c r="X286" s="387"/>
      <c r="Y286" s="387"/>
      <c r="Z286" s="387"/>
      <c r="AA286" s="387"/>
      <c r="AB286" s="462">
        <f>SUM(J286:AA286)</f>
        <v>0</v>
      </c>
      <c r="AC286" s="462"/>
      <c r="AD286" s="462"/>
      <c r="AE286" s="462"/>
      <c r="AF286" s="462"/>
      <c r="AG286" s="102" t="s">
        <v>367</v>
      </c>
      <c r="AH286" s="103"/>
      <c r="AI286" s="104" t="str">
        <f>IF(AND($AM$9="開設済",COUNTA(J286:AA286)=0),"未記入","")</f>
        <v/>
      </c>
      <c r="AJ286" s="104" t="str">
        <f>IF(AND($AN$9="開設前",COUNTA(J286:AA286)&gt;0),"記入不要","")</f>
        <v/>
      </c>
      <c r="AK286" s="106"/>
      <c r="AL286" s="105"/>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row>
    <row r="287" spans="1:58" ht="18.75" customHeight="1">
      <c r="A287" s="511" t="s">
        <v>368</v>
      </c>
      <c r="B287" s="512"/>
      <c r="C287" s="512"/>
      <c r="D287" s="512"/>
      <c r="E287" s="512"/>
      <c r="F287" s="512"/>
      <c r="G287" s="512"/>
      <c r="H287" s="512"/>
      <c r="I287" s="513"/>
      <c r="J287" s="541" t="s">
        <v>369</v>
      </c>
      <c r="K287" s="514"/>
      <c r="L287" s="514"/>
      <c r="M287" s="389"/>
      <c r="N287" s="389"/>
      <c r="O287" s="389"/>
      <c r="P287" s="22" t="s">
        <v>24</v>
      </c>
      <c r="Q287" s="22"/>
      <c r="R287" s="22"/>
      <c r="S287" s="514" t="s">
        <v>370</v>
      </c>
      <c r="T287" s="514"/>
      <c r="U287" s="514"/>
      <c r="V287" s="389"/>
      <c r="W287" s="389"/>
      <c r="X287" s="389"/>
      <c r="Y287" s="22" t="s">
        <v>24</v>
      </c>
      <c r="Z287" s="22"/>
      <c r="AA287" s="22"/>
      <c r="AB287" s="22"/>
      <c r="AC287" s="22"/>
      <c r="AD287" s="22"/>
      <c r="AE287" s="22"/>
      <c r="AF287" s="54"/>
      <c r="AG287" s="102" t="s">
        <v>371</v>
      </c>
      <c r="AH287" s="103"/>
      <c r="AI287" s="104" t="str">
        <f>IF(AND($AM$9="開設済",COUNTA(M287,V287)&lt;2),"未記入","")</f>
        <v/>
      </c>
      <c r="AJ287" s="105"/>
      <c r="AK287" s="106"/>
      <c r="AL287" s="105"/>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row>
    <row r="288" spans="1:58" ht="18.75" customHeight="1">
      <c r="A288" s="541" t="s">
        <v>372</v>
      </c>
      <c r="B288" s="514"/>
      <c r="C288" s="514"/>
      <c r="D288" s="514"/>
      <c r="E288" s="514"/>
      <c r="F288" s="514"/>
      <c r="G288" s="514"/>
      <c r="H288" s="514"/>
      <c r="I288" s="514"/>
      <c r="J288" s="514"/>
      <c r="K288" s="514"/>
      <c r="L288" s="514"/>
      <c r="M288" s="514"/>
      <c r="N288" s="514"/>
      <c r="O288" s="514"/>
      <c r="P288" s="514"/>
      <c r="Q288" s="534"/>
      <c r="R288" s="467" t="str">
        <f>IF(L10="","",Z277/L10*100)</f>
        <v/>
      </c>
      <c r="S288" s="468"/>
      <c r="T288" s="468"/>
      <c r="U288" s="237" t="s">
        <v>373</v>
      </c>
      <c r="V288" s="514" t="s">
        <v>374</v>
      </c>
      <c r="W288" s="514"/>
      <c r="X288" s="514"/>
      <c r="Y288" s="514"/>
      <c r="Z288" s="514"/>
      <c r="AA288" s="514"/>
      <c r="AB288" s="514"/>
      <c r="AC288" s="514"/>
      <c r="AD288" s="514"/>
      <c r="AE288" s="514"/>
      <c r="AF288" s="534"/>
      <c r="AG288" s="102"/>
      <c r="AH288" s="103"/>
      <c r="AI288" s="104"/>
      <c r="AJ288" s="105"/>
      <c r="AK288" s="106"/>
      <c r="AL288" s="105"/>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row>
    <row r="289" spans="1:58" ht="18.75" customHeight="1">
      <c r="A289" s="735" t="s">
        <v>375</v>
      </c>
      <c r="B289" s="736"/>
      <c r="C289" s="736"/>
      <c r="D289" s="736"/>
      <c r="E289" s="736"/>
      <c r="F289" s="736"/>
      <c r="G289" s="736"/>
      <c r="H289" s="736"/>
      <c r="I289" s="736"/>
      <c r="J289" s="736"/>
      <c r="K289" s="736"/>
      <c r="L289" s="736"/>
      <c r="M289" s="736"/>
      <c r="N289" s="736"/>
      <c r="O289" s="736"/>
      <c r="P289" s="736"/>
      <c r="Q289" s="736"/>
      <c r="R289" s="736"/>
      <c r="S289" s="736"/>
      <c r="T289" s="736"/>
      <c r="U289" s="736"/>
      <c r="V289" s="736"/>
      <c r="W289" s="736"/>
      <c r="X289" s="736"/>
      <c r="Y289" s="736"/>
      <c r="Z289" s="736"/>
      <c r="AA289" s="736"/>
      <c r="AB289" s="736"/>
      <c r="AC289" s="736"/>
      <c r="AD289" s="736"/>
      <c r="AE289" s="736"/>
      <c r="AF289" s="747"/>
      <c r="AG289" s="102"/>
      <c r="AH289" s="103"/>
      <c r="AI289" s="121" t="str">
        <f>IF(COUNTA(J291:AF295)=0,"退去者がいる場合記入","")</f>
        <v/>
      </c>
      <c r="AJ289" s="105"/>
      <c r="AK289" s="106"/>
      <c r="AL289" s="105"/>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row>
    <row r="290" spans="1:58" ht="18.75" customHeight="1">
      <c r="A290" s="72"/>
      <c r="B290" s="290" t="s">
        <v>376</v>
      </c>
      <c r="C290" s="291"/>
      <c r="D290" s="291"/>
      <c r="E290" s="291"/>
      <c r="F290" s="291"/>
      <c r="G290" s="291"/>
      <c r="H290" s="291"/>
      <c r="I290" s="292"/>
      <c r="J290" s="290" t="s">
        <v>377</v>
      </c>
      <c r="K290" s="291"/>
      <c r="L290" s="291"/>
      <c r="M290" s="291"/>
      <c r="N290" s="291"/>
      <c r="O290" s="291"/>
      <c r="P290" s="291"/>
      <c r="Q290" s="292"/>
      <c r="R290" s="290" t="s">
        <v>376</v>
      </c>
      <c r="S290" s="291"/>
      <c r="T290" s="291"/>
      <c r="U290" s="291"/>
      <c r="V290" s="291"/>
      <c r="W290" s="291"/>
      <c r="X290" s="291"/>
      <c r="Y290" s="292"/>
      <c r="Z290" s="290" t="s">
        <v>377</v>
      </c>
      <c r="AA290" s="291"/>
      <c r="AB290" s="291"/>
      <c r="AC290" s="291"/>
      <c r="AD290" s="291"/>
      <c r="AE290" s="291"/>
      <c r="AF290" s="292"/>
      <c r="AG290" s="102"/>
      <c r="AH290" s="103"/>
      <c r="AI290" s="104"/>
      <c r="AJ290" s="105"/>
      <c r="AK290" s="106"/>
      <c r="AL290" s="105"/>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row>
    <row r="291" spans="1:58" ht="24" customHeight="1">
      <c r="A291" s="72"/>
      <c r="B291" s="437" t="s">
        <v>378</v>
      </c>
      <c r="C291" s="437"/>
      <c r="D291" s="437"/>
      <c r="E291" s="437"/>
      <c r="F291" s="437"/>
      <c r="G291" s="437"/>
      <c r="H291" s="437"/>
      <c r="I291" s="437"/>
      <c r="J291" s="441"/>
      <c r="K291" s="442"/>
      <c r="L291" s="442"/>
      <c r="M291" s="442"/>
      <c r="N291" s="442"/>
      <c r="O291" s="442"/>
      <c r="P291" s="442"/>
      <c r="Q291" s="443"/>
      <c r="R291" s="438" t="s">
        <v>379</v>
      </c>
      <c r="S291" s="439"/>
      <c r="T291" s="439"/>
      <c r="U291" s="439"/>
      <c r="V291" s="439"/>
      <c r="W291" s="439"/>
      <c r="X291" s="439"/>
      <c r="Y291" s="440"/>
      <c r="Z291" s="441"/>
      <c r="AA291" s="442"/>
      <c r="AB291" s="442"/>
      <c r="AC291" s="442"/>
      <c r="AD291" s="442"/>
      <c r="AE291" s="442"/>
      <c r="AF291" s="443"/>
      <c r="AG291" s="102"/>
      <c r="AH291" s="103"/>
      <c r="AI291" s="104"/>
      <c r="AJ291" s="105"/>
      <c r="AK291" s="106"/>
      <c r="AL291" s="105"/>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row>
    <row r="292" spans="1:58" ht="24" customHeight="1">
      <c r="A292" s="72"/>
      <c r="B292" s="438" t="s">
        <v>380</v>
      </c>
      <c r="C292" s="439"/>
      <c r="D292" s="439"/>
      <c r="E292" s="439"/>
      <c r="F292" s="439"/>
      <c r="G292" s="439"/>
      <c r="H292" s="439"/>
      <c r="I292" s="440"/>
      <c r="J292" s="441"/>
      <c r="K292" s="442"/>
      <c r="L292" s="442"/>
      <c r="M292" s="442"/>
      <c r="N292" s="442"/>
      <c r="O292" s="442"/>
      <c r="P292" s="442"/>
      <c r="Q292" s="443"/>
      <c r="R292" s="437" t="s">
        <v>381</v>
      </c>
      <c r="S292" s="437"/>
      <c r="T292" s="437"/>
      <c r="U292" s="437"/>
      <c r="V292" s="437"/>
      <c r="W292" s="437"/>
      <c r="X292" s="437"/>
      <c r="Y292" s="437"/>
      <c r="Z292" s="441"/>
      <c r="AA292" s="442"/>
      <c r="AB292" s="442"/>
      <c r="AC292" s="442"/>
      <c r="AD292" s="442"/>
      <c r="AE292" s="442"/>
      <c r="AF292" s="443"/>
      <c r="AG292" s="102"/>
      <c r="AH292" s="103"/>
      <c r="AI292" s="104"/>
      <c r="AJ292" s="105"/>
      <c r="AK292" s="106"/>
      <c r="AL292" s="105"/>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row>
    <row r="293" spans="1:58" ht="24" customHeight="1">
      <c r="A293" s="72"/>
      <c r="B293" s="437" t="s">
        <v>382</v>
      </c>
      <c r="C293" s="437"/>
      <c r="D293" s="437"/>
      <c r="E293" s="437"/>
      <c r="F293" s="437"/>
      <c r="G293" s="437"/>
      <c r="H293" s="437"/>
      <c r="I293" s="437"/>
      <c r="J293" s="441"/>
      <c r="K293" s="442"/>
      <c r="L293" s="442"/>
      <c r="M293" s="442"/>
      <c r="N293" s="442"/>
      <c r="O293" s="442"/>
      <c r="P293" s="442"/>
      <c r="Q293" s="443"/>
      <c r="R293" s="437" t="s">
        <v>383</v>
      </c>
      <c r="S293" s="437"/>
      <c r="T293" s="437"/>
      <c r="U293" s="437"/>
      <c r="V293" s="437"/>
      <c r="W293" s="437"/>
      <c r="X293" s="437"/>
      <c r="Y293" s="437"/>
      <c r="Z293" s="441"/>
      <c r="AA293" s="442"/>
      <c r="AB293" s="442"/>
      <c r="AC293" s="442"/>
      <c r="AD293" s="442"/>
      <c r="AE293" s="442"/>
      <c r="AF293" s="443"/>
      <c r="AG293" s="102"/>
      <c r="AH293" s="103"/>
      <c r="AI293" s="104"/>
      <c r="AJ293" s="105"/>
      <c r="AK293" s="106"/>
      <c r="AL293" s="105"/>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row>
    <row r="294" spans="1:58" ht="24" customHeight="1">
      <c r="A294" s="72"/>
      <c r="B294" s="437" t="s">
        <v>384</v>
      </c>
      <c r="C294" s="437"/>
      <c r="D294" s="437"/>
      <c r="E294" s="437"/>
      <c r="F294" s="437"/>
      <c r="G294" s="437"/>
      <c r="H294" s="437"/>
      <c r="I294" s="437"/>
      <c r="J294" s="441"/>
      <c r="K294" s="442"/>
      <c r="L294" s="442"/>
      <c r="M294" s="442"/>
      <c r="N294" s="442"/>
      <c r="O294" s="442"/>
      <c r="P294" s="442"/>
      <c r="Q294" s="443"/>
      <c r="R294" s="437" t="s">
        <v>294</v>
      </c>
      <c r="S294" s="437"/>
      <c r="T294" s="437"/>
      <c r="U294" s="437"/>
      <c r="V294" s="437"/>
      <c r="W294" s="437"/>
      <c r="X294" s="437"/>
      <c r="Y294" s="437"/>
      <c r="Z294" s="441"/>
      <c r="AA294" s="442"/>
      <c r="AB294" s="442"/>
      <c r="AC294" s="442"/>
      <c r="AD294" s="442"/>
      <c r="AE294" s="442"/>
      <c r="AF294" s="443"/>
      <c r="AG294" s="102"/>
      <c r="AH294" s="103"/>
      <c r="AI294" s="104"/>
      <c r="AJ294" s="105"/>
      <c r="AK294" s="106"/>
      <c r="AL294" s="105"/>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row>
    <row r="295" spans="1:58" ht="24" customHeight="1">
      <c r="A295" s="166"/>
      <c r="B295" s="437" t="s">
        <v>385</v>
      </c>
      <c r="C295" s="437"/>
      <c r="D295" s="437"/>
      <c r="E295" s="437"/>
      <c r="F295" s="437"/>
      <c r="G295" s="437"/>
      <c r="H295" s="437"/>
      <c r="I295" s="437"/>
      <c r="J295" s="441"/>
      <c r="K295" s="442"/>
      <c r="L295" s="442"/>
      <c r="M295" s="442"/>
      <c r="N295" s="442"/>
      <c r="O295" s="442"/>
      <c r="P295" s="442"/>
      <c r="Q295" s="443"/>
      <c r="R295" s="482" t="s">
        <v>386</v>
      </c>
      <c r="S295" s="483"/>
      <c r="T295" s="483"/>
      <c r="U295" s="483"/>
      <c r="V295" s="483"/>
      <c r="W295" s="483"/>
      <c r="X295" s="483"/>
      <c r="Y295" s="484"/>
      <c r="Z295" s="459">
        <f>SUM(J291:Q295,Z291:AF294)</f>
        <v>0</v>
      </c>
      <c r="AA295" s="460"/>
      <c r="AB295" s="460"/>
      <c r="AC295" s="460"/>
      <c r="AD295" s="460"/>
      <c r="AE295" s="460"/>
      <c r="AF295" s="461"/>
      <c r="AG295" s="102"/>
      <c r="AH295" s="103"/>
      <c r="AI295" s="104"/>
      <c r="AJ295" s="105"/>
      <c r="AK295" s="106"/>
      <c r="AL295" s="105"/>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row>
    <row r="296" spans="1:58" ht="8.25" customHeight="1">
      <c r="A296" s="12"/>
      <c r="B296" s="15"/>
      <c r="C296" s="15"/>
      <c r="D296" s="15"/>
      <c r="E296" s="15"/>
      <c r="F296" s="15"/>
      <c r="G296" s="15"/>
      <c r="H296" s="15"/>
      <c r="I296" s="15"/>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102"/>
      <c r="AH296" s="103"/>
      <c r="AI296" s="104"/>
      <c r="AJ296" s="105"/>
      <c r="AK296" s="106"/>
      <c r="AL296" s="105"/>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row>
    <row r="297" spans="1:58" customFormat="1" ht="18.75" customHeight="1">
      <c r="A297" s="280" t="s">
        <v>387</v>
      </c>
      <c r="B297" s="281"/>
      <c r="C297" s="281"/>
      <c r="D297" s="281"/>
      <c r="E297" s="281"/>
      <c r="F297" s="281"/>
      <c r="G297" s="281"/>
      <c r="H297" s="281"/>
      <c r="I297" s="281"/>
      <c r="J297" s="281"/>
      <c r="K297" s="281"/>
      <c r="L297" s="281"/>
      <c r="M297" s="281"/>
      <c r="N297" s="281"/>
      <c r="O297" s="281"/>
      <c r="P297" s="281"/>
      <c r="Q297" s="281"/>
      <c r="R297" s="281"/>
      <c r="S297" s="281"/>
      <c r="T297" s="281"/>
      <c r="U297" s="281"/>
      <c r="V297" s="281"/>
      <c r="W297" s="281"/>
      <c r="X297" s="281"/>
      <c r="Y297" s="281"/>
      <c r="Z297" s="281"/>
      <c r="AA297" s="281"/>
      <c r="AB297" s="281"/>
      <c r="AC297" s="281"/>
      <c r="AD297" s="281"/>
      <c r="AE297" s="281"/>
      <c r="AF297" s="281"/>
      <c r="AG297" s="114"/>
      <c r="AH297" s="115"/>
      <c r="AI297" s="104"/>
      <c r="AJ297" s="105"/>
      <c r="AK297" s="106"/>
      <c r="AL297" s="10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row>
    <row r="298" spans="1:58" ht="18.75" customHeight="1">
      <c r="A298" s="518" t="s">
        <v>388</v>
      </c>
      <c r="B298" s="519"/>
      <c r="C298" s="519"/>
      <c r="D298" s="519"/>
      <c r="E298" s="519"/>
      <c r="F298" s="520"/>
      <c r="G298" s="435"/>
      <c r="H298" s="436"/>
      <c r="I298" s="436"/>
      <c r="J298" s="57"/>
      <c r="K298" s="57"/>
      <c r="L298" s="466"/>
      <c r="M298" s="466"/>
      <c r="N298" s="466"/>
      <c r="O298" s="466"/>
      <c r="P298" s="466"/>
      <c r="Q298" s="57" t="s">
        <v>389</v>
      </c>
      <c r="R298" s="57"/>
      <c r="S298" s="57"/>
      <c r="T298" s="57"/>
      <c r="U298" s="57"/>
      <c r="V298" s="57"/>
      <c r="W298" s="57"/>
      <c r="X298" s="57"/>
      <c r="Y298" s="57"/>
      <c r="Z298" s="57"/>
      <c r="AA298" s="57"/>
      <c r="AB298" s="57"/>
      <c r="AC298" s="57"/>
      <c r="AD298" s="57"/>
      <c r="AE298" s="57"/>
      <c r="AF298" s="70"/>
      <c r="AG298" s="102"/>
      <c r="AH298" s="103"/>
      <c r="AI298" s="104" t="str">
        <f>IF(G298="","未記入",IF(AND(G298="あり",L298=""),"未記入",""))</f>
        <v>未記入</v>
      </c>
      <c r="AJ298" s="105"/>
      <c r="AK298" s="106"/>
      <c r="AL298" s="105"/>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row>
    <row r="299" spans="1:58" ht="38.25" customHeight="1">
      <c r="A299" s="72"/>
      <c r="B299" s="722" t="s">
        <v>390</v>
      </c>
      <c r="C299" s="723"/>
      <c r="D299" s="542"/>
      <c r="E299" s="543"/>
      <c r="F299" s="543"/>
      <c r="G299" s="543"/>
      <c r="H299" s="543"/>
      <c r="I299" s="543"/>
      <c r="J299" s="543"/>
      <c r="K299" s="543"/>
      <c r="L299" s="543"/>
      <c r="M299" s="543"/>
      <c r="N299" s="543"/>
      <c r="O299" s="543"/>
      <c r="P299" s="543"/>
      <c r="Q299" s="543"/>
      <c r="R299" s="543"/>
      <c r="S299" s="543"/>
      <c r="T299" s="543"/>
      <c r="U299" s="543"/>
      <c r="V299" s="543"/>
      <c r="W299" s="543"/>
      <c r="X299" s="543"/>
      <c r="Y299" s="543"/>
      <c r="Z299" s="543"/>
      <c r="AA299" s="543"/>
      <c r="AB299" s="543"/>
      <c r="AC299" s="543"/>
      <c r="AD299" s="543"/>
      <c r="AE299" s="543"/>
      <c r="AF299" s="544"/>
      <c r="AG299" s="102"/>
      <c r="AH299" s="103"/>
      <c r="AI299" s="104" t="str">
        <f>IF($G$298="あり",IF(D299="","未記入",""),"")</f>
        <v/>
      </c>
      <c r="AJ299" s="105"/>
      <c r="AK299" s="106"/>
      <c r="AL299" s="105"/>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row>
    <row r="300" spans="1:58" ht="18.75" customHeight="1">
      <c r="A300" s="72"/>
      <c r="B300" s="336" t="s">
        <v>391</v>
      </c>
      <c r="C300" s="336"/>
      <c r="D300" s="336"/>
      <c r="E300" s="336"/>
      <c r="F300" s="336"/>
      <c r="G300" s="336"/>
      <c r="H300" s="367"/>
      <c r="I300" s="368"/>
      <c r="J300" s="368"/>
      <c r="K300" s="368"/>
      <c r="L300" s="368"/>
      <c r="M300" s="368"/>
      <c r="N300" s="368"/>
      <c r="O300" s="368"/>
      <c r="P300" s="368"/>
      <c r="Q300" s="368"/>
      <c r="R300" s="368"/>
      <c r="S300" s="368"/>
      <c r="T300" s="368"/>
      <c r="U300" s="368"/>
      <c r="V300" s="368"/>
      <c r="W300" s="368"/>
      <c r="X300" s="368"/>
      <c r="Y300" s="368"/>
      <c r="Z300" s="368"/>
      <c r="AA300" s="368"/>
      <c r="AB300" s="368"/>
      <c r="AC300" s="368"/>
      <c r="AD300" s="368"/>
      <c r="AE300" s="368"/>
      <c r="AF300" s="369"/>
      <c r="AG300" s="102"/>
      <c r="AH300" s="103"/>
      <c r="AI300" s="104" t="str">
        <f>IF($G$298="あり",IF(H300="","未記入",""),"")</f>
        <v/>
      </c>
      <c r="AJ300" s="105"/>
      <c r="AK300" s="106"/>
      <c r="AL300" s="105"/>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row>
    <row r="301" spans="1:58" ht="18.75" customHeight="1">
      <c r="A301" s="72"/>
      <c r="B301" s="545" t="s">
        <v>392</v>
      </c>
      <c r="C301" s="545"/>
      <c r="D301" s="545"/>
      <c r="E301" s="545"/>
      <c r="F301" s="545"/>
      <c r="G301" s="545"/>
      <c r="H301" s="367"/>
      <c r="I301" s="368"/>
      <c r="J301" s="368"/>
      <c r="K301" s="368"/>
      <c r="L301" s="368"/>
      <c r="M301" s="368"/>
      <c r="N301" s="368"/>
      <c r="O301" s="368"/>
      <c r="P301" s="368"/>
      <c r="Q301" s="368"/>
      <c r="R301" s="368"/>
      <c r="S301" s="368"/>
      <c r="T301" s="368"/>
      <c r="U301" s="368"/>
      <c r="V301" s="368"/>
      <c r="W301" s="368"/>
      <c r="X301" s="368"/>
      <c r="Y301" s="368"/>
      <c r="Z301" s="368"/>
      <c r="AA301" s="368"/>
      <c r="AB301" s="368"/>
      <c r="AC301" s="368"/>
      <c r="AD301" s="368"/>
      <c r="AE301" s="368"/>
      <c r="AF301" s="369"/>
      <c r="AG301" s="102"/>
      <c r="AH301" s="103"/>
      <c r="AI301" s="104" t="str">
        <f>IF($G$298="あり",IF(H301="","未記入",""),"")</f>
        <v/>
      </c>
      <c r="AJ301" s="105"/>
      <c r="AK301" s="106"/>
      <c r="AL301" s="105"/>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row>
    <row r="302" spans="1:58" ht="18.75" customHeight="1">
      <c r="A302" s="518" t="s">
        <v>393</v>
      </c>
      <c r="B302" s="519"/>
      <c r="C302" s="519"/>
      <c r="D302" s="519"/>
      <c r="E302" s="519"/>
      <c r="F302" s="519"/>
      <c r="G302" s="435"/>
      <c r="H302" s="436"/>
      <c r="I302" s="436"/>
      <c r="J302" s="22"/>
      <c r="K302" s="291"/>
      <c r="L302" s="291"/>
      <c r="M302" s="291"/>
      <c r="N302" s="291"/>
      <c r="O302" s="291"/>
      <c r="P302" s="291"/>
      <c r="Q302" s="291"/>
      <c r="R302" s="291"/>
      <c r="S302" s="291"/>
      <c r="T302" s="291"/>
      <c r="U302" s="291"/>
      <c r="V302" s="291"/>
      <c r="W302" s="291"/>
      <c r="X302" s="291"/>
      <c r="Y302" s="291"/>
      <c r="Z302" s="291"/>
      <c r="AA302" s="291"/>
      <c r="AB302" s="291"/>
      <c r="AC302" s="291"/>
      <c r="AD302" s="291"/>
      <c r="AE302" s="291"/>
      <c r="AF302" s="292"/>
      <c r="AG302" s="102"/>
      <c r="AH302" s="103"/>
      <c r="AI302" s="104" t="str">
        <f>IF(G302="","未記入","")</f>
        <v>未記入</v>
      </c>
      <c r="AJ302" s="105"/>
      <c r="AK302" s="106"/>
      <c r="AL302" s="105"/>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row>
    <row r="303" spans="1:58" ht="18.75" customHeight="1">
      <c r="A303" s="169"/>
      <c r="B303" s="511" t="s">
        <v>394</v>
      </c>
      <c r="C303" s="512"/>
      <c r="D303" s="512"/>
      <c r="E303" s="512"/>
      <c r="F303" s="513"/>
      <c r="G303" s="509"/>
      <c r="H303" s="466"/>
      <c r="I303" s="466"/>
      <c r="J303" s="466"/>
      <c r="K303" s="466"/>
      <c r="L303" s="466"/>
      <c r="M303" s="466"/>
      <c r="N303" s="466"/>
      <c r="O303" s="22" t="s">
        <v>389</v>
      </c>
      <c r="P303" s="546" t="s">
        <v>395</v>
      </c>
      <c r="Q303" s="546"/>
      <c r="R303" s="546"/>
      <c r="S303" s="546"/>
      <c r="T303" s="546"/>
      <c r="U303" s="546"/>
      <c r="V303" s="546"/>
      <c r="W303" s="546"/>
      <c r="X303" s="546"/>
      <c r="Y303" s="546"/>
      <c r="Z303" s="546"/>
      <c r="AA303" s="546"/>
      <c r="AB303" s="546"/>
      <c r="AC303" s="546"/>
      <c r="AD303" s="546"/>
      <c r="AE303" s="546"/>
      <c r="AF303" s="547"/>
      <c r="AG303" s="102"/>
      <c r="AH303" s="103"/>
      <c r="AI303" s="104" t="str">
        <f>IF($G$302="あり",IF(G303="","未記入",""),"")</f>
        <v/>
      </c>
      <c r="AJ303" s="105"/>
      <c r="AK303" s="106"/>
      <c r="AL303" s="105"/>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row>
    <row r="304" spans="1:58" ht="18.75" customHeight="1">
      <c r="A304" s="71" t="s">
        <v>396</v>
      </c>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70"/>
      <c r="AG304" s="102"/>
      <c r="AH304" s="103"/>
      <c r="AI304" s="104"/>
      <c r="AJ304" s="105"/>
      <c r="AK304" s="106"/>
      <c r="AL304" s="105"/>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row>
    <row r="305" spans="1:58" ht="18.75" customHeight="1">
      <c r="A305" s="72"/>
      <c r="B305" s="495" t="s">
        <v>397</v>
      </c>
      <c r="C305" s="361"/>
      <c r="D305" s="361"/>
      <c r="E305" s="361"/>
      <c r="F305" s="361"/>
      <c r="G305" s="361"/>
      <c r="H305" s="496"/>
      <c r="I305" s="495" t="s">
        <v>398</v>
      </c>
      <c r="J305" s="361"/>
      <c r="K305" s="361"/>
      <c r="L305" s="361"/>
      <c r="M305" s="496"/>
      <c r="N305" s="310" t="s">
        <v>399</v>
      </c>
      <c r="O305" s="310"/>
      <c r="P305" s="310"/>
      <c r="Q305" s="310"/>
      <c r="R305" s="290" t="s">
        <v>400</v>
      </c>
      <c r="S305" s="291"/>
      <c r="T305" s="291"/>
      <c r="U305" s="291"/>
      <c r="V305" s="291"/>
      <c r="W305" s="291"/>
      <c r="X305" s="291"/>
      <c r="Y305" s="291"/>
      <c r="Z305" s="291"/>
      <c r="AA305" s="291"/>
      <c r="AB305" s="291"/>
      <c r="AC305" s="291"/>
      <c r="AD305" s="291"/>
      <c r="AE305" s="291"/>
      <c r="AF305" s="292"/>
      <c r="AG305" s="102"/>
      <c r="AH305" s="103"/>
      <c r="AI305" s="104" t="str">
        <f>IF(COUNTA(B307:M310,R307:AF310)=0,"未記入","")</f>
        <v>未記入</v>
      </c>
      <c r="AJ305" s="105"/>
      <c r="AK305" s="106"/>
      <c r="AL305" s="105"/>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row>
    <row r="306" spans="1:58" ht="39" customHeight="1">
      <c r="A306" s="72"/>
      <c r="B306" s="500"/>
      <c r="C306" s="501"/>
      <c r="D306" s="501"/>
      <c r="E306" s="501"/>
      <c r="F306" s="501"/>
      <c r="G306" s="501"/>
      <c r="H306" s="502"/>
      <c r="I306" s="500"/>
      <c r="J306" s="501"/>
      <c r="K306" s="501"/>
      <c r="L306" s="501"/>
      <c r="M306" s="502"/>
      <c r="N306" s="310"/>
      <c r="O306" s="310"/>
      <c r="P306" s="310"/>
      <c r="Q306" s="310"/>
      <c r="R306" s="290" t="s">
        <v>401</v>
      </c>
      <c r="S306" s="291"/>
      <c r="T306" s="455"/>
      <c r="U306" s="455" t="s">
        <v>402</v>
      </c>
      <c r="V306" s="456"/>
      <c r="W306" s="456"/>
      <c r="X306" s="456" t="s">
        <v>403</v>
      </c>
      <c r="Y306" s="456"/>
      <c r="Z306" s="456"/>
      <c r="AA306" s="456" t="s">
        <v>404</v>
      </c>
      <c r="AB306" s="456"/>
      <c r="AC306" s="456"/>
      <c r="AD306" s="456" t="s">
        <v>405</v>
      </c>
      <c r="AE306" s="456"/>
      <c r="AF306" s="805"/>
      <c r="AG306" s="102"/>
      <c r="AH306" s="103"/>
      <c r="AI306" s="104"/>
      <c r="AJ306" s="105"/>
      <c r="AK306" s="106"/>
      <c r="AL306" s="105"/>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row>
    <row r="307" spans="1:58" s="50" customFormat="1" ht="18.75" customHeight="1">
      <c r="A307" s="72"/>
      <c r="B307" s="367"/>
      <c r="C307" s="368"/>
      <c r="D307" s="368"/>
      <c r="E307" s="368"/>
      <c r="F307" s="368"/>
      <c r="G307" s="368"/>
      <c r="H307" s="369"/>
      <c r="I307" s="486"/>
      <c r="J307" s="487"/>
      <c r="K307" s="487"/>
      <c r="L307" s="487"/>
      <c r="M307" s="488"/>
      <c r="N307" s="469">
        <f>SUM(R307:AF307)</f>
        <v>0</v>
      </c>
      <c r="O307" s="469"/>
      <c r="P307" s="469"/>
      <c r="Q307" s="469"/>
      <c r="R307" s="485"/>
      <c r="S307" s="458"/>
      <c r="T307" s="458"/>
      <c r="U307" s="457"/>
      <c r="V307" s="458"/>
      <c r="W307" s="458"/>
      <c r="X307" s="458"/>
      <c r="Y307" s="458"/>
      <c r="Z307" s="458"/>
      <c r="AA307" s="458"/>
      <c r="AB307" s="458"/>
      <c r="AC307" s="458"/>
      <c r="AD307" s="458"/>
      <c r="AE307" s="458"/>
      <c r="AF307" s="510"/>
      <c r="AG307" s="202"/>
      <c r="AH307" s="203"/>
      <c r="AI307" s="206"/>
      <c r="AJ307" s="206"/>
      <c r="AK307" s="205"/>
      <c r="AL307" s="204"/>
      <c r="AM307" s="201"/>
      <c r="AN307" s="201"/>
      <c r="AO307" s="201"/>
      <c r="AP307" s="201"/>
      <c r="AQ307" s="201"/>
      <c r="AR307" s="201"/>
      <c r="AS307" s="201"/>
      <c r="AT307" s="201"/>
      <c r="AU307" s="201"/>
      <c r="AV307" s="201"/>
      <c r="AW307" s="201"/>
      <c r="AX307" s="201"/>
      <c r="AY307" s="201"/>
      <c r="AZ307" s="201"/>
      <c r="BA307" s="201"/>
      <c r="BB307" s="201"/>
      <c r="BC307" s="201"/>
      <c r="BD307" s="201"/>
      <c r="BE307" s="201"/>
      <c r="BF307" s="201"/>
    </row>
    <row r="308" spans="1:58" s="50" customFormat="1" ht="18.75" customHeight="1">
      <c r="A308" s="72"/>
      <c r="B308" s="367"/>
      <c r="C308" s="368"/>
      <c r="D308" s="368"/>
      <c r="E308" s="368"/>
      <c r="F308" s="368"/>
      <c r="G308" s="368"/>
      <c r="H308" s="369"/>
      <c r="I308" s="486"/>
      <c r="J308" s="487"/>
      <c r="K308" s="487"/>
      <c r="L308" s="487"/>
      <c r="M308" s="488"/>
      <c r="N308" s="469">
        <f>SUM(R308:AF308)</f>
        <v>0</v>
      </c>
      <c r="O308" s="469"/>
      <c r="P308" s="469"/>
      <c r="Q308" s="469"/>
      <c r="R308" s="485"/>
      <c r="S308" s="458"/>
      <c r="T308" s="458"/>
      <c r="U308" s="457"/>
      <c r="V308" s="458"/>
      <c r="W308" s="458"/>
      <c r="X308" s="458"/>
      <c r="Y308" s="458"/>
      <c r="Z308" s="458"/>
      <c r="AA308" s="458"/>
      <c r="AB308" s="458"/>
      <c r="AC308" s="458"/>
      <c r="AD308" s="458"/>
      <c r="AE308" s="458"/>
      <c r="AF308" s="510"/>
      <c r="AG308" s="202"/>
      <c r="AH308" s="203"/>
      <c r="AI308" s="206"/>
      <c r="AJ308" s="204"/>
      <c r="AK308" s="205"/>
      <c r="AL308" s="204"/>
      <c r="AM308" s="201"/>
      <c r="AN308" s="201"/>
      <c r="AO308" s="201"/>
      <c r="AP308" s="201"/>
      <c r="AQ308" s="201"/>
      <c r="AR308" s="201"/>
      <c r="AS308" s="201"/>
      <c r="AT308" s="201"/>
      <c r="AU308" s="201"/>
      <c r="AV308" s="201"/>
      <c r="AW308" s="201"/>
      <c r="AX308" s="201"/>
      <c r="AY308" s="201"/>
      <c r="AZ308" s="201"/>
      <c r="BA308" s="201"/>
      <c r="BB308" s="201"/>
      <c r="BC308" s="201"/>
      <c r="BD308" s="201"/>
      <c r="BE308" s="201"/>
      <c r="BF308" s="201"/>
    </row>
    <row r="309" spans="1:58" s="50" customFormat="1" ht="18.75" customHeight="1">
      <c r="A309" s="72"/>
      <c r="B309" s="367"/>
      <c r="C309" s="368"/>
      <c r="D309" s="368"/>
      <c r="E309" s="368"/>
      <c r="F309" s="368"/>
      <c r="G309" s="368"/>
      <c r="H309" s="369"/>
      <c r="I309" s="486"/>
      <c r="J309" s="487"/>
      <c r="K309" s="487"/>
      <c r="L309" s="487"/>
      <c r="M309" s="488"/>
      <c r="N309" s="469">
        <f>SUM(R309:AF309)</f>
        <v>0</v>
      </c>
      <c r="O309" s="469"/>
      <c r="P309" s="469"/>
      <c r="Q309" s="469"/>
      <c r="R309" s="485"/>
      <c r="S309" s="458"/>
      <c r="T309" s="458"/>
      <c r="U309" s="457"/>
      <c r="V309" s="458"/>
      <c r="W309" s="458"/>
      <c r="X309" s="458"/>
      <c r="Y309" s="458"/>
      <c r="Z309" s="458"/>
      <c r="AA309" s="458"/>
      <c r="AB309" s="458"/>
      <c r="AC309" s="458"/>
      <c r="AD309" s="458"/>
      <c r="AE309" s="458"/>
      <c r="AF309" s="510"/>
      <c r="AG309" s="202"/>
      <c r="AH309" s="203"/>
      <c r="AI309" s="206"/>
      <c r="AJ309" s="204"/>
      <c r="AK309" s="205"/>
      <c r="AL309" s="204"/>
      <c r="AM309" s="201"/>
      <c r="AN309" s="201"/>
      <c r="AO309" s="201"/>
      <c r="AP309" s="201"/>
      <c r="AQ309" s="201"/>
      <c r="AR309" s="201"/>
      <c r="AS309" s="201"/>
      <c r="AT309" s="201"/>
      <c r="AU309" s="201"/>
      <c r="AV309" s="201"/>
      <c r="AW309" s="201"/>
      <c r="AX309" s="201"/>
      <c r="AY309" s="201"/>
      <c r="AZ309" s="201"/>
      <c r="BA309" s="201"/>
      <c r="BB309" s="201"/>
      <c r="BC309" s="201"/>
      <c r="BD309" s="201"/>
      <c r="BE309" s="201"/>
      <c r="BF309" s="201"/>
    </row>
    <row r="310" spans="1:58" s="50" customFormat="1" ht="18.75" customHeight="1">
      <c r="A310" s="72"/>
      <c r="B310" s="367"/>
      <c r="C310" s="368"/>
      <c r="D310" s="368"/>
      <c r="E310" s="368"/>
      <c r="F310" s="368"/>
      <c r="G310" s="368"/>
      <c r="H310" s="369"/>
      <c r="I310" s="486"/>
      <c r="J310" s="487"/>
      <c r="K310" s="487"/>
      <c r="L310" s="487"/>
      <c r="M310" s="488"/>
      <c r="N310" s="469">
        <f>SUM(R310:AF310)</f>
        <v>0</v>
      </c>
      <c r="O310" s="469"/>
      <c r="P310" s="469"/>
      <c r="Q310" s="469"/>
      <c r="R310" s="485"/>
      <c r="S310" s="458"/>
      <c r="T310" s="458"/>
      <c r="U310" s="457"/>
      <c r="V310" s="458"/>
      <c r="W310" s="458"/>
      <c r="X310" s="458"/>
      <c r="Y310" s="458"/>
      <c r="Z310" s="458"/>
      <c r="AA310" s="458"/>
      <c r="AB310" s="458"/>
      <c r="AC310" s="458"/>
      <c r="AD310" s="458"/>
      <c r="AE310" s="458"/>
      <c r="AF310" s="510"/>
      <c r="AG310" s="202"/>
      <c r="AH310" s="203"/>
      <c r="AI310" s="206"/>
      <c r="AJ310" s="204"/>
      <c r="AK310" s="205"/>
      <c r="AL310" s="204"/>
      <c r="AM310" s="201"/>
      <c r="AN310" s="201"/>
      <c r="AO310" s="201"/>
      <c r="AP310" s="201"/>
      <c r="AQ310" s="201"/>
      <c r="AR310" s="201"/>
      <c r="AS310" s="201"/>
      <c r="AT310" s="201"/>
      <c r="AU310" s="201"/>
      <c r="AV310" s="201"/>
      <c r="AW310" s="201"/>
      <c r="AX310" s="201"/>
      <c r="AY310" s="201"/>
      <c r="AZ310" s="201"/>
      <c r="BA310" s="201"/>
      <c r="BB310" s="201"/>
      <c r="BC310" s="201"/>
      <c r="BD310" s="201"/>
      <c r="BE310" s="201"/>
      <c r="BF310" s="201"/>
    </row>
    <row r="311" spans="1:58" ht="36" customHeight="1">
      <c r="A311" s="72"/>
      <c r="B311" s="727" t="s">
        <v>406</v>
      </c>
      <c r="C311" s="495" t="s">
        <v>398</v>
      </c>
      <c r="D311" s="361"/>
      <c r="E311" s="496"/>
      <c r="F311" s="820" t="s">
        <v>407</v>
      </c>
      <c r="G311" s="821"/>
      <c r="H311" s="821"/>
      <c r="I311" s="821"/>
      <c r="J311" s="821"/>
      <c r="K311" s="821"/>
      <c r="L311" s="821"/>
      <c r="M311" s="821"/>
      <c r="N311" s="821"/>
      <c r="O311" s="821"/>
      <c r="P311" s="821"/>
      <c r="Q311" s="821"/>
      <c r="R311" s="821"/>
      <c r="S311" s="821"/>
      <c r="T311" s="821"/>
      <c r="U311" s="821"/>
      <c r="V311" s="821"/>
      <c r="W311" s="821"/>
      <c r="X311" s="821"/>
      <c r="Y311" s="821"/>
      <c r="Z311" s="821"/>
      <c r="AA311" s="821"/>
      <c r="AB311" s="821"/>
      <c r="AC311" s="821"/>
      <c r="AD311" s="821"/>
      <c r="AE311" s="821"/>
      <c r="AF311" s="822"/>
      <c r="AG311" s="102"/>
      <c r="AH311" s="103"/>
      <c r="AI311" s="104"/>
      <c r="AJ311" s="105"/>
      <c r="AK311" s="106"/>
      <c r="AL311" s="105"/>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row>
    <row r="312" spans="1:58" ht="18.75" customHeight="1">
      <c r="A312" s="72"/>
      <c r="B312" s="728"/>
      <c r="C312" s="497"/>
      <c r="D312" s="498"/>
      <c r="E312" s="499"/>
      <c r="F312" s="515" t="s">
        <v>408</v>
      </c>
      <c r="G312" s="516"/>
      <c r="H312" s="516"/>
      <c r="I312" s="516"/>
      <c r="J312" s="516"/>
      <c r="K312" s="516"/>
      <c r="L312" s="516"/>
      <c r="M312" s="516"/>
      <c r="N312" s="516"/>
      <c r="O312" s="516"/>
      <c r="P312" s="516"/>
      <c r="Q312" s="516"/>
      <c r="R312" s="516"/>
      <c r="S312" s="516"/>
      <c r="T312" s="516"/>
      <c r="U312" s="516"/>
      <c r="V312" s="516"/>
      <c r="W312" s="516"/>
      <c r="X312" s="516"/>
      <c r="Y312" s="516"/>
      <c r="Z312" s="516"/>
      <c r="AA312" s="516"/>
      <c r="AB312" s="516"/>
      <c r="AC312" s="516"/>
      <c r="AD312" s="516"/>
      <c r="AE312" s="516"/>
      <c r="AF312" s="517"/>
      <c r="AG312" s="102"/>
      <c r="AH312" s="103"/>
      <c r="AI312" s="104"/>
      <c r="AJ312" s="105"/>
      <c r="AK312" s="106"/>
      <c r="AL312" s="105"/>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row>
    <row r="313" spans="1:58" ht="30" customHeight="1">
      <c r="A313" s="72"/>
      <c r="B313" s="728"/>
      <c r="C313" s="497"/>
      <c r="D313" s="498"/>
      <c r="E313" s="499"/>
      <c r="F313" s="744"/>
      <c r="G313" s="806"/>
      <c r="H313" s="806"/>
      <c r="I313" s="806"/>
      <c r="J313" s="806"/>
      <c r="K313" s="806"/>
      <c r="L313" s="806"/>
      <c r="M313" s="806"/>
      <c r="N313" s="806"/>
      <c r="O313" s="806"/>
      <c r="P313" s="806"/>
      <c r="Q313" s="806"/>
      <c r="R313" s="806"/>
      <c r="S313" s="806"/>
      <c r="T313" s="806"/>
      <c r="U313" s="806"/>
      <c r="V313" s="806"/>
      <c r="W313" s="806"/>
      <c r="X313" s="806"/>
      <c r="Y313" s="806"/>
      <c r="Z313" s="806"/>
      <c r="AA313" s="806"/>
      <c r="AB313" s="806"/>
      <c r="AC313" s="806"/>
      <c r="AD313" s="806"/>
      <c r="AE313" s="806"/>
      <c r="AF313" s="807"/>
      <c r="AG313" s="102"/>
      <c r="AH313" s="103"/>
      <c r="AI313" s="104"/>
      <c r="AJ313" s="105"/>
      <c r="AK313" s="106"/>
      <c r="AL313" s="105"/>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row>
    <row r="314" spans="1:58" ht="18.75" customHeight="1">
      <c r="A314" s="72"/>
      <c r="B314" s="728"/>
      <c r="C314" s="497"/>
      <c r="D314" s="498"/>
      <c r="E314" s="499"/>
      <c r="F314" s="515" t="s">
        <v>409</v>
      </c>
      <c r="G314" s="516"/>
      <c r="H314" s="516"/>
      <c r="I314" s="516"/>
      <c r="J314" s="516"/>
      <c r="K314" s="516"/>
      <c r="L314" s="516"/>
      <c r="M314" s="516"/>
      <c r="N314" s="516"/>
      <c r="O314" s="516"/>
      <c r="P314" s="516"/>
      <c r="Q314" s="516"/>
      <c r="R314" s="516"/>
      <c r="S314" s="516"/>
      <c r="T314" s="516"/>
      <c r="U314" s="516"/>
      <c r="V314" s="516"/>
      <c r="W314" s="516"/>
      <c r="X314" s="516"/>
      <c r="Y314" s="516"/>
      <c r="Z314" s="516"/>
      <c r="AA314" s="516"/>
      <c r="AB314" s="516"/>
      <c r="AC314" s="516"/>
      <c r="AD314" s="516"/>
      <c r="AE314" s="516"/>
      <c r="AF314" s="517"/>
      <c r="AG314" s="102"/>
      <c r="AH314" s="103"/>
      <c r="AI314" s="104"/>
      <c r="AJ314" s="105"/>
      <c r="AK314" s="106"/>
      <c r="AL314" s="105"/>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row>
    <row r="315" spans="1:58" ht="30" customHeight="1">
      <c r="A315" s="72"/>
      <c r="B315" s="728"/>
      <c r="C315" s="500"/>
      <c r="D315" s="501"/>
      <c r="E315" s="502"/>
      <c r="F315" s="744"/>
      <c r="G315" s="745"/>
      <c r="H315" s="745"/>
      <c r="I315" s="745"/>
      <c r="J315" s="745"/>
      <c r="K315" s="745"/>
      <c r="L315" s="745"/>
      <c r="M315" s="745"/>
      <c r="N315" s="745"/>
      <c r="O315" s="745"/>
      <c r="P315" s="745"/>
      <c r="Q315" s="745"/>
      <c r="R315" s="745"/>
      <c r="S315" s="745"/>
      <c r="T315" s="745"/>
      <c r="U315" s="745"/>
      <c r="V315" s="745"/>
      <c r="W315" s="745"/>
      <c r="X315" s="745"/>
      <c r="Y315" s="745"/>
      <c r="Z315" s="745"/>
      <c r="AA315" s="745"/>
      <c r="AB315" s="745"/>
      <c r="AC315" s="745"/>
      <c r="AD315" s="745"/>
      <c r="AE315" s="745"/>
      <c r="AF315" s="746"/>
      <c r="AG315" s="102"/>
      <c r="AH315" s="103"/>
      <c r="AI315" s="104"/>
      <c r="AJ315" s="105"/>
      <c r="AK315" s="106"/>
      <c r="AL315" s="105"/>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row>
    <row r="316" spans="1:58" ht="18.75" customHeight="1">
      <c r="A316" s="72"/>
      <c r="B316" s="728"/>
      <c r="C316" s="495" t="s">
        <v>401</v>
      </c>
      <c r="D316" s="361"/>
      <c r="E316" s="496"/>
      <c r="F316" s="489"/>
      <c r="G316" s="490"/>
      <c r="H316" s="490"/>
      <c r="I316" s="490"/>
      <c r="J316" s="490"/>
      <c r="K316" s="490"/>
      <c r="L316" s="490"/>
      <c r="M316" s="490"/>
      <c r="N316" s="490"/>
      <c r="O316" s="490"/>
      <c r="P316" s="490"/>
      <c r="Q316" s="490"/>
      <c r="R316" s="490"/>
      <c r="S316" s="490"/>
      <c r="T316" s="490"/>
      <c r="U316" s="490"/>
      <c r="V316" s="490"/>
      <c r="W316" s="490"/>
      <c r="X316" s="490"/>
      <c r="Y316" s="490"/>
      <c r="Z316" s="490"/>
      <c r="AA316" s="490"/>
      <c r="AB316" s="490"/>
      <c r="AC316" s="490"/>
      <c r="AD316" s="490"/>
      <c r="AE316" s="490"/>
      <c r="AF316" s="491"/>
      <c r="AG316" s="102"/>
      <c r="AH316" s="103"/>
      <c r="AI316" s="104" t="str">
        <f>IF(F316="","未記入","")</f>
        <v>未記入</v>
      </c>
      <c r="AJ316" s="105"/>
      <c r="AK316" s="106"/>
      <c r="AL316" s="105"/>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row>
    <row r="317" spans="1:58" ht="18.75" customHeight="1">
      <c r="A317" s="72"/>
      <c r="B317" s="728"/>
      <c r="C317" s="500"/>
      <c r="D317" s="501"/>
      <c r="E317" s="502"/>
      <c r="F317" s="492"/>
      <c r="G317" s="493"/>
      <c r="H317" s="493"/>
      <c r="I317" s="493"/>
      <c r="J317" s="493"/>
      <c r="K317" s="493"/>
      <c r="L317" s="493"/>
      <c r="M317" s="493"/>
      <c r="N317" s="493"/>
      <c r="O317" s="493"/>
      <c r="P317" s="493"/>
      <c r="Q317" s="493"/>
      <c r="R317" s="493"/>
      <c r="S317" s="493"/>
      <c r="T317" s="493"/>
      <c r="U317" s="493"/>
      <c r="V317" s="493"/>
      <c r="W317" s="493"/>
      <c r="X317" s="493"/>
      <c r="Y317" s="493"/>
      <c r="Z317" s="493"/>
      <c r="AA317" s="493"/>
      <c r="AB317" s="493"/>
      <c r="AC317" s="493"/>
      <c r="AD317" s="493"/>
      <c r="AE317" s="493"/>
      <c r="AF317" s="494"/>
      <c r="AG317" s="102"/>
      <c r="AH317" s="103"/>
      <c r="AI317" s="104"/>
      <c r="AJ317" s="105"/>
      <c r="AK317" s="106"/>
      <c r="AL317" s="105"/>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row>
    <row r="318" spans="1:58" ht="38.25" customHeight="1">
      <c r="A318" s="72"/>
      <c r="B318" s="728"/>
      <c r="C318" s="290" t="s">
        <v>402</v>
      </c>
      <c r="D318" s="291"/>
      <c r="E318" s="292"/>
      <c r="F318" s="432"/>
      <c r="G318" s="433"/>
      <c r="H318" s="433"/>
      <c r="I318" s="433"/>
      <c r="J318" s="433"/>
      <c r="K318" s="433"/>
      <c r="L318" s="433"/>
      <c r="M318" s="433"/>
      <c r="N318" s="433"/>
      <c r="O318" s="433"/>
      <c r="P318" s="433"/>
      <c r="Q318" s="433"/>
      <c r="R318" s="433"/>
      <c r="S318" s="433"/>
      <c r="T318" s="433"/>
      <c r="U318" s="433"/>
      <c r="V318" s="433"/>
      <c r="W318" s="433"/>
      <c r="X318" s="433"/>
      <c r="Y318" s="433"/>
      <c r="Z318" s="433"/>
      <c r="AA318" s="433"/>
      <c r="AB318" s="433"/>
      <c r="AC318" s="433"/>
      <c r="AD318" s="433"/>
      <c r="AE318" s="433"/>
      <c r="AF318" s="434"/>
      <c r="AG318" s="102"/>
      <c r="AH318" s="103"/>
      <c r="AI318" s="104" t="str">
        <f>IF(F318="","未記入","")</f>
        <v>未記入</v>
      </c>
      <c r="AJ318" s="105"/>
      <c r="AK318" s="106"/>
      <c r="AL318" s="105"/>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row>
    <row r="319" spans="1:58" ht="26.25" customHeight="1">
      <c r="A319" s="72"/>
      <c r="B319" s="728"/>
      <c r="C319" s="495" t="s">
        <v>403</v>
      </c>
      <c r="D319" s="361"/>
      <c r="E319" s="496"/>
      <c r="F319" s="489"/>
      <c r="G319" s="490"/>
      <c r="H319" s="490"/>
      <c r="I319" s="490"/>
      <c r="J319" s="490"/>
      <c r="K319" s="490"/>
      <c r="L319" s="490"/>
      <c r="M319" s="490"/>
      <c r="N319" s="490"/>
      <c r="O319" s="490"/>
      <c r="P319" s="490"/>
      <c r="Q319" s="490"/>
      <c r="R319" s="490"/>
      <c r="S319" s="490"/>
      <c r="T319" s="490"/>
      <c r="U319" s="490"/>
      <c r="V319" s="490"/>
      <c r="W319" s="490"/>
      <c r="X319" s="490"/>
      <c r="Y319" s="490"/>
      <c r="Z319" s="490"/>
      <c r="AA319" s="490"/>
      <c r="AB319" s="490"/>
      <c r="AC319" s="490"/>
      <c r="AD319" s="490"/>
      <c r="AE319" s="490"/>
      <c r="AF319" s="491"/>
      <c r="AG319" s="102"/>
      <c r="AH319" s="103"/>
      <c r="AI319" s="104" t="str">
        <f>IF(F319="","未記入","")</f>
        <v>未記入</v>
      </c>
      <c r="AJ319" s="105"/>
      <c r="AK319" s="106"/>
      <c r="AL319" s="105"/>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row>
    <row r="320" spans="1:58" ht="18" customHeight="1">
      <c r="A320" s="72"/>
      <c r="B320" s="728"/>
      <c r="C320" s="500"/>
      <c r="D320" s="501"/>
      <c r="E320" s="502"/>
      <c r="F320" s="535" t="s">
        <v>410</v>
      </c>
      <c r="G320" s="536"/>
      <c r="H320" s="536"/>
      <c r="I320" s="536"/>
      <c r="J320" s="536"/>
      <c r="K320" s="536"/>
      <c r="L320" s="536"/>
      <c r="M320" s="536"/>
      <c r="N320" s="536"/>
      <c r="O320" s="536"/>
      <c r="P320" s="536"/>
      <c r="Q320" s="536"/>
      <c r="R320" s="536"/>
      <c r="S320" s="536"/>
      <c r="T320" s="536"/>
      <c r="U320" s="536"/>
      <c r="V320" s="536"/>
      <c r="W320" s="536"/>
      <c r="X320" s="536"/>
      <c r="Y320" s="536"/>
      <c r="Z320" s="536"/>
      <c r="AA320" s="536"/>
      <c r="AB320" s="536"/>
      <c r="AC320" s="536"/>
      <c r="AD320" s="536"/>
      <c r="AE320" s="536"/>
      <c r="AF320" s="537"/>
      <c r="AG320" s="102"/>
      <c r="AH320" s="103"/>
      <c r="AI320" s="104"/>
      <c r="AJ320" s="105"/>
      <c r="AK320" s="106"/>
      <c r="AL320" s="105"/>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row>
    <row r="321" spans="1:58" ht="18.75" customHeight="1">
      <c r="A321" s="72"/>
      <c r="B321" s="728"/>
      <c r="C321" s="310" t="s">
        <v>404</v>
      </c>
      <c r="D321" s="310"/>
      <c r="E321" s="310"/>
      <c r="F321" s="81" t="s">
        <v>411</v>
      </c>
      <c r="G321" s="243"/>
      <c r="H321" s="301"/>
      <c r="I321" s="301"/>
      <c r="J321" s="301"/>
      <c r="K321" s="302" t="s">
        <v>412</v>
      </c>
      <c r="L321" s="302"/>
      <c r="M321" s="302"/>
      <c r="N321" s="301"/>
      <c r="O321" s="301"/>
      <c r="P321" s="301"/>
      <c r="Q321" s="302" t="s">
        <v>413</v>
      </c>
      <c r="R321" s="302"/>
      <c r="S321" s="302"/>
      <c r="T321" s="301"/>
      <c r="U321" s="301"/>
      <c r="V321" s="301"/>
      <c r="W321" s="243" t="s">
        <v>389</v>
      </c>
      <c r="X321" s="243"/>
      <c r="Y321" s="243" t="s">
        <v>414</v>
      </c>
      <c r="Z321" s="243"/>
      <c r="AA321" s="301"/>
      <c r="AB321" s="301"/>
      <c r="AC321" s="301"/>
      <c r="AD321" s="243" t="s">
        <v>389</v>
      </c>
      <c r="AE321" s="243"/>
      <c r="AF321" s="82"/>
      <c r="AG321" s="102"/>
      <c r="AH321" s="103"/>
      <c r="AI321" s="104" t="str">
        <f>IF(OR(H321="",N321="",T321="",AA321=""),"未記入","")</f>
        <v>未記入</v>
      </c>
      <c r="AJ321" s="105"/>
      <c r="AK321" s="106"/>
      <c r="AL321" s="105"/>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row>
    <row r="322" spans="1:58" ht="18.75" customHeight="1">
      <c r="A322" s="72"/>
      <c r="B322" s="728"/>
      <c r="C322" s="310"/>
      <c r="D322" s="310"/>
      <c r="E322" s="310"/>
      <c r="F322" s="83" t="s">
        <v>415</v>
      </c>
      <c r="G322" s="274"/>
      <c r="H322" s="275"/>
      <c r="I322" s="275"/>
      <c r="J322" s="473"/>
      <c r="K322" s="473"/>
      <c r="L322" s="473"/>
      <c r="M322" s="473"/>
      <c r="N322" s="275" t="s">
        <v>389</v>
      </c>
      <c r="O322" s="275"/>
      <c r="P322" s="274" t="s">
        <v>416</v>
      </c>
      <c r="Q322" s="274"/>
      <c r="R322" s="274"/>
      <c r="S322" s="274"/>
      <c r="T322" s="275"/>
      <c r="U322" s="275"/>
      <c r="V322" s="275"/>
      <c r="W322" s="274"/>
      <c r="X322" s="274"/>
      <c r="Y322" s="274"/>
      <c r="Z322" s="274"/>
      <c r="AA322" s="275"/>
      <c r="AB322" s="275"/>
      <c r="AC322" s="275"/>
      <c r="AD322" s="274"/>
      <c r="AE322" s="274"/>
      <c r="AF322" s="84"/>
      <c r="AG322" s="102"/>
      <c r="AH322" s="103"/>
      <c r="AI322" s="104" t="str">
        <f>IF(J322="","未記入","")</f>
        <v>未記入</v>
      </c>
      <c r="AJ322" s="105"/>
      <c r="AK322" s="106"/>
      <c r="AL322" s="105"/>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row>
    <row r="323" spans="1:58" ht="18.75" customHeight="1">
      <c r="A323" s="72"/>
      <c r="B323" s="728"/>
      <c r="C323" s="310"/>
      <c r="D323" s="310"/>
      <c r="E323" s="310"/>
      <c r="F323" s="474" t="s">
        <v>417</v>
      </c>
      <c r="G323" s="475"/>
      <c r="H323" s="475"/>
      <c r="I323" s="475"/>
      <c r="J323" s="475"/>
      <c r="K323" s="475"/>
      <c r="L323" s="475"/>
      <c r="M323" s="475"/>
      <c r="N323" s="475"/>
      <c r="O323" s="475"/>
      <c r="P323" s="475"/>
      <c r="Q323" s="475"/>
      <c r="R323" s="475"/>
      <c r="S323" s="475"/>
      <c r="T323" s="475"/>
      <c r="U323" s="475"/>
      <c r="V323" s="475"/>
      <c r="W323" s="475"/>
      <c r="X323" s="475"/>
      <c r="Y323" s="475"/>
      <c r="Z323" s="475"/>
      <c r="AA323" s="475"/>
      <c r="AB323" s="475"/>
      <c r="AC323" s="475"/>
      <c r="AD323" s="475"/>
      <c r="AE323" s="475"/>
      <c r="AF323" s="476"/>
      <c r="AG323" s="102"/>
      <c r="AH323" s="103"/>
      <c r="AI323" s="104"/>
      <c r="AJ323" s="105"/>
      <c r="AK323" s="106"/>
      <c r="AL323" s="105"/>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row>
    <row r="324" spans="1:58" ht="18.75" customHeight="1">
      <c r="A324" s="72"/>
      <c r="B324" s="728"/>
      <c r="C324" s="310"/>
      <c r="D324" s="310"/>
      <c r="E324" s="310"/>
      <c r="F324" s="470" t="s">
        <v>418</v>
      </c>
      <c r="G324" s="471"/>
      <c r="H324" s="471"/>
      <c r="I324" s="471"/>
      <c r="J324" s="471"/>
      <c r="K324" s="471"/>
      <c r="L324" s="471"/>
      <c r="M324" s="471"/>
      <c r="N324" s="471"/>
      <c r="O324" s="471"/>
      <c r="P324" s="471"/>
      <c r="Q324" s="471"/>
      <c r="R324" s="471"/>
      <c r="S324" s="471"/>
      <c r="T324" s="471"/>
      <c r="U324" s="471"/>
      <c r="V324" s="471"/>
      <c r="W324" s="471"/>
      <c r="X324" s="471"/>
      <c r="Y324" s="471"/>
      <c r="Z324" s="471"/>
      <c r="AA324" s="471"/>
      <c r="AB324" s="471"/>
      <c r="AC324" s="471"/>
      <c r="AD324" s="471"/>
      <c r="AE324" s="471"/>
      <c r="AF324" s="472"/>
      <c r="AG324" s="102"/>
      <c r="AH324" s="103"/>
      <c r="AI324" s="104"/>
      <c r="AJ324" s="105"/>
      <c r="AK324" s="106"/>
      <c r="AL324" s="105"/>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row>
    <row r="325" spans="1:58" ht="18.75" customHeight="1">
      <c r="A325" s="72"/>
      <c r="B325" s="728"/>
      <c r="C325" s="310"/>
      <c r="D325" s="310"/>
      <c r="E325" s="310"/>
      <c r="F325" s="463"/>
      <c r="G325" s="464"/>
      <c r="H325" s="464"/>
      <c r="I325" s="464"/>
      <c r="J325" s="464"/>
      <c r="K325" s="464"/>
      <c r="L325" s="464"/>
      <c r="M325" s="464"/>
      <c r="N325" s="464"/>
      <c r="O325" s="464"/>
      <c r="P325" s="464"/>
      <c r="Q325" s="464"/>
      <c r="R325" s="464"/>
      <c r="S325" s="464"/>
      <c r="T325" s="464"/>
      <c r="U325" s="464"/>
      <c r="V325" s="464"/>
      <c r="W325" s="464"/>
      <c r="X325" s="464"/>
      <c r="Y325" s="464"/>
      <c r="Z325" s="464"/>
      <c r="AA325" s="464"/>
      <c r="AB325" s="464"/>
      <c r="AC325" s="464"/>
      <c r="AD325" s="464"/>
      <c r="AE325" s="464"/>
      <c r="AF325" s="465"/>
      <c r="AG325" s="102"/>
      <c r="AH325" s="103"/>
      <c r="AI325" s="104" t="str">
        <f>IF(F325="","未記入","")</f>
        <v>未記入</v>
      </c>
      <c r="AJ325" s="105"/>
      <c r="AK325" s="106"/>
      <c r="AL325" s="105"/>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row>
    <row r="326" spans="1:58" ht="27" customHeight="1">
      <c r="A326" s="167"/>
      <c r="B326" s="729"/>
      <c r="C326" s="290" t="s">
        <v>405</v>
      </c>
      <c r="D326" s="291"/>
      <c r="E326" s="292"/>
      <c r="F326" s="432"/>
      <c r="G326" s="433"/>
      <c r="H326" s="433"/>
      <c r="I326" s="433"/>
      <c r="J326" s="433"/>
      <c r="K326" s="433"/>
      <c r="L326" s="433"/>
      <c r="M326" s="433"/>
      <c r="N326" s="433"/>
      <c r="O326" s="433"/>
      <c r="P326" s="433"/>
      <c r="Q326" s="433"/>
      <c r="R326" s="433"/>
      <c r="S326" s="433"/>
      <c r="T326" s="433"/>
      <c r="U326" s="433"/>
      <c r="V326" s="433"/>
      <c r="W326" s="433"/>
      <c r="X326" s="433"/>
      <c r="Y326" s="433"/>
      <c r="Z326" s="433"/>
      <c r="AA326" s="433"/>
      <c r="AB326" s="433"/>
      <c r="AC326" s="433"/>
      <c r="AD326" s="433"/>
      <c r="AE326" s="433"/>
      <c r="AF326" s="434"/>
      <c r="AG326" s="102"/>
      <c r="AH326" s="103"/>
      <c r="AI326" s="104" t="str">
        <f>IF(F326="","未記入","")</f>
        <v>未記入</v>
      </c>
      <c r="AJ326" s="105"/>
      <c r="AK326" s="106"/>
      <c r="AL326" s="105"/>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row>
    <row r="327" spans="1:58" ht="18.75" customHeight="1">
      <c r="A327" s="71" t="s">
        <v>419</v>
      </c>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70"/>
      <c r="AG327" s="102"/>
      <c r="AH327" s="103"/>
      <c r="AI327" s="104"/>
      <c r="AJ327" s="105"/>
      <c r="AK327" s="106"/>
      <c r="AL327" s="105"/>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row>
    <row r="328" spans="1:58" ht="33.75" customHeight="1">
      <c r="A328" s="72"/>
      <c r="B328" s="444" t="s">
        <v>420</v>
      </c>
      <c r="C328" s="445"/>
      <c r="D328" s="445"/>
      <c r="E328" s="445"/>
      <c r="F328" s="445"/>
      <c r="G328" s="478"/>
      <c r="H328" s="479"/>
      <c r="I328" s="479"/>
      <c r="J328" s="479"/>
      <c r="K328" s="479"/>
      <c r="L328" s="479"/>
      <c r="M328" s="479"/>
      <c r="N328" s="479"/>
      <c r="O328" s="479"/>
      <c r="P328" s="479"/>
      <c r="Q328" s="479"/>
      <c r="R328" s="479"/>
      <c r="S328" s="479"/>
      <c r="T328" s="479"/>
      <c r="U328" s="479"/>
      <c r="V328" s="479"/>
      <c r="W328" s="479"/>
      <c r="X328" s="479"/>
      <c r="Y328" s="479"/>
      <c r="Z328" s="479"/>
      <c r="AA328" s="479"/>
      <c r="AB328" s="479"/>
      <c r="AC328" s="479"/>
      <c r="AD328" s="479"/>
      <c r="AE328" s="479"/>
      <c r="AF328" s="480"/>
      <c r="AG328" s="102"/>
      <c r="AH328" s="103"/>
      <c r="AI328" s="104" t="str">
        <f>IF($AM$16="前払金あり",IF(G328="","未記入",""),"")</f>
        <v/>
      </c>
      <c r="AJ328" s="104" t="str">
        <f>IF(AND($AN$16="前払金なし",COUNTA(G328)&gt;0),"記入不要","")</f>
        <v/>
      </c>
      <c r="AK328" s="106"/>
      <c r="AL328" s="105"/>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row>
    <row r="329" spans="1:58" ht="18.75" customHeight="1">
      <c r="A329" s="72"/>
      <c r="B329" s="481" t="s">
        <v>421</v>
      </c>
      <c r="C329" s="481"/>
      <c r="D329" s="481"/>
      <c r="E329" s="481"/>
      <c r="F329" s="481"/>
      <c r="G329" s="542"/>
      <c r="H329" s="717"/>
      <c r="I329" s="717"/>
      <c r="J329" s="717"/>
      <c r="K329" s="717"/>
      <c r="L329" s="717"/>
      <c r="M329" s="717"/>
      <c r="N329" s="717"/>
      <c r="O329" s="717"/>
      <c r="P329" s="717"/>
      <c r="Q329" s="717"/>
      <c r="R329" s="717"/>
      <c r="S329" s="717"/>
      <c r="T329" s="717"/>
      <c r="U329" s="717"/>
      <c r="V329" s="717"/>
      <c r="W329" s="717"/>
      <c r="X329" s="717"/>
      <c r="Y329" s="717"/>
      <c r="Z329" s="717"/>
      <c r="AA329" s="717"/>
      <c r="AB329" s="717"/>
      <c r="AC329" s="717"/>
      <c r="AD329" s="717"/>
      <c r="AE329" s="717"/>
      <c r="AF329" s="718"/>
      <c r="AG329" s="102"/>
      <c r="AH329" s="103"/>
      <c r="AI329" s="104" t="str">
        <f>IF($AM$16="前払金あり",IF(G329="","未記入",""),"")</f>
        <v/>
      </c>
      <c r="AJ329" s="104" t="str">
        <f>IF(AND($AN$16="前払金なし",COUNTA(G329)&gt;0),"記入不要","")</f>
        <v/>
      </c>
      <c r="AK329" s="106"/>
      <c r="AL329" s="105"/>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row>
    <row r="330" spans="1:58" ht="36" customHeight="1">
      <c r="A330" s="72"/>
      <c r="B330" s="446" t="s">
        <v>422</v>
      </c>
      <c r="C330" s="447"/>
      <c r="D330" s="447"/>
      <c r="E330" s="447"/>
      <c r="F330" s="448"/>
      <c r="G330" s="435"/>
      <c r="H330" s="436"/>
      <c r="I330" s="436"/>
      <c r="J330" s="170"/>
      <c r="K330" s="717"/>
      <c r="L330" s="717"/>
      <c r="M330" s="717"/>
      <c r="N330" s="717"/>
      <c r="O330" s="717"/>
      <c r="P330" s="717"/>
      <c r="Q330" s="717"/>
      <c r="R330" s="717"/>
      <c r="S330" s="717"/>
      <c r="T330" s="717"/>
      <c r="U330" s="717"/>
      <c r="V330" s="717"/>
      <c r="W330" s="717"/>
      <c r="X330" s="717"/>
      <c r="Y330" s="717"/>
      <c r="Z330" s="717"/>
      <c r="AA330" s="717"/>
      <c r="AB330" s="717"/>
      <c r="AC330" s="717"/>
      <c r="AD330" s="717"/>
      <c r="AE330" s="717"/>
      <c r="AF330" s="718"/>
      <c r="AG330" s="102"/>
      <c r="AH330" s="103"/>
      <c r="AI330" s="104" t="str">
        <f>IF($AM$16="前払金あり",IF(G330="","未記入",IF(AND(G330="あり",K330=""),"未記入","")),"")</f>
        <v/>
      </c>
      <c r="AJ330" s="104" t="str">
        <f>IF(AND($AN$16="前払金なし",COUNTA(G330,K330)&gt;0),"記入不要","")</f>
        <v/>
      </c>
      <c r="AK330" s="106"/>
      <c r="AL330" s="105"/>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row>
    <row r="331" spans="1:58" ht="36" customHeight="1">
      <c r="A331" s="72"/>
      <c r="B331" s="449"/>
      <c r="C331" s="450"/>
      <c r="D331" s="450"/>
      <c r="E331" s="450"/>
      <c r="F331" s="451"/>
      <c r="G331" s="452" t="s">
        <v>423</v>
      </c>
      <c r="H331" s="453"/>
      <c r="I331" s="453"/>
      <c r="J331" s="454"/>
      <c r="K331" s="730"/>
      <c r="L331" s="730"/>
      <c r="M331" s="730"/>
      <c r="N331" s="730"/>
      <c r="O331" s="730"/>
      <c r="P331" s="730"/>
      <c r="Q331" s="730"/>
      <c r="R331" s="730"/>
      <c r="S331" s="730"/>
      <c r="T331" s="730"/>
      <c r="U331" s="730"/>
      <c r="V331" s="730"/>
      <c r="W331" s="730"/>
      <c r="X331" s="730"/>
      <c r="Y331" s="730"/>
      <c r="Z331" s="730"/>
      <c r="AA331" s="730"/>
      <c r="AB331" s="730"/>
      <c r="AC331" s="730"/>
      <c r="AD331" s="730"/>
      <c r="AE331" s="730"/>
      <c r="AF331" s="731"/>
      <c r="AG331" s="102"/>
      <c r="AH331" s="103"/>
      <c r="AI331" s="104" t="str">
        <f>IF($AM$16="前払金あり",IF(G330="","未記入",IF(AND(G330="あり",K331=""),"未記入","")),"")</f>
        <v/>
      </c>
      <c r="AJ331" s="104" t="str">
        <f>IF(AND($AN$16="前払金なし",COUNTA(K331)&gt;0),"記入不要","")</f>
        <v/>
      </c>
      <c r="AK331" s="106"/>
      <c r="AL331" s="105"/>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row>
    <row r="332" spans="1:58" ht="65.25" customHeight="1">
      <c r="A332" s="72"/>
      <c r="B332" s="711" t="s">
        <v>424</v>
      </c>
      <c r="C332" s="711"/>
      <c r="D332" s="711"/>
      <c r="E332" s="711"/>
      <c r="F332" s="711"/>
      <c r="G332" s="542"/>
      <c r="H332" s="717"/>
      <c r="I332" s="717"/>
      <c r="J332" s="717"/>
      <c r="K332" s="717"/>
      <c r="L332" s="717"/>
      <c r="M332" s="717"/>
      <c r="N332" s="717"/>
      <c r="O332" s="717"/>
      <c r="P332" s="717"/>
      <c r="Q332" s="717"/>
      <c r="R332" s="717"/>
      <c r="S332" s="717"/>
      <c r="T332" s="717"/>
      <c r="U332" s="717"/>
      <c r="V332" s="717"/>
      <c r="W332" s="717"/>
      <c r="X332" s="717"/>
      <c r="Y332" s="717"/>
      <c r="Z332" s="717"/>
      <c r="AA332" s="717"/>
      <c r="AB332" s="717"/>
      <c r="AC332" s="717"/>
      <c r="AD332" s="717"/>
      <c r="AE332" s="717"/>
      <c r="AF332" s="718"/>
      <c r="AG332" s="102"/>
      <c r="AH332" s="103"/>
      <c r="AI332" s="104" t="str">
        <f>IF($AM$16="前払金あり",IF(G332="","未記入",""),"")</f>
        <v/>
      </c>
      <c r="AJ332" s="104" t="str">
        <f>IF(AND($AN$16="前払金なし",COUNTA(G332)&gt;0),"記入不要","")</f>
        <v/>
      </c>
      <c r="AK332" s="106"/>
      <c r="AL332" s="105"/>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row>
    <row r="333" spans="1:58" ht="27.75" customHeight="1">
      <c r="A333" s="72"/>
      <c r="B333" s="503" t="s">
        <v>425</v>
      </c>
      <c r="C333" s="504"/>
      <c r="D333" s="504"/>
      <c r="E333" s="504"/>
      <c r="F333" s="505"/>
      <c r="G333" s="541" t="s">
        <v>426</v>
      </c>
      <c r="H333" s="514"/>
      <c r="I333" s="514"/>
      <c r="J333" s="514"/>
      <c r="K333" s="514"/>
      <c r="L333" s="514"/>
      <c r="M333" s="514"/>
      <c r="N333" s="514"/>
      <c r="O333" s="21" t="s">
        <v>427</v>
      </c>
      <c r="P333" s="246"/>
      <c r="Q333" s="246"/>
      <c r="R333" s="246"/>
      <c r="S333" s="246"/>
      <c r="T333" s="246"/>
      <c r="U333" s="246"/>
      <c r="V333" s="246"/>
      <c r="W333" s="246"/>
      <c r="X333" s="246"/>
      <c r="Y333" s="246"/>
      <c r="Z333" s="246"/>
      <c r="AA333" s="246"/>
      <c r="AB333" s="246"/>
      <c r="AC333" s="246"/>
      <c r="AD333" s="246"/>
      <c r="AE333" s="246"/>
      <c r="AF333" s="247"/>
      <c r="AG333" s="102"/>
      <c r="AH333" s="103"/>
      <c r="AI333" s="104"/>
      <c r="AJ333" s="105"/>
      <c r="AK333" s="106"/>
      <c r="AL333" s="105"/>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row>
    <row r="334" spans="1:58" ht="42.75" customHeight="1">
      <c r="A334" s="72"/>
      <c r="B334" s="506"/>
      <c r="C334" s="507"/>
      <c r="D334" s="507"/>
      <c r="E334" s="507"/>
      <c r="F334" s="508"/>
      <c r="G334" s="478"/>
      <c r="H334" s="479"/>
      <c r="I334" s="479"/>
      <c r="J334" s="479"/>
      <c r="K334" s="479"/>
      <c r="L334" s="479"/>
      <c r="M334" s="479"/>
      <c r="N334" s="479"/>
      <c r="O334" s="479"/>
      <c r="P334" s="479"/>
      <c r="Q334" s="479"/>
      <c r="R334" s="479"/>
      <c r="S334" s="479"/>
      <c r="T334" s="479"/>
      <c r="U334" s="479"/>
      <c r="V334" s="479"/>
      <c r="W334" s="479"/>
      <c r="X334" s="479"/>
      <c r="Y334" s="479"/>
      <c r="Z334" s="479"/>
      <c r="AA334" s="479"/>
      <c r="AB334" s="479"/>
      <c r="AC334" s="479"/>
      <c r="AD334" s="479"/>
      <c r="AE334" s="479"/>
      <c r="AF334" s="480"/>
      <c r="AG334" s="102"/>
      <c r="AH334" s="103"/>
      <c r="AI334" s="104" t="str">
        <f>IF($AM$16="前払金あり",IF(G334="","未記入",""),"")</f>
        <v/>
      </c>
      <c r="AJ334" s="104" t="str">
        <f>IF(AND($AN$16="前払金なし",COUNTA(G334)&gt;0),"記入不要","")</f>
        <v/>
      </c>
      <c r="AK334" s="106"/>
      <c r="AL334" s="105"/>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row>
    <row r="335" spans="1:58" ht="18.75" customHeight="1">
      <c r="A335" s="72"/>
      <c r="B335" s="481" t="s">
        <v>428</v>
      </c>
      <c r="C335" s="481"/>
      <c r="D335" s="481"/>
      <c r="E335" s="481"/>
      <c r="F335" s="481"/>
      <c r="G335" s="541" t="s">
        <v>429</v>
      </c>
      <c r="H335" s="514"/>
      <c r="I335" s="514"/>
      <c r="J335" s="514"/>
      <c r="K335" s="514"/>
      <c r="L335" s="514"/>
      <c r="M335" s="636"/>
      <c r="N335" s="636"/>
      <c r="O335" s="636"/>
      <c r="P335" s="819" t="s">
        <v>430</v>
      </c>
      <c r="Q335" s="819"/>
      <c r="R335" s="819"/>
      <c r="S335" s="22"/>
      <c r="T335" s="22"/>
      <c r="U335" s="22"/>
      <c r="V335" s="22"/>
      <c r="W335" s="22"/>
      <c r="X335" s="22"/>
      <c r="Y335" s="22"/>
      <c r="Z335" s="22"/>
      <c r="AA335" s="22"/>
      <c r="AB335" s="22"/>
      <c r="AC335" s="22"/>
      <c r="AD335" s="22"/>
      <c r="AE335" s="22"/>
      <c r="AF335" s="54"/>
      <c r="AG335" s="102"/>
      <c r="AH335" s="103"/>
      <c r="AI335" s="104" t="str">
        <f>IF($AM$16="前払金あり",IF(M335="","未記入",""),"")</f>
        <v/>
      </c>
      <c r="AJ335" s="104" t="str">
        <f>IF(AND($AN$16="前払金なし",COUNTA(M335)&gt;0),"記入不要","")</f>
        <v/>
      </c>
      <c r="AK335" s="106"/>
      <c r="AL335" s="105"/>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row>
    <row r="336" spans="1:58" ht="18.75" customHeight="1">
      <c r="A336" s="72"/>
      <c r="B336" s="481" t="s">
        <v>431</v>
      </c>
      <c r="C336" s="481"/>
      <c r="D336" s="481"/>
      <c r="E336" s="481"/>
      <c r="F336" s="481"/>
      <c r="G336" s="435"/>
      <c r="H336" s="436"/>
      <c r="I336" s="436"/>
      <c r="J336" s="22"/>
      <c r="K336" s="22" t="s">
        <v>432</v>
      </c>
      <c r="L336" s="22"/>
      <c r="M336" s="22"/>
      <c r="N336" s="368"/>
      <c r="O336" s="368"/>
      <c r="P336" s="368"/>
      <c r="Q336" s="368"/>
      <c r="R336" s="368"/>
      <c r="S336" s="368"/>
      <c r="T336" s="368"/>
      <c r="U336" s="368"/>
      <c r="V336" s="368"/>
      <c r="W336" s="368"/>
      <c r="X336" s="368"/>
      <c r="Y336" s="368"/>
      <c r="Z336" s="368"/>
      <c r="AA336" s="368"/>
      <c r="AB336" s="368"/>
      <c r="AC336" s="368"/>
      <c r="AD336" s="368"/>
      <c r="AE336" s="368"/>
      <c r="AF336" s="54"/>
      <c r="AG336" s="102"/>
      <c r="AH336" s="103"/>
      <c r="AI336" s="104" t="str">
        <f>IF($AM$16="前払金あり",IF(G336="","未記入",IF(AND(G336="あり",N336=""),"未記入","")),"")</f>
        <v/>
      </c>
      <c r="AJ336" s="104" t="str">
        <f>IF(AND($AN$16="前払金なし",COUNTA(G336,N336)&gt;0),"記入不要","")</f>
        <v/>
      </c>
      <c r="AK336" s="106"/>
      <c r="AL336" s="105"/>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row>
    <row r="337" spans="1:58" ht="38.25" customHeight="1">
      <c r="A337" s="73"/>
      <c r="B337" s="444" t="s">
        <v>433</v>
      </c>
      <c r="C337" s="445"/>
      <c r="D337" s="445"/>
      <c r="E337" s="445"/>
      <c r="F337" s="477"/>
      <c r="G337" s="478"/>
      <c r="H337" s="479"/>
      <c r="I337" s="479"/>
      <c r="J337" s="479"/>
      <c r="K337" s="479"/>
      <c r="L337" s="479"/>
      <c r="M337" s="479"/>
      <c r="N337" s="479"/>
      <c r="O337" s="479"/>
      <c r="P337" s="479"/>
      <c r="Q337" s="479"/>
      <c r="R337" s="479"/>
      <c r="S337" s="479"/>
      <c r="T337" s="479"/>
      <c r="U337" s="479"/>
      <c r="V337" s="479"/>
      <c r="W337" s="479"/>
      <c r="X337" s="479"/>
      <c r="Y337" s="479"/>
      <c r="Z337" s="479"/>
      <c r="AA337" s="479"/>
      <c r="AB337" s="479"/>
      <c r="AC337" s="479"/>
      <c r="AD337" s="479"/>
      <c r="AE337" s="479"/>
      <c r="AF337" s="480"/>
      <c r="AG337" s="102"/>
      <c r="AH337" s="103"/>
      <c r="AI337" s="104" t="str">
        <f>IF($AM$16="前払金あり",IF(G337="","未記入",""),"")</f>
        <v/>
      </c>
      <c r="AJ337" s="104" t="str">
        <f>IF(AND($AN$16="前払金なし",COUNTA(G337)&gt;0),"記入不要","")</f>
        <v/>
      </c>
      <c r="AK337" s="106"/>
      <c r="AL337" s="105"/>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row>
    <row r="338" spans="1:58" ht="18.75" customHeight="1">
      <c r="A338" s="71" t="s">
        <v>434</v>
      </c>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70"/>
      <c r="AG338" s="102"/>
      <c r="AH338" s="103"/>
      <c r="AI338" s="104"/>
      <c r="AJ338" s="105"/>
      <c r="AK338" s="106"/>
      <c r="AL338" s="105"/>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row>
    <row r="339" spans="1:58" ht="33.75" customHeight="1">
      <c r="A339" s="167"/>
      <c r="B339" s="444" t="s">
        <v>420</v>
      </c>
      <c r="C339" s="445"/>
      <c r="D339" s="445"/>
      <c r="E339" s="445"/>
      <c r="F339" s="445"/>
      <c r="G339" s="478"/>
      <c r="H339" s="479"/>
      <c r="I339" s="479"/>
      <c r="J339" s="479"/>
      <c r="K339" s="479"/>
      <c r="L339" s="479"/>
      <c r="M339" s="479"/>
      <c r="N339" s="479"/>
      <c r="O339" s="479"/>
      <c r="P339" s="479"/>
      <c r="Q339" s="479"/>
      <c r="R339" s="479"/>
      <c r="S339" s="479"/>
      <c r="T339" s="479"/>
      <c r="U339" s="479"/>
      <c r="V339" s="479"/>
      <c r="W339" s="479"/>
      <c r="X339" s="479"/>
      <c r="Y339" s="479"/>
      <c r="Z339" s="479"/>
      <c r="AA339" s="479"/>
      <c r="AB339" s="479"/>
      <c r="AC339" s="479"/>
      <c r="AD339" s="479"/>
      <c r="AE339" s="479"/>
      <c r="AF339" s="480"/>
      <c r="AG339" s="102"/>
      <c r="AH339" s="103"/>
      <c r="AI339" s="104" t="str">
        <f>IF(G339="","未記入","")</f>
        <v>未記入</v>
      </c>
      <c r="AJ339" s="105"/>
      <c r="AK339" s="106"/>
      <c r="AL339" s="105"/>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row>
    <row r="340" spans="1:58" ht="33.75" customHeight="1">
      <c r="A340" s="73"/>
      <c r="B340" s="444" t="s">
        <v>433</v>
      </c>
      <c r="C340" s="445"/>
      <c r="D340" s="445"/>
      <c r="E340" s="445"/>
      <c r="F340" s="477"/>
      <c r="G340" s="478"/>
      <c r="H340" s="479"/>
      <c r="I340" s="479"/>
      <c r="J340" s="479"/>
      <c r="K340" s="479"/>
      <c r="L340" s="479"/>
      <c r="M340" s="479"/>
      <c r="N340" s="479"/>
      <c r="O340" s="479"/>
      <c r="P340" s="479"/>
      <c r="Q340" s="479"/>
      <c r="R340" s="479"/>
      <c r="S340" s="479"/>
      <c r="T340" s="479"/>
      <c r="U340" s="479"/>
      <c r="V340" s="479"/>
      <c r="W340" s="479"/>
      <c r="X340" s="479"/>
      <c r="Y340" s="479"/>
      <c r="Z340" s="479"/>
      <c r="AA340" s="479"/>
      <c r="AB340" s="479"/>
      <c r="AC340" s="479"/>
      <c r="AD340" s="479"/>
      <c r="AE340" s="479"/>
      <c r="AF340" s="480"/>
      <c r="AG340" s="102"/>
      <c r="AH340" s="103"/>
      <c r="AI340" s="104" t="str">
        <f>IF(G340="","未記入","")</f>
        <v>未記入</v>
      </c>
      <c r="AJ340" s="105"/>
      <c r="AK340" s="106"/>
      <c r="AL340" s="105"/>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row>
    <row r="341" spans="1:58" ht="18.75" customHeight="1">
      <c r="A341" s="541" t="s">
        <v>435</v>
      </c>
      <c r="B341" s="514"/>
      <c r="C341" s="514"/>
      <c r="D341" s="514"/>
      <c r="E341" s="514"/>
      <c r="F341" s="514"/>
      <c r="G341" s="514"/>
      <c r="H341" s="514"/>
      <c r="I341" s="514"/>
      <c r="J341" s="514"/>
      <c r="K341" s="514"/>
      <c r="L341" s="514"/>
      <c r="M341" s="514"/>
      <c r="N341" s="514"/>
      <c r="O341" s="514"/>
      <c r="P341" s="514"/>
      <c r="Q341" s="514"/>
      <c r="R341" s="534"/>
      <c r="S341" s="802"/>
      <c r="T341" s="803"/>
      <c r="U341" s="803"/>
      <c r="V341" s="803"/>
      <c r="W341" s="803"/>
      <c r="X341" s="803"/>
      <c r="Y341" s="803"/>
      <c r="Z341" s="803"/>
      <c r="AA341" s="803"/>
      <c r="AB341" s="803"/>
      <c r="AC341" s="803"/>
      <c r="AD341" s="803"/>
      <c r="AE341" s="803"/>
      <c r="AF341" s="804"/>
      <c r="AG341" s="102"/>
      <c r="AH341" s="103"/>
      <c r="AI341" s="104" t="str">
        <f>IF(S341="","未記入","")</f>
        <v>未記入</v>
      </c>
      <c r="AJ341" s="105"/>
      <c r="AK341" s="106"/>
      <c r="AL341" s="105"/>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row>
    <row r="342" spans="1:58" ht="18.75" customHeight="1">
      <c r="A342" s="71" t="s">
        <v>436</v>
      </c>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70"/>
      <c r="AG342" s="102"/>
      <c r="AH342" s="103"/>
      <c r="AI342" s="104"/>
      <c r="AJ342" s="105"/>
      <c r="AK342" s="106"/>
      <c r="AL342" s="105"/>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row>
    <row r="343" spans="1:58" ht="45.75" customHeight="1">
      <c r="A343" s="73"/>
      <c r="B343" s="478"/>
      <c r="C343" s="479"/>
      <c r="D343" s="479"/>
      <c r="E343" s="479"/>
      <c r="F343" s="479"/>
      <c r="G343" s="479"/>
      <c r="H343" s="479"/>
      <c r="I343" s="479"/>
      <c r="J343" s="479"/>
      <c r="K343" s="479"/>
      <c r="L343" s="479"/>
      <c r="M343" s="479"/>
      <c r="N343" s="479"/>
      <c r="O343" s="479"/>
      <c r="P343" s="479"/>
      <c r="Q343" s="479"/>
      <c r="R343" s="479"/>
      <c r="S343" s="479"/>
      <c r="T343" s="479"/>
      <c r="U343" s="479"/>
      <c r="V343" s="479"/>
      <c r="W343" s="479"/>
      <c r="X343" s="479"/>
      <c r="Y343" s="479"/>
      <c r="Z343" s="479"/>
      <c r="AA343" s="479"/>
      <c r="AB343" s="479"/>
      <c r="AC343" s="479"/>
      <c r="AD343" s="479"/>
      <c r="AE343" s="479"/>
      <c r="AF343" s="480"/>
      <c r="AG343" s="102"/>
      <c r="AH343" s="103"/>
      <c r="AI343" s="104" t="str">
        <f>IF(B343="","未記入","")</f>
        <v>未記入</v>
      </c>
      <c r="AJ343" s="105"/>
      <c r="AK343" s="106"/>
      <c r="AL343" s="105"/>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row>
    <row r="344" spans="1:58" ht="8.25" customHeight="1">
      <c r="A344" s="72"/>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102"/>
      <c r="AH344" s="103"/>
      <c r="AI344" s="104"/>
      <c r="AJ344" s="105"/>
      <c r="AK344" s="106"/>
      <c r="AL344" s="105"/>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row>
    <row r="345" spans="1:58" s="5" customFormat="1" ht="18.75" customHeight="1" thickBot="1">
      <c r="A345" s="276" t="s">
        <v>437</v>
      </c>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c r="AA345" s="78"/>
      <c r="AB345" s="78"/>
      <c r="AC345" s="78"/>
      <c r="AD345" s="78"/>
      <c r="AE345" s="78"/>
      <c r="AF345" s="277" t="s">
        <v>438</v>
      </c>
      <c r="AG345" s="127"/>
      <c r="AH345" s="128"/>
      <c r="AI345" s="104"/>
      <c r="AJ345" s="105"/>
      <c r="AK345" s="106"/>
      <c r="AL345" s="105"/>
      <c r="AM345" s="129"/>
      <c r="AN345" s="129"/>
      <c r="AO345" s="129"/>
      <c r="AP345" s="129"/>
      <c r="AQ345" s="129"/>
      <c r="AR345" s="129"/>
      <c r="AS345" s="129"/>
      <c r="AT345" s="129"/>
      <c r="AU345" s="129"/>
      <c r="AV345" s="129"/>
      <c r="AW345" s="129"/>
      <c r="AX345" s="129"/>
      <c r="AY345" s="129"/>
      <c r="AZ345" s="129"/>
      <c r="BA345" s="129"/>
      <c r="BB345" s="129"/>
      <c r="BC345" s="129"/>
      <c r="BD345" s="129"/>
      <c r="BE345" s="129"/>
      <c r="BF345" s="129"/>
    </row>
    <row r="346" spans="1:58" s="5" customFormat="1" ht="18.75" customHeight="1">
      <c r="A346" s="808" t="s">
        <v>397</v>
      </c>
      <c r="B346" s="808"/>
      <c r="C346" s="808"/>
      <c r="D346" s="808"/>
      <c r="E346" s="808"/>
      <c r="F346" s="741"/>
      <c r="G346" s="742"/>
      <c r="H346" s="742"/>
      <c r="I346" s="742"/>
      <c r="J346" s="742"/>
      <c r="K346" s="742"/>
      <c r="L346" s="742"/>
      <c r="M346" s="742"/>
      <c r="N346" s="742"/>
      <c r="O346" s="742"/>
      <c r="P346" s="742"/>
      <c r="Q346" s="742"/>
      <c r="R346" s="742"/>
      <c r="S346" s="742"/>
      <c r="T346" s="742"/>
      <c r="U346" s="742"/>
      <c r="V346" s="742"/>
      <c r="W346" s="742"/>
      <c r="X346" s="742"/>
      <c r="Y346" s="742"/>
      <c r="Z346" s="742"/>
      <c r="AA346" s="742"/>
      <c r="AB346" s="742"/>
      <c r="AC346" s="742"/>
      <c r="AD346" s="742"/>
      <c r="AE346" s="742"/>
      <c r="AF346" s="743"/>
      <c r="AG346" s="127"/>
      <c r="AH346" s="128"/>
      <c r="AI346" s="104" t="str">
        <f>IF(F346="","未記入","")</f>
        <v>未記入</v>
      </c>
      <c r="AJ346" s="105"/>
      <c r="AK346" s="106"/>
      <c r="AL346" s="105"/>
      <c r="AM346" s="129"/>
      <c r="AN346" s="129"/>
      <c r="AO346" s="129"/>
      <c r="AP346" s="129"/>
      <c r="AQ346" s="129"/>
      <c r="AR346" s="129"/>
      <c r="AS346" s="129"/>
      <c r="AT346" s="129"/>
      <c r="AU346" s="129"/>
      <c r="AV346" s="129"/>
      <c r="AW346" s="129"/>
      <c r="AX346" s="129"/>
      <c r="AY346" s="129"/>
      <c r="AZ346" s="129"/>
      <c r="BA346" s="129"/>
      <c r="BB346" s="129"/>
      <c r="BC346" s="129"/>
      <c r="BD346" s="129"/>
      <c r="BE346" s="129"/>
      <c r="BF346" s="129"/>
    </row>
    <row r="347" spans="1:58" s="5" customFormat="1" ht="17.25" customHeight="1">
      <c r="A347" s="276"/>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c r="AA347" s="78"/>
      <c r="AB347" s="78"/>
      <c r="AC347" s="78"/>
      <c r="AD347" s="78"/>
      <c r="AE347" s="277" t="s">
        <v>439</v>
      </c>
      <c r="AF347" s="79"/>
      <c r="AG347" s="127"/>
      <c r="AH347" s="128"/>
      <c r="AI347" s="104"/>
      <c r="AJ347" s="105"/>
      <c r="AK347" s="106"/>
      <c r="AL347" s="105"/>
      <c r="AM347" s="129"/>
      <c r="AN347" s="129"/>
      <c r="AO347" s="129"/>
      <c r="AP347" s="129"/>
      <c r="AQ347" s="129"/>
      <c r="AR347" s="129"/>
      <c r="AS347" s="129"/>
      <c r="AT347" s="129"/>
      <c r="AU347" s="129"/>
      <c r="AV347" s="129"/>
      <c r="AW347" s="129"/>
      <c r="AX347" s="129"/>
      <c r="AY347" s="129"/>
      <c r="AZ347" s="129"/>
      <c r="BA347" s="129"/>
      <c r="BB347" s="129"/>
      <c r="BC347" s="129"/>
      <c r="BD347" s="129"/>
      <c r="BE347" s="129"/>
      <c r="BF347" s="129"/>
    </row>
    <row r="348" spans="1:58" s="5" customFormat="1" ht="18.75" customHeight="1">
      <c r="A348" s="276"/>
      <c r="B348" s="739" t="s">
        <v>388</v>
      </c>
      <c r="C348" s="739"/>
      <c r="D348" s="739"/>
      <c r="E348" s="739"/>
      <c r="F348" s="739"/>
      <c r="G348" s="739"/>
      <c r="H348" s="739"/>
      <c r="I348" s="825" t="s">
        <v>393</v>
      </c>
      <c r="J348" s="608"/>
      <c r="K348" s="608"/>
      <c r="L348" s="608"/>
      <c r="M348" s="608"/>
      <c r="N348" s="608"/>
      <c r="O348" s="826"/>
      <c r="P348" s="739" t="s">
        <v>398</v>
      </c>
      <c r="Q348" s="739"/>
      <c r="R348" s="739"/>
      <c r="S348" s="739"/>
      <c r="T348" s="739"/>
      <c r="U348" s="739"/>
      <c r="V348" s="739"/>
      <c r="W348" s="739"/>
      <c r="X348" s="739"/>
      <c r="Y348" s="739" t="s">
        <v>399</v>
      </c>
      <c r="Z348" s="739"/>
      <c r="AA348" s="739"/>
      <c r="AB348" s="739"/>
      <c r="AC348" s="739"/>
      <c r="AD348" s="739"/>
      <c r="AE348" s="739"/>
      <c r="AF348" s="80"/>
      <c r="AG348" s="127"/>
      <c r="AH348" s="128"/>
      <c r="AI348" s="104"/>
      <c r="AJ348" s="105"/>
      <c r="AK348" s="106"/>
      <c r="AL348" s="105"/>
      <c r="AM348" s="129"/>
      <c r="AN348" s="129"/>
      <c r="AO348" s="129"/>
      <c r="AP348" s="129"/>
      <c r="AQ348" s="129"/>
      <c r="AR348" s="129"/>
      <c r="AS348" s="129"/>
      <c r="AT348" s="129"/>
      <c r="AU348" s="129"/>
      <c r="AV348" s="129"/>
      <c r="AW348" s="129"/>
      <c r="AX348" s="129"/>
      <c r="AY348" s="129"/>
      <c r="AZ348" s="129"/>
      <c r="BA348" s="129"/>
      <c r="BB348" s="129"/>
      <c r="BC348" s="129"/>
      <c r="BD348" s="129"/>
      <c r="BE348" s="129"/>
      <c r="BF348" s="129"/>
    </row>
    <row r="349" spans="1:58" s="5" customFormat="1" ht="18.75" customHeight="1">
      <c r="A349" s="276"/>
      <c r="B349" s="740"/>
      <c r="C349" s="740"/>
      <c r="D349" s="740"/>
      <c r="E349" s="740"/>
      <c r="F349" s="740"/>
      <c r="G349" s="740"/>
      <c r="H349" s="740"/>
      <c r="I349" s="732"/>
      <c r="J349" s="733"/>
      <c r="K349" s="733"/>
      <c r="L349" s="733"/>
      <c r="M349" s="733"/>
      <c r="N349" s="733"/>
      <c r="O349" s="734"/>
      <c r="P349" s="740"/>
      <c r="Q349" s="740"/>
      <c r="R349" s="740"/>
      <c r="S349" s="740"/>
      <c r="T349" s="740"/>
      <c r="U349" s="740"/>
      <c r="V349" s="740"/>
      <c r="W349" s="740"/>
      <c r="X349" s="740"/>
      <c r="Y349" s="740"/>
      <c r="Z349" s="740"/>
      <c r="AA349" s="740"/>
      <c r="AB349" s="740"/>
      <c r="AC349" s="740"/>
      <c r="AD349" s="740"/>
      <c r="AE349" s="740"/>
      <c r="AF349" s="80"/>
      <c r="AG349" s="127"/>
      <c r="AH349" s="111"/>
      <c r="AI349" s="104" t="str">
        <f>IF(OR(B349="",I349="",P349="",Y349=""),"未記入","")</f>
        <v>未記入</v>
      </c>
      <c r="AJ349" s="105"/>
      <c r="AK349" s="106"/>
      <c r="AL349" s="105"/>
      <c r="AM349" s="129"/>
      <c r="AN349" s="129"/>
      <c r="AO349" s="129"/>
      <c r="AP349" s="129"/>
      <c r="AQ349" s="129"/>
      <c r="AR349" s="129"/>
      <c r="AS349" s="129"/>
      <c r="AT349" s="129"/>
      <c r="AU349" s="129"/>
      <c r="AV349" s="129"/>
      <c r="AW349" s="129"/>
      <c r="AX349" s="129"/>
      <c r="AY349" s="129"/>
      <c r="AZ349" s="129"/>
      <c r="BA349" s="129"/>
      <c r="BB349" s="129"/>
      <c r="BC349" s="129"/>
      <c r="BD349" s="129"/>
      <c r="BE349" s="129"/>
      <c r="BF349" s="129"/>
    </row>
    <row r="350" spans="1:58" s="5" customFormat="1" ht="18.75" customHeight="1" thickBot="1">
      <c r="A350" s="278"/>
      <c r="B350" s="823" t="s">
        <v>440</v>
      </c>
      <c r="C350" s="823"/>
      <c r="D350" s="823"/>
      <c r="E350" s="823"/>
      <c r="F350" s="823"/>
      <c r="G350" s="823"/>
      <c r="H350" s="823"/>
      <c r="I350" s="823"/>
      <c r="J350" s="823"/>
      <c r="K350" s="823"/>
      <c r="L350" s="823"/>
      <c r="M350" s="823"/>
      <c r="N350" s="823"/>
      <c r="O350" s="823"/>
      <c r="P350" s="823"/>
      <c r="Q350" s="823"/>
      <c r="R350" s="823"/>
      <c r="S350" s="823"/>
      <c r="T350" s="823"/>
      <c r="U350" s="823"/>
      <c r="V350" s="823"/>
      <c r="W350" s="823"/>
      <c r="X350" s="823"/>
      <c r="Y350" s="823"/>
      <c r="Z350" s="823"/>
      <c r="AA350" s="823"/>
      <c r="AB350" s="823"/>
      <c r="AC350" s="823"/>
      <c r="AD350" s="823"/>
      <c r="AE350" s="823"/>
      <c r="AF350" s="824"/>
      <c r="AG350" s="127"/>
      <c r="AH350" s="128"/>
      <c r="AI350" s="104"/>
      <c r="AJ350" s="105"/>
      <c r="AK350" s="106"/>
      <c r="AL350" s="105"/>
      <c r="AM350" s="129"/>
      <c r="AN350" s="129"/>
      <c r="AO350" s="129"/>
      <c r="AP350" s="129"/>
      <c r="AQ350" s="129"/>
      <c r="AR350" s="129"/>
      <c r="AS350" s="129"/>
      <c r="AT350" s="129"/>
      <c r="AU350" s="129"/>
      <c r="AV350" s="129"/>
      <c r="AW350" s="129"/>
      <c r="AX350" s="129"/>
      <c r="AY350" s="129"/>
      <c r="AZ350" s="129"/>
      <c r="BA350" s="129"/>
      <c r="BB350" s="129"/>
      <c r="BC350" s="129"/>
      <c r="BD350" s="129"/>
      <c r="BE350" s="129"/>
      <c r="BF350" s="129"/>
    </row>
    <row r="351" spans="1:58" ht="18.75" customHeight="1">
      <c r="A351" s="72"/>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102"/>
      <c r="AH351" s="103"/>
      <c r="AI351" s="104"/>
      <c r="AJ351" s="105"/>
      <c r="AK351" s="106"/>
      <c r="AL351" s="105"/>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row>
    <row r="352" spans="1:58" ht="18.75" customHeight="1">
      <c r="A352" s="279" t="s">
        <v>441</v>
      </c>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102"/>
      <c r="AH352" s="103"/>
      <c r="AI352" s="104"/>
      <c r="AJ352" s="105"/>
      <c r="AK352" s="106"/>
      <c r="AL352" s="105"/>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row>
    <row r="353" spans="1:58" ht="18.75" customHeight="1">
      <c r="A353" s="586" t="s">
        <v>442</v>
      </c>
      <c r="B353" s="587"/>
      <c r="C353" s="587"/>
      <c r="D353" s="587"/>
      <c r="E353" s="587"/>
      <c r="F353" s="587"/>
      <c r="G353" s="587"/>
      <c r="H353" s="587"/>
      <c r="I353" s="53"/>
      <c r="J353" s="293"/>
      <c r="K353" s="293"/>
      <c r="L353" s="293"/>
      <c r="M353" s="716"/>
      <c r="N353" s="716"/>
      <c r="O353" s="716"/>
      <c r="P353" s="54"/>
      <c r="Q353" s="586" t="s">
        <v>443</v>
      </c>
      <c r="R353" s="587"/>
      <c r="S353" s="587"/>
      <c r="T353" s="587"/>
      <c r="U353" s="587"/>
      <c r="V353" s="587"/>
      <c r="W353" s="587"/>
      <c r="X353" s="588"/>
      <c r="Y353" s="53"/>
      <c r="Z353" s="293"/>
      <c r="AA353" s="293"/>
      <c r="AB353" s="293"/>
      <c r="AC353" s="716"/>
      <c r="AD353" s="716"/>
      <c r="AE353" s="716"/>
      <c r="AF353" s="54"/>
      <c r="AG353" s="102"/>
      <c r="AH353" s="103"/>
      <c r="AI353" s="104" t="str">
        <f>IF(OR(J353="",Z353=""),"未記入","")</f>
        <v>未記入</v>
      </c>
      <c r="AJ353" s="105"/>
      <c r="AK353" s="106"/>
      <c r="AL353" s="105"/>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row>
    <row r="354" spans="1:58" ht="18.75" customHeight="1">
      <c r="A354" s="586" t="s">
        <v>444</v>
      </c>
      <c r="B354" s="587"/>
      <c r="C354" s="587"/>
      <c r="D354" s="587"/>
      <c r="E354" s="587"/>
      <c r="F354" s="587"/>
      <c r="G354" s="587"/>
      <c r="H354" s="588"/>
      <c r="I354" s="53"/>
      <c r="J354" s="293"/>
      <c r="K354" s="293"/>
      <c r="L354" s="293"/>
      <c r="M354" s="716"/>
      <c r="N354" s="716"/>
      <c r="O354" s="716"/>
      <c r="P354" s="54"/>
      <c r="Q354" s="586" t="s">
        <v>445</v>
      </c>
      <c r="R354" s="587"/>
      <c r="S354" s="587"/>
      <c r="T354" s="587"/>
      <c r="U354" s="587"/>
      <c r="V354" s="587"/>
      <c r="W354" s="587"/>
      <c r="X354" s="588"/>
      <c r="Y354" s="53"/>
      <c r="Z354" s="293"/>
      <c r="AA354" s="293"/>
      <c r="AB354" s="293"/>
      <c r="AC354" s="716"/>
      <c r="AD354" s="716"/>
      <c r="AE354" s="716"/>
      <c r="AF354" s="54"/>
      <c r="AG354" s="102"/>
      <c r="AH354" s="103"/>
      <c r="AI354" s="104" t="str">
        <f>IF(OR(J354="",Z354=""),"未記入","")</f>
        <v>未記入</v>
      </c>
      <c r="AJ354" s="105"/>
      <c r="AK354" s="106"/>
      <c r="AL354" s="105"/>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row>
    <row r="355" spans="1:58" ht="18.75" customHeight="1">
      <c r="A355" s="586" t="s">
        <v>446</v>
      </c>
      <c r="B355" s="587"/>
      <c r="C355" s="587"/>
      <c r="D355" s="587"/>
      <c r="E355" s="587"/>
      <c r="F355" s="587"/>
      <c r="G355" s="587"/>
      <c r="H355" s="588"/>
      <c r="I355" s="53"/>
      <c r="J355" s="293"/>
      <c r="K355" s="293"/>
      <c r="L355" s="293"/>
      <c r="M355" s="716"/>
      <c r="N355" s="716"/>
      <c r="O355" s="716"/>
      <c r="P355" s="54"/>
      <c r="Q355" s="586" t="s">
        <v>447</v>
      </c>
      <c r="R355" s="587"/>
      <c r="S355" s="587"/>
      <c r="T355" s="587"/>
      <c r="U355" s="587"/>
      <c r="V355" s="587"/>
      <c r="W355" s="587"/>
      <c r="X355" s="588"/>
      <c r="Y355" s="798"/>
      <c r="Z355" s="799"/>
      <c r="AA355" s="799"/>
      <c r="AB355" s="800"/>
      <c r="AC355" s="800"/>
      <c r="AD355" s="800"/>
      <c r="AE355" s="800"/>
      <c r="AF355" s="801"/>
      <c r="AG355" s="102"/>
      <c r="AH355" s="103"/>
      <c r="AI355" s="104" t="str">
        <f>IF(OR(J355="",Y355=""),"未記入","")</f>
        <v>未記入</v>
      </c>
      <c r="AJ355" s="105"/>
      <c r="AK355" s="106"/>
      <c r="AL355" s="105"/>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row>
    <row r="356" spans="1:58" ht="18.75" customHeight="1">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102"/>
      <c r="AH356" s="103"/>
      <c r="AI356" s="104"/>
      <c r="AJ356" s="105"/>
      <c r="AK356" s="106"/>
      <c r="AL356" s="105"/>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row>
    <row r="357" spans="1:58" ht="18.75" customHeight="1">
      <c r="A357" s="50"/>
      <c r="B357" s="50" t="s">
        <v>448</v>
      </c>
      <c r="C357" s="50"/>
      <c r="D357" s="50"/>
      <c r="E357" s="50"/>
      <c r="F357" s="50" t="s">
        <v>449</v>
      </c>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102"/>
      <c r="AH357" s="103"/>
      <c r="AI357" s="104"/>
      <c r="AJ357" s="105"/>
      <c r="AK357" s="106"/>
      <c r="AL357" s="105"/>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row>
    <row r="358" spans="1:58" ht="18.75" customHeight="1">
      <c r="A358" s="50"/>
      <c r="B358" s="50"/>
      <c r="C358" s="50"/>
      <c r="D358" s="50"/>
      <c r="E358" s="50"/>
      <c r="F358" s="50" t="s">
        <v>450</v>
      </c>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102"/>
      <c r="AH358" s="103"/>
      <c r="AI358" s="104"/>
      <c r="AJ358" s="105"/>
      <c r="AK358" s="106"/>
      <c r="AL358" s="105"/>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row>
    <row r="359" spans="1:58" ht="18.75" customHeight="1">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102"/>
      <c r="AH359" s="103"/>
      <c r="AI359" s="104"/>
      <c r="AJ359" s="105"/>
      <c r="AK359" s="106"/>
      <c r="AL359" s="105"/>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row>
    <row r="360" spans="1:58" ht="18.75" customHeight="1">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102"/>
      <c r="AH360" s="103"/>
      <c r="AI360" s="104"/>
      <c r="AJ360" s="105"/>
      <c r="AK360" s="106"/>
      <c r="AL360" s="105"/>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row>
    <row r="361" spans="1:58" ht="15" customHeight="1">
      <c r="A361" s="11"/>
      <c r="B361" s="9"/>
      <c r="C361" s="9"/>
      <c r="D361" s="9"/>
      <c r="E361" s="9"/>
      <c r="F361" s="9"/>
      <c r="G361" s="9"/>
      <c r="H361" s="9"/>
      <c r="I361" s="9"/>
      <c r="J361" s="9"/>
      <c r="K361" s="9"/>
      <c r="L361" s="9"/>
      <c r="M361" s="9"/>
      <c r="N361" s="9"/>
      <c r="O361" s="9"/>
      <c r="P361" s="9"/>
      <c r="Q361" s="10"/>
      <c r="S361" s="190"/>
      <c r="T361" s="191" t="s">
        <v>451</v>
      </c>
      <c r="U361" s="192"/>
      <c r="V361" s="192"/>
      <c r="W361" s="192"/>
      <c r="X361" s="192"/>
      <c r="Y361" s="192"/>
      <c r="Z361" s="192"/>
      <c r="AA361" s="192"/>
      <c r="AB361" s="192"/>
      <c r="AC361" s="192"/>
      <c r="AD361" s="192"/>
      <c r="AE361" s="192"/>
      <c r="AF361" s="193"/>
      <c r="AG361" s="102"/>
      <c r="AH361" s="103"/>
      <c r="AI361" s="104"/>
      <c r="AJ361" s="105"/>
      <c r="AK361" s="106"/>
      <c r="AL361" s="105"/>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row>
    <row r="362" spans="1:58" ht="19.5" customHeight="1">
      <c r="A362" s="12"/>
      <c r="B362" s="810" t="s">
        <v>452</v>
      </c>
      <c r="C362" s="810"/>
      <c r="D362" s="810"/>
      <c r="E362" s="810"/>
      <c r="F362" s="810"/>
      <c r="G362" s="810"/>
      <c r="H362" s="810"/>
      <c r="I362" s="810"/>
      <c r="J362" s="810"/>
      <c r="K362" s="810"/>
      <c r="L362" s="810"/>
      <c r="M362" s="810"/>
      <c r="N362" s="810"/>
      <c r="O362" s="810"/>
      <c r="P362" s="810"/>
      <c r="Q362" s="13"/>
      <c r="S362" s="194"/>
      <c r="V362" s="809"/>
      <c r="W362" s="809"/>
      <c r="X362" s="809"/>
      <c r="Y362" s="16" t="s">
        <v>453</v>
      </c>
      <c r="Z362" s="809"/>
      <c r="AA362" s="809"/>
      <c r="AB362" s="16" t="s">
        <v>454</v>
      </c>
      <c r="AC362" s="809"/>
      <c r="AD362" s="809"/>
      <c r="AE362" s="16" t="s">
        <v>455</v>
      </c>
      <c r="AF362" s="195"/>
      <c r="AG362" s="102"/>
      <c r="AH362" s="103"/>
      <c r="AI362" s="104"/>
      <c r="AJ362" s="105"/>
      <c r="AK362" s="106"/>
      <c r="AL362" s="105"/>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row>
    <row r="363" spans="1:58" ht="9" customHeight="1">
      <c r="A363" s="12"/>
      <c r="B363" s="810"/>
      <c r="C363" s="810"/>
      <c r="D363" s="810"/>
      <c r="E363" s="810"/>
      <c r="F363" s="810"/>
      <c r="G363" s="810"/>
      <c r="H363" s="810"/>
      <c r="I363" s="810"/>
      <c r="J363" s="810"/>
      <c r="K363" s="810"/>
      <c r="L363" s="810"/>
      <c r="M363" s="810"/>
      <c r="N363" s="810"/>
      <c r="O363" s="810"/>
      <c r="P363" s="810"/>
      <c r="Q363" s="13"/>
      <c r="S363" s="194"/>
      <c r="V363" s="15"/>
      <c r="W363" s="15"/>
      <c r="X363" s="15"/>
      <c r="Z363" s="15"/>
      <c r="AA363" s="15"/>
      <c r="AC363" s="15"/>
      <c r="AD363" s="15"/>
      <c r="AF363" s="195"/>
      <c r="AG363" s="102"/>
      <c r="AH363" s="103"/>
      <c r="AI363" s="104"/>
      <c r="AJ363" s="105"/>
      <c r="AK363" s="106"/>
      <c r="AL363" s="105"/>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row>
    <row r="364" spans="1:58" ht="18.75" customHeight="1">
      <c r="A364" s="12"/>
      <c r="B364" s="810"/>
      <c r="C364" s="810"/>
      <c r="D364" s="810"/>
      <c r="E364" s="810"/>
      <c r="F364" s="810"/>
      <c r="G364" s="810"/>
      <c r="H364" s="810"/>
      <c r="I364" s="810"/>
      <c r="J364" s="810"/>
      <c r="K364" s="810"/>
      <c r="L364" s="810"/>
      <c r="M364" s="810"/>
      <c r="N364" s="810"/>
      <c r="O364" s="810"/>
      <c r="P364" s="810"/>
      <c r="Q364" s="13"/>
      <c r="S364" s="194"/>
      <c r="T364" s="1" t="s">
        <v>456</v>
      </c>
      <c r="AF364" s="195"/>
      <c r="AG364" s="102"/>
      <c r="AH364" s="103"/>
      <c r="AI364" s="104"/>
      <c r="AJ364" s="105"/>
      <c r="AK364" s="106"/>
      <c r="AL364" s="105"/>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row>
    <row r="365" spans="1:58" ht="13.5" customHeight="1">
      <c r="A365" s="12"/>
      <c r="B365" s="85"/>
      <c r="C365" s="85"/>
      <c r="D365" s="85"/>
      <c r="E365" s="85"/>
      <c r="F365" s="85"/>
      <c r="G365" s="85"/>
      <c r="H365" s="85"/>
      <c r="I365" s="85"/>
      <c r="J365" s="85"/>
      <c r="K365" s="85"/>
      <c r="L365" s="85"/>
      <c r="M365" s="85"/>
      <c r="N365" s="85"/>
      <c r="O365" s="85"/>
      <c r="P365" s="85"/>
      <c r="Q365" s="13"/>
      <c r="S365" s="196"/>
      <c r="U365" s="811"/>
      <c r="V365" s="811"/>
      <c r="W365" s="811"/>
      <c r="X365" s="811"/>
      <c r="Y365" s="811"/>
      <c r="Z365" s="811"/>
      <c r="AA365" s="811"/>
      <c r="AB365" s="811"/>
      <c r="AC365" s="811"/>
      <c r="AD365" s="811"/>
      <c r="AE365" s="811"/>
      <c r="AF365" s="195"/>
      <c r="AG365" s="102"/>
      <c r="AH365" s="103"/>
      <c r="AI365" s="104"/>
      <c r="AJ365" s="105"/>
      <c r="AK365" s="106"/>
      <c r="AL365" s="105"/>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row>
    <row r="366" spans="1:58" ht="18.75" customHeight="1">
      <c r="A366" s="12"/>
      <c r="F366" s="817"/>
      <c r="G366" s="817"/>
      <c r="H366" s="817"/>
      <c r="I366" s="817"/>
      <c r="J366" s="16" t="s">
        <v>284</v>
      </c>
      <c r="K366" s="818"/>
      <c r="L366" s="818"/>
      <c r="M366" s="16" t="s">
        <v>457</v>
      </c>
      <c r="N366" s="818"/>
      <c r="O366" s="818"/>
      <c r="P366" s="16" t="s">
        <v>458</v>
      </c>
      <c r="Q366" s="13"/>
      <c r="S366" s="194"/>
      <c r="T366" s="200" t="s">
        <v>459</v>
      </c>
      <c r="U366" s="812"/>
      <c r="V366" s="812"/>
      <c r="W366" s="812"/>
      <c r="X366" s="812"/>
      <c r="Y366" s="812"/>
      <c r="Z366" s="812"/>
      <c r="AA366" s="812"/>
      <c r="AB366" s="812"/>
      <c r="AC366" s="812"/>
      <c r="AD366" s="812"/>
      <c r="AE366" s="812"/>
      <c r="AF366" s="195"/>
      <c r="AG366" s="102"/>
      <c r="AH366" s="103"/>
      <c r="AI366" s="104"/>
      <c r="AJ366" s="105"/>
      <c r="AK366" s="106"/>
      <c r="AL366" s="105"/>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row>
    <row r="367" spans="1:58" ht="37.5" customHeight="1">
      <c r="A367" s="12"/>
      <c r="B367" s="19" t="s">
        <v>460</v>
      </c>
      <c r="C367" s="19"/>
      <c r="D367" s="19"/>
      <c r="E367" s="19"/>
      <c r="F367" s="19"/>
      <c r="G367" s="19"/>
      <c r="H367" s="19"/>
      <c r="I367" s="19"/>
      <c r="J367" s="19"/>
      <c r="K367" s="19"/>
      <c r="L367" s="19"/>
      <c r="M367" s="19"/>
      <c r="N367" s="19"/>
      <c r="O367" s="19"/>
      <c r="P367" s="19"/>
      <c r="Q367" s="13"/>
      <c r="S367" s="194"/>
      <c r="T367" s="287" t="s">
        <v>460</v>
      </c>
      <c r="U367" s="287"/>
      <c r="V367" s="288"/>
      <c r="W367" s="288"/>
      <c r="X367" s="288"/>
      <c r="Y367" s="288"/>
      <c r="Z367" s="288"/>
      <c r="AA367" s="288"/>
      <c r="AB367" s="288"/>
      <c r="AC367" s="288"/>
      <c r="AD367" s="288"/>
      <c r="AE367" s="19"/>
      <c r="AF367" s="195"/>
      <c r="AG367" s="102"/>
      <c r="AH367" s="103"/>
      <c r="AI367" s="104"/>
      <c r="AJ367" s="105"/>
      <c r="AK367" s="106"/>
      <c r="AL367" s="105"/>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row>
    <row r="368" spans="1:58" ht="9.75" customHeight="1">
      <c r="A368" s="14"/>
      <c r="B368" s="16"/>
      <c r="C368" s="16"/>
      <c r="D368" s="16"/>
      <c r="E368" s="16"/>
      <c r="F368" s="16"/>
      <c r="G368" s="16"/>
      <c r="H368" s="16"/>
      <c r="I368" s="16"/>
      <c r="J368" s="16"/>
      <c r="K368" s="16"/>
      <c r="L368" s="16"/>
      <c r="M368" s="16"/>
      <c r="N368" s="16"/>
      <c r="O368" s="16"/>
      <c r="P368" s="16"/>
      <c r="Q368" s="17"/>
      <c r="S368" s="197"/>
      <c r="T368" s="198"/>
      <c r="U368" s="198"/>
      <c r="V368" s="198"/>
      <c r="W368" s="198"/>
      <c r="X368" s="198"/>
      <c r="Y368" s="198"/>
      <c r="Z368" s="198"/>
      <c r="AA368" s="198"/>
      <c r="AB368" s="198"/>
      <c r="AC368" s="198"/>
      <c r="AD368" s="198"/>
      <c r="AE368" s="198"/>
      <c r="AF368" s="199"/>
      <c r="AG368" s="102"/>
      <c r="AH368" s="103"/>
      <c r="AI368" s="104"/>
      <c r="AJ368" s="105"/>
      <c r="AK368" s="106"/>
      <c r="AL368" s="105"/>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row>
    <row r="369" spans="33:38" s="109" customFormat="1">
      <c r="AG369" s="102"/>
      <c r="AH369" s="103"/>
      <c r="AI369" s="105"/>
      <c r="AJ369" s="105"/>
      <c r="AK369" s="106"/>
      <c r="AL369" s="105"/>
    </row>
    <row r="370" spans="33:38" s="109" customFormat="1">
      <c r="AG370" s="102"/>
      <c r="AH370" s="103"/>
      <c r="AI370" s="105"/>
      <c r="AJ370" s="105"/>
      <c r="AK370" s="106"/>
      <c r="AL370" s="105"/>
    </row>
    <row r="371" spans="33:38" s="109" customFormat="1">
      <c r="AG371" s="102"/>
      <c r="AH371" s="103"/>
      <c r="AI371" s="105"/>
      <c r="AJ371" s="105"/>
      <c r="AK371" s="106"/>
      <c r="AL371" s="105"/>
    </row>
    <row r="372" spans="33:38" s="109" customFormat="1">
      <c r="AG372" s="102"/>
      <c r="AH372" s="103"/>
      <c r="AI372" s="105"/>
      <c r="AJ372" s="105"/>
      <c r="AK372" s="106"/>
      <c r="AL372" s="105"/>
    </row>
  </sheetData>
  <sheetProtection formatCells="0" formatRows="0" insertColumns="0" insertRows="0" deleteRows="0"/>
  <mergeCells count="1158">
    <mergeCell ref="AK24:AL24"/>
    <mergeCell ref="AK25:AN27"/>
    <mergeCell ref="AL28:AN28"/>
    <mergeCell ref="AL29:AN29"/>
    <mergeCell ref="AL30:AN30"/>
    <mergeCell ref="AL31:AN31"/>
    <mergeCell ref="X51:AF51"/>
    <mergeCell ref="X63:AF63"/>
    <mergeCell ref="N53:W53"/>
    <mergeCell ref="X66:AF66"/>
    <mergeCell ref="T30:V30"/>
    <mergeCell ref="W30:AF30"/>
    <mergeCell ref="X38:AF38"/>
    <mergeCell ref="N39:W39"/>
    <mergeCell ref="X39:AF39"/>
    <mergeCell ref="N40:W40"/>
    <mergeCell ref="X40:AF40"/>
    <mergeCell ref="X42:AF42"/>
    <mergeCell ref="N43:W43"/>
    <mergeCell ref="X43:AF43"/>
    <mergeCell ref="N37:W37"/>
    <mergeCell ref="X37:AF37"/>
    <mergeCell ref="X58:AF58"/>
    <mergeCell ref="N65:W65"/>
    <mergeCell ref="Z362:AA362"/>
    <mergeCell ref="AC362:AD362"/>
    <mergeCell ref="V362:X362"/>
    <mergeCell ref="B362:P364"/>
    <mergeCell ref="U365:AE366"/>
    <mergeCell ref="A277:J277"/>
    <mergeCell ref="A355:H355"/>
    <mergeCell ref="Q353:X353"/>
    <mergeCell ref="Q354:X354"/>
    <mergeCell ref="Q355:X355"/>
    <mergeCell ref="J353:O353"/>
    <mergeCell ref="J354:O354"/>
    <mergeCell ref="U277:Y277"/>
    <mergeCell ref="K277:N277"/>
    <mergeCell ref="O277:Q277"/>
    <mergeCell ref="V272:X272"/>
    <mergeCell ref="U283:W283"/>
    <mergeCell ref="F366:I366"/>
    <mergeCell ref="K366:L366"/>
    <mergeCell ref="N366:O366"/>
    <mergeCell ref="P335:R335"/>
    <mergeCell ref="F311:AF311"/>
    <mergeCell ref="B350:AF350"/>
    <mergeCell ref="P348:X348"/>
    <mergeCell ref="Y348:AE348"/>
    <mergeCell ref="I348:O348"/>
    <mergeCell ref="U273:X273"/>
    <mergeCell ref="AA283:AC283"/>
    <mergeCell ref="O278:Q278"/>
    <mergeCell ref="Y274:AF274"/>
    <mergeCell ref="U278:W278"/>
    <mergeCell ref="B274:Q274"/>
    <mergeCell ref="Z353:AE353"/>
    <mergeCell ref="Z354:AE354"/>
    <mergeCell ref="Y355:AF355"/>
    <mergeCell ref="I264:AF264"/>
    <mergeCell ref="V288:AF288"/>
    <mergeCell ref="A288:Q288"/>
    <mergeCell ref="B255:I255"/>
    <mergeCell ref="J255:L255"/>
    <mergeCell ref="I247:AF247"/>
    <mergeCell ref="I243:AF243"/>
    <mergeCell ref="S341:AF341"/>
    <mergeCell ref="B343:AF343"/>
    <mergeCell ref="AD306:AF306"/>
    <mergeCell ref="P349:X349"/>
    <mergeCell ref="Y349:AE349"/>
    <mergeCell ref="F313:AF313"/>
    <mergeCell ref="I263:K263"/>
    <mergeCell ref="M269:O269"/>
    <mergeCell ref="Q269:Y269"/>
    <mergeCell ref="G278:I278"/>
    <mergeCell ref="C254:H254"/>
    <mergeCell ref="I251:AF251"/>
    <mergeCell ref="A346:E346"/>
    <mergeCell ref="A341:R341"/>
    <mergeCell ref="Q266:Y266"/>
    <mergeCell ref="I257:AF257"/>
    <mergeCell ref="C251:H251"/>
    <mergeCell ref="C252:H252"/>
    <mergeCell ref="M263:O263"/>
    <mergeCell ref="Q263:Y263"/>
    <mergeCell ref="I268:AF268"/>
    <mergeCell ref="I246:AF246"/>
    <mergeCell ref="J2:AF2"/>
    <mergeCell ref="I140:K140"/>
    <mergeCell ref="L140:N140"/>
    <mergeCell ref="X56:AF56"/>
    <mergeCell ref="L122:M122"/>
    <mergeCell ref="R139:T139"/>
    <mergeCell ref="X53:AF53"/>
    <mergeCell ref="B50:J50"/>
    <mergeCell ref="AE5:AF5"/>
    <mergeCell ref="B56:J56"/>
    <mergeCell ref="B135:C136"/>
    <mergeCell ref="D135:F136"/>
    <mergeCell ref="G135:H136"/>
    <mergeCell ref="T105:AF105"/>
    <mergeCell ref="L141:N141"/>
    <mergeCell ref="K56:M56"/>
    <mergeCell ref="M217:AF217"/>
    <mergeCell ref="O170:Q170"/>
    <mergeCell ref="AA181:AC181"/>
    <mergeCell ref="K180:L180"/>
    <mergeCell ref="AC123:AE123"/>
    <mergeCell ref="U123:W123"/>
    <mergeCell ref="X50:AF50"/>
    <mergeCell ref="X52:AF52"/>
    <mergeCell ref="B53:J53"/>
    <mergeCell ref="B51:J51"/>
    <mergeCell ref="K51:M51"/>
    <mergeCell ref="AD179:AF179"/>
    <mergeCell ref="X177:Z177"/>
    <mergeCell ref="N50:W50"/>
    <mergeCell ref="W142:Z143"/>
    <mergeCell ref="B176:C177"/>
    <mergeCell ref="B183:H183"/>
    <mergeCell ref="S181:T181"/>
    <mergeCell ref="AA183:AC183"/>
    <mergeCell ref="AD183:AF183"/>
    <mergeCell ref="C246:H246"/>
    <mergeCell ref="N255:AF255"/>
    <mergeCell ref="B215:S215"/>
    <mergeCell ref="B212:S212"/>
    <mergeCell ref="B213:S213"/>
    <mergeCell ref="I209:L209"/>
    <mergeCell ref="I205:L205"/>
    <mergeCell ref="I200:L200"/>
    <mergeCell ref="I201:L201"/>
    <mergeCell ref="I202:L202"/>
    <mergeCell ref="I253:AF253"/>
    <mergeCell ref="B191:S191"/>
    <mergeCell ref="U191:W191"/>
    <mergeCell ref="U195:W195"/>
    <mergeCell ref="B194:S194"/>
    <mergeCell ref="B198:F198"/>
    <mergeCell ref="B192:S192"/>
    <mergeCell ref="I228:X228"/>
    <mergeCell ref="AA228:AB228"/>
    <mergeCell ref="I227:AB227"/>
    <mergeCell ref="AC227:AF227"/>
    <mergeCell ref="I229:X229"/>
    <mergeCell ref="AA229:AB229"/>
    <mergeCell ref="U181:W181"/>
    <mergeCell ref="AA182:AC182"/>
    <mergeCell ref="U212:W212"/>
    <mergeCell ref="I226:AF226"/>
    <mergeCell ref="A270:H270"/>
    <mergeCell ref="C265:H265"/>
    <mergeCell ref="I267:AF267"/>
    <mergeCell ref="B261:H261"/>
    <mergeCell ref="M221:AF221"/>
    <mergeCell ref="M220:AF220"/>
    <mergeCell ref="I221:L221"/>
    <mergeCell ref="U213:W213"/>
    <mergeCell ref="I252:AF252"/>
    <mergeCell ref="U274:X274"/>
    <mergeCell ref="C262:H262"/>
    <mergeCell ref="I223:L223"/>
    <mergeCell ref="B250:I250"/>
    <mergeCell ref="B243:H243"/>
    <mergeCell ref="M224:AF224"/>
    <mergeCell ref="I217:L217"/>
    <mergeCell ref="I222:AF222"/>
    <mergeCell ref="I258:AF258"/>
    <mergeCell ref="I249:AF249"/>
    <mergeCell ref="C256:H256"/>
    <mergeCell ref="I254:AF254"/>
    <mergeCell ref="C259:H259"/>
    <mergeCell ref="X182:Z182"/>
    <mergeCell ref="M180:N180"/>
    <mergeCell ref="S182:T182"/>
    <mergeCell ref="O178:P178"/>
    <mergeCell ref="Q179:R179"/>
    <mergeCell ref="I179:J179"/>
    <mergeCell ref="K179:L179"/>
    <mergeCell ref="M179:N179"/>
    <mergeCell ref="U180:W180"/>
    <mergeCell ref="O182:P182"/>
    <mergeCell ref="O171:AF171"/>
    <mergeCell ref="R169:T169"/>
    <mergeCell ref="AA174:AB174"/>
    <mergeCell ref="O173:P173"/>
    <mergeCell ref="M176:P176"/>
    <mergeCell ref="I176:L176"/>
    <mergeCell ref="I177:J177"/>
    <mergeCell ref="U194:W194"/>
    <mergeCell ref="M123:O123"/>
    <mergeCell ref="B168:H168"/>
    <mergeCell ref="Q182:R182"/>
    <mergeCell ref="S180:T180"/>
    <mergeCell ref="O183:P183"/>
    <mergeCell ref="B189:S189"/>
    <mergeCell ref="M182:N182"/>
    <mergeCell ref="M183:N183"/>
    <mergeCell ref="I170:K170"/>
    <mergeCell ref="L170:N170"/>
    <mergeCell ref="AA137:AF137"/>
    <mergeCell ref="B137:H138"/>
    <mergeCell ref="I137:K138"/>
    <mergeCell ref="L137:N138"/>
    <mergeCell ref="O137:Q138"/>
    <mergeCell ref="R137:T138"/>
    <mergeCell ref="W137:Z138"/>
    <mergeCell ref="U137:V138"/>
    <mergeCell ref="I167:K167"/>
    <mergeCell ref="L167:N167"/>
    <mergeCell ref="Z123:AB123"/>
    <mergeCell ref="W144:Z144"/>
    <mergeCell ref="L146:N146"/>
    <mergeCell ref="I154:K154"/>
    <mergeCell ref="K181:L181"/>
    <mergeCell ref="W174:Z174"/>
    <mergeCell ref="AA138:AF138"/>
    <mergeCell ref="V150:X150"/>
    <mergeCell ref="L147:N147"/>
    <mergeCell ref="O152:T152"/>
    <mergeCell ref="O154:Q154"/>
    <mergeCell ref="X179:Z179"/>
    <mergeCell ref="AD180:AF180"/>
    <mergeCell ref="AA179:AC179"/>
    <mergeCell ref="T214:AF214"/>
    <mergeCell ref="C214:S214"/>
    <mergeCell ref="B226:H226"/>
    <mergeCell ref="AA180:AC180"/>
    <mergeCell ref="U182:W182"/>
    <mergeCell ref="I178:J178"/>
    <mergeCell ref="Q180:R180"/>
    <mergeCell ref="S179:T179"/>
    <mergeCell ref="O179:P179"/>
    <mergeCell ref="M203:AF203"/>
    <mergeCell ref="Y187:AE187"/>
    <mergeCell ref="AA177:AC177"/>
    <mergeCell ref="M181:N181"/>
    <mergeCell ref="O181:P181"/>
    <mergeCell ref="AD181:AF181"/>
    <mergeCell ref="AD182:AF182"/>
    <mergeCell ref="U183:W183"/>
    <mergeCell ref="D176:F177"/>
    <mergeCell ref="I219:L219"/>
    <mergeCell ref="X183:Z183"/>
    <mergeCell ref="U179:W179"/>
    <mergeCell ref="B197:F197"/>
    <mergeCell ref="I181:J181"/>
    <mergeCell ref="M210:AF210"/>
    <mergeCell ref="C200:H202"/>
    <mergeCell ref="M202:AF202"/>
    <mergeCell ref="S183:T183"/>
    <mergeCell ref="Q176:T176"/>
    <mergeCell ref="M177:N177"/>
    <mergeCell ref="I349:O349"/>
    <mergeCell ref="B329:F329"/>
    <mergeCell ref="Q321:S321"/>
    <mergeCell ref="X309:Z309"/>
    <mergeCell ref="U309:W309"/>
    <mergeCell ref="C326:E326"/>
    <mergeCell ref="F318:AF318"/>
    <mergeCell ref="C318:E318"/>
    <mergeCell ref="K182:L182"/>
    <mergeCell ref="I182:J182"/>
    <mergeCell ref="I180:J180"/>
    <mergeCell ref="O180:P180"/>
    <mergeCell ref="U215:W215"/>
    <mergeCell ref="A216:S216"/>
    <mergeCell ref="B199:AF199"/>
    <mergeCell ref="U188:W188"/>
    <mergeCell ref="C203:H205"/>
    <mergeCell ref="G198:AF198"/>
    <mergeCell ref="M205:AF205"/>
    <mergeCell ref="C209:H211"/>
    <mergeCell ref="I211:L211"/>
    <mergeCell ref="I203:L203"/>
    <mergeCell ref="B188:S188"/>
    <mergeCell ref="B348:H348"/>
    <mergeCell ref="B349:H349"/>
    <mergeCell ref="F346:AF346"/>
    <mergeCell ref="R306:T306"/>
    <mergeCell ref="X306:Z306"/>
    <mergeCell ref="F315:AF315"/>
    <mergeCell ref="A289:AF289"/>
    <mergeCell ref="J250:L250"/>
    <mergeCell ref="U187:W187"/>
    <mergeCell ref="L283:N283"/>
    <mergeCell ref="O283:Q283"/>
    <mergeCell ref="J283:K283"/>
    <mergeCell ref="R290:Y290"/>
    <mergeCell ref="X278:Z278"/>
    <mergeCell ref="X280:Z280"/>
    <mergeCell ref="AA280:AC280"/>
    <mergeCell ref="R281:T281"/>
    <mergeCell ref="A353:H353"/>
    <mergeCell ref="A354:H354"/>
    <mergeCell ref="B311:B326"/>
    <mergeCell ref="AD307:AF307"/>
    <mergeCell ref="B307:H307"/>
    <mergeCell ref="I308:M308"/>
    <mergeCell ref="B308:H308"/>
    <mergeCell ref="R308:T308"/>
    <mergeCell ref="M335:O335"/>
    <mergeCell ref="G333:N333"/>
    <mergeCell ref="G335:L335"/>
    <mergeCell ref="B332:F332"/>
    <mergeCell ref="AD308:AF308"/>
    <mergeCell ref="I309:M309"/>
    <mergeCell ref="K331:AF331"/>
    <mergeCell ref="U310:W310"/>
    <mergeCell ref="N310:Q310"/>
    <mergeCell ref="X310:Z310"/>
    <mergeCell ref="T321:V321"/>
    <mergeCell ref="G328:AF328"/>
    <mergeCell ref="R310:T310"/>
    <mergeCell ref="B309:H309"/>
    <mergeCell ref="G332:AF332"/>
    <mergeCell ref="K330:AF330"/>
    <mergeCell ref="J287:L287"/>
    <mergeCell ref="X308:Z308"/>
    <mergeCell ref="AB285:AF285"/>
    <mergeCell ref="M266:O266"/>
    <mergeCell ref="B295:I295"/>
    <mergeCell ref="B285:I285"/>
    <mergeCell ref="B286:I286"/>
    <mergeCell ref="M287:O287"/>
    <mergeCell ref="J355:O355"/>
    <mergeCell ref="U279:W279"/>
    <mergeCell ref="R279:T279"/>
    <mergeCell ref="O279:Q279"/>
    <mergeCell ref="C258:H258"/>
    <mergeCell ref="R280:T280"/>
    <mergeCell ref="AD278:AF278"/>
    <mergeCell ref="J281:K281"/>
    <mergeCell ref="I310:M310"/>
    <mergeCell ref="G329:AF329"/>
    <mergeCell ref="B293:I293"/>
    <mergeCell ref="N309:Q309"/>
    <mergeCell ref="AA310:AC310"/>
    <mergeCell ref="K302:AF302"/>
    <mergeCell ref="AD310:AF310"/>
    <mergeCell ref="N307:Q307"/>
    <mergeCell ref="R307:T307"/>
    <mergeCell ref="B310:H310"/>
    <mergeCell ref="F314:AF314"/>
    <mergeCell ref="A284:AF284"/>
    <mergeCell ref="B299:C299"/>
    <mergeCell ref="L279:N279"/>
    <mergeCell ref="X283:Z283"/>
    <mergeCell ref="R283:T283"/>
    <mergeCell ref="L280:N280"/>
    <mergeCell ref="J280:K280"/>
    <mergeCell ref="U280:W280"/>
    <mergeCell ref="J279:K279"/>
    <mergeCell ref="X279:Z279"/>
    <mergeCell ref="AA279:AC279"/>
    <mergeCell ref="B273:Q273"/>
    <mergeCell ref="AD281:AF281"/>
    <mergeCell ref="J282:K282"/>
    <mergeCell ref="L282:N282"/>
    <mergeCell ref="AD282:AF282"/>
    <mergeCell ref="X282:Z282"/>
    <mergeCell ref="O282:Q282"/>
    <mergeCell ref="M270:Q270"/>
    <mergeCell ref="AA281:AC281"/>
    <mergeCell ref="U282:W282"/>
    <mergeCell ref="L278:N278"/>
    <mergeCell ref="B278:C278"/>
    <mergeCell ref="Z277:AB277"/>
    <mergeCell ref="R273:T273"/>
    <mergeCell ref="R278:T278"/>
    <mergeCell ref="AA278:AC278"/>
    <mergeCell ref="J278:K278"/>
    <mergeCell ref="I231:AB231"/>
    <mergeCell ref="I265:AF265"/>
    <mergeCell ref="R270:AF270"/>
    <mergeCell ref="C268:H268"/>
    <mergeCell ref="I270:K270"/>
    <mergeCell ref="D278:F278"/>
    <mergeCell ref="C263:H263"/>
    <mergeCell ref="I266:K266"/>
    <mergeCell ref="C269:H269"/>
    <mergeCell ref="C266:H266"/>
    <mergeCell ref="B267:H267"/>
    <mergeCell ref="B272:U272"/>
    <mergeCell ref="B245:I245"/>
    <mergeCell ref="I248:AF248"/>
    <mergeCell ref="M225:AF225"/>
    <mergeCell ref="I220:L220"/>
    <mergeCell ref="M218:AF218"/>
    <mergeCell ref="I224:L224"/>
    <mergeCell ref="I225:L225"/>
    <mergeCell ref="B223:H225"/>
    <mergeCell ref="M219:AF219"/>
    <mergeCell ref="C257:H257"/>
    <mergeCell ref="C248:H248"/>
    <mergeCell ref="C249:H249"/>
    <mergeCell ref="C247:H247"/>
    <mergeCell ref="C253:H253"/>
    <mergeCell ref="B222:H222"/>
    <mergeCell ref="J245:L245"/>
    <mergeCell ref="B217:H221"/>
    <mergeCell ref="N51:W51"/>
    <mergeCell ref="X60:AF60"/>
    <mergeCell ref="B60:J60"/>
    <mergeCell ref="A58:J58"/>
    <mergeCell ref="K58:M58"/>
    <mergeCell ref="R143:T143"/>
    <mergeCell ref="N58:W58"/>
    <mergeCell ref="A115:H121"/>
    <mergeCell ref="K177:L177"/>
    <mergeCell ref="U176:Z176"/>
    <mergeCell ref="G176:H177"/>
    <mergeCell ref="I183:J183"/>
    <mergeCell ref="I269:K269"/>
    <mergeCell ref="G197:AF197"/>
    <mergeCell ref="Q181:R181"/>
    <mergeCell ref="M209:AF209"/>
    <mergeCell ref="I210:L210"/>
    <mergeCell ref="M211:AF211"/>
    <mergeCell ref="B187:S187"/>
    <mergeCell ref="I256:AF256"/>
    <mergeCell ref="I234:AB234"/>
    <mergeCell ref="AC234:AF234"/>
    <mergeCell ref="I235:AB235"/>
    <mergeCell ref="AC235:AF235"/>
    <mergeCell ref="I236:N236"/>
    <mergeCell ref="I207:L207"/>
    <mergeCell ref="M207:AF207"/>
    <mergeCell ref="I208:L208"/>
    <mergeCell ref="M208:AF208"/>
    <mergeCell ref="I230:N230"/>
    <mergeCell ref="I232:X232"/>
    <mergeCell ref="AA232:AB232"/>
    <mergeCell ref="X57:AF57"/>
    <mergeCell ref="R165:T165"/>
    <mergeCell ref="I165:K165"/>
    <mergeCell ref="D152:F153"/>
    <mergeCell ref="L145:N145"/>
    <mergeCell ref="B146:H146"/>
    <mergeCell ref="I146:K146"/>
    <mergeCell ref="R144:T144"/>
    <mergeCell ref="R145:T145"/>
    <mergeCell ref="U145:V145"/>
    <mergeCell ref="W145:Z145"/>
    <mergeCell ref="I145:K145"/>
    <mergeCell ref="L149:N149"/>
    <mergeCell ref="W147:Z147"/>
    <mergeCell ref="U147:V147"/>
    <mergeCell ref="W146:Z146"/>
    <mergeCell ref="U146:V146"/>
    <mergeCell ref="O159:Q159"/>
    <mergeCell ref="U152:AF160"/>
    <mergeCell ref="L157:N157"/>
    <mergeCell ref="G152:H153"/>
    <mergeCell ref="T120:AE120"/>
    <mergeCell ref="T121:AE121"/>
    <mergeCell ref="I120:N120"/>
    <mergeCell ref="I121:N121"/>
    <mergeCell ref="O163:Q163"/>
    <mergeCell ref="O164:Q164"/>
    <mergeCell ref="I149:K149"/>
    <mergeCell ref="W148:Z148"/>
    <mergeCell ref="B144:H144"/>
    <mergeCell ref="B150:T150"/>
    <mergeCell ref="R149:T149"/>
    <mergeCell ref="A7:AF7"/>
    <mergeCell ref="R10:S10"/>
    <mergeCell ref="L10:M10"/>
    <mergeCell ref="A9:D9"/>
    <mergeCell ref="A10:D10"/>
    <mergeCell ref="E9:AF9"/>
    <mergeCell ref="B38:J38"/>
    <mergeCell ref="B39:J39"/>
    <mergeCell ref="J18:AE18"/>
    <mergeCell ref="A18:H18"/>
    <mergeCell ref="A19:H19"/>
    <mergeCell ref="A29:H29"/>
    <mergeCell ref="J25:O25"/>
    <mergeCell ref="I26:AF26"/>
    <mergeCell ref="A13:H13"/>
    <mergeCell ref="A15:H15"/>
    <mergeCell ref="A16:H16"/>
    <mergeCell ref="A17:H17"/>
    <mergeCell ref="J13:AE13"/>
    <mergeCell ref="J15:AE15"/>
    <mergeCell ref="J16:AE16"/>
    <mergeCell ref="J17:AE17"/>
    <mergeCell ref="P22:AE22"/>
    <mergeCell ref="I27:N27"/>
    <mergeCell ref="I28:N28"/>
    <mergeCell ref="O27:AF27"/>
    <mergeCell ref="I30:K30"/>
    <mergeCell ref="I29:AF29"/>
    <mergeCell ref="A27:H28"/>
    <mergeCell ref="A14:H14"/>
    <mergeCell ref="J14:AE14"/>
    <mergeCell ref="L30:S30"/>
    <mergeCell ref="A22:H24"/>
    <mergeCell ref="I23:K23"/>
    <mergeCell ref="I24:K24"/>
    <mergeCell ref="L23:AF23"/>
    <mergeCell ref="L24:AF24"/>
    <mergeCell ref="I22:N22"/>
    <mergeCell ref="O28:AF28"/>
    <mergeCell ref="N34:W34"/>
    <mergeCell ref="B36:J36"/>
    <mergeCell ref="A25:H26"/>
    <mergeCell ref="A31:H31"/>
    <mergeCell ref="A32:H32"/>
    <mergeCell ref="I31:AF31"/>
    <mergeCell ref="I32:AF32"/>
    <mergeCell ref="A30:H30"/>
    <mergeCell ref="X34:AF34"/>
    <mergeCell ref="A34:J34"/>
    <mergeCell ref="N36:W36"/>
    <mergeCell ref="K34:M34"/>
    <mergeCell ref="X36:AF36"/>
    <mergeCell ref="K36:M36"/>
    <mergeCell ref="B40:J40"/>
    <mergeCell ref="B41:J41"/>
    <mergeCell ref="B42:J42"/>
    <mergeCell ref="B43:J43"/>
    <mergeCell ref="N42:W42"/>
    <mergeCell ref="K37:M37"/>
    <mergeCell ref="K38:M38"/>
    <mergeCell ref="K39:M39"/>
    <mergeCell ref="K40:M40"/>
    <mergeCell ref="K67:M67"/>
    <mergeCell ref="N67:W67"/>
    <mergeCell ref="N47:W47"/>
    <mergeCell ref="X47:AF47"/>
    <mergeCell ref="K49:M49"/>
    <mergeCell ref="N49:W49"/>
    <mergeCell ref="X49:AF49"/>
    <mergeCell ref="X65:AF65"/>
    <mergeCell ref="K63:M63"/>
    <mergeCell ref="B37:J37"/>
    <mergeCell ref="N38:W38"/>
    <mergeCell ref="K53:M53"/>
    <mergeCell ref="K41:M41"/>
    <mergeCell ref="K42:M42"/>
    <mergeCell ref="K43:M43"/>
    <mergeCell ref="K44:M44"/>
    <mergeCell ref="N41:W41"/>
    <mergeCell ref="X41:AF41"/>
    <mergeCell ref="N46:W46"/>
    <mergeCell ref="X46:AF46"/>
    <mergeCell ref="K52:M52"/>
    <mergeCell ref="N52:W52"/>
    <mergeCell ref="N56:W56"/>
    <mergeCell ref="B44:J44"/>
    <mergeCell ref="N44:W44"/>
    <mergeCell ref="X44:AF44"/>
    <mergeCell ref="X74:AF74"/>
    <mergeCell ref="K73:M73"/>
    <mergeCell ref="K74:M74"/>
    <mergeCell ref="N74:W74"/>
    <mergeCell ref="X67:AF67"/>
    <mergeCell ref="K68:M68"/>
    <mergeCell ref="N68:W68"/>
    <mergeCell ref="X68:AF68"/>
    <mergeCell ref="K69:M69"/>
    <mergeCell ref="N69:W69"/>
    <mergeCell ref="X69:AF69"/>
    <mergeCell ref="N45:W45"/>
    <mergeCell ref="X45:AF45"/>
    <mergeCell ref="N63:W63"/>
    <mergeCell ref="K66:M66"/>
    <mergeCell ref="N66:W66"/>
    <mergeCell ref="B66:J66"/>
    <mergeCell ref="X73:AF73"/>
    <mergeCell ref="X71:AF71"/>
    <mergeCell ref="K72:M72"/>
    <mergeCell ref="X61:AF61"/>
    <mergeCell ref="K62:M62"/>
    <mergeCell ref="N62:W62"/>
    <mergeCell ref="X62:AF62"/>
    <mergeCell ref="B67:J67"/>
    <mergeCell ref="B68:J68"/>
    <mergeCell ref="B69:J69"/>
    <mergeCell ref="B52:J52"/>
    <mergeCell ref="K65:M65"/>
    <mergeCell ref="A82:H83"/>
    <mergeCell ref="I82:K82"/>
    <mergeCell ref="L82:AF82"/>
    <mergeCell ref="B76:J76"/>
    <mergeCell ref="L83:AF83"/>
    <mergeCell ref="B72:J72"/>
    <mergeCell ref="A74:J74"/>
    <mergeCell ref="K45:M45"/>
    <mergeCell ref="K46:M46"/>
    <mergeCell ref="K47:M47"/>
    <mergeCell ref="N73:W73"/>
    <mergeCell ref="B46:J46"/>
    <mergeCell ref="B47:J47"/>
    <mergeCell ref="K54:M54"/>
    <mergeCell ref="N54:W54"/>
    <mergeCell ref="X54:AF54"/>
    <mergeCell ref="B55:J55"/>
    <mergeCell ref="K55:M55"/>
    <mergeCell ref="N55:W55"/>
    <mergeCell ref="X55:AF55"/>
    <mergeCell ref="B54:J54"/>
    <mergeCell ref="B57:J57"/>
    <mergeCell ref="X64:AF64"/>
    <mergeCell ref="B61:J61"/>
    <mergeCell ref="B62:J62"/>
    <mergeCell ref="B49:J49"/>
    <mergeCell ref="B45:J45"/>
    <mergeCell ref="N72:W72"/>
    <mergeCell ref="X72:AF72"/>
    <mergeCell ref="K50:M50"/>
    <mergeCell ref="K57:M57"/>
    <mergeCell ref="N57:W57"/>
    <mergeCell ref="A97:H103"/>
    <mergeCell ref="I97:L97"/>
    <mergeCell ref="I102:J102"/>
    <mergeCell ref="I98:L98"/>
    <mergeCell ref="K107:L107"/>
    <mergeCell ref="W102:AF102"/>
    <mergeCell ref="O136:Q136"/>
    <mergeCell ref="B134:AF134"/>
    <mergeCell ref="K64:M64"/>
    <mergeCell ref="N64:W64"/>
    <mergeCell ref="K60:M60"/>
    <mergeCell ref="K79:M79"/>
    <mergeCell ref="B77:J77"/>
    <mergeCell ref="O87:AF87"/>
    <mergeCell ref="A88:H88"/>
    <mergeCell ref="I88:AF88"/>
    <mergeCell ref="B71:J71"/>
    <mergeCell ref="I124:N124"/>
    <mergeCell ref="I83:K83"/>
    <mergeCell ref="B63:J63"/>
    <mergeCell ref="B64:J64"/>
    <mergeCell ref="B65:J65"/>
    <mergeCell ref="R107:T107"/>
    <mergeCell ref="T101:U101"/>
    <mergeCell ref="T100:U100"/>
    <mergeCell ref="R98:Y98"/>
    <mergeCell ref="M98:O98"/>
    <mergeCell ref="A127:H127"/>
    <mergeCell ref="AD130:AF130"/>
    <mergeCell ref="Z110:AB110"/>
    <mergeCell ref="K76:M76"/>
    <mergeCell ref="I85:AF85"/>
    <mergeCell ref="A112:H114"/>
    <mergeCell ref="I112:J112"/>
    <mergeCell ref="K112:L112"/>
    <mergeCell ref="I114:J114"/>
    <mergeCell ref="K110:L110"/>
    <mergeCell ref="I115:N115"/>
    <mergeCell ref="I116:N116"/>
    <mergeCell ref="I117:N117"/>
    <mergeCell ref="I118:N118"/>
    <mergeCell ref="I119:N119"/>
    <mergeCell ref="M106:N106"/>
    <mergeCell ref="J123:L123"/>
    <mergeCell ref="O115:R115"/>
    <mergeCell ref="O116:R116"/>
    <mergeCell ref="O117:R117"/>
    <mergeCell ref="O118:R118"/>
    <mergeCell ref="O119:R119"/>
    <mergeCell ref="X77:AF77"/>
    <mergeCell ref="M95:P95"/>
    <mergeCell ref="I95:L95"/>
    <mergeCell ref="Q104:V104"/>
    <mergeCell ref="M107:N107"/>
    <mergeCell ref="L105:O105"/>
    <mergeCell ref="I107:J107"/>
    <mergeCell ref="U135:V136"/>
    <mergeCell ref="M110:N110"/>
    <mergeCell ref="K114:L114"/>
    <mergeCell ref="M114:N114"/>
    <mergeCell ref="I113:J113"/>
    <mergeCell ref="AA135:AF136"/>
    <mergeCell ref="M112:N112"/>
    <mergeCell ref="R123:T123"/>
    <mergeCell ref="U139:V139"/>
    <mergeCell ref="M111:N111"/>
    <mergeCell ref="Z113:AB113"/>
    <mergeCell ref="S99:Z99"/>
    <mergeCell ref="M101:S101"/>
    <mergeCell ref="N79:W79"/>
    <mergeCell ref="AA142:AF143"/>
    <mergeCell ref="W129:X129"/>
    <mergeCell ref="I129:O129"/>
    <mergeCell ref="K77:M77"/>
    <mergeCell ref="Q95:S95"/>
    <mergeCell ref="A94:AF94"/>
    <mergeCell ref="Z96:AB96"/>
    <mergeCell ref="I128:K128"/>
    <mergeCell ref="L130:N130"/>
    <mergeCell ref="R130:T130"/>
    <mergeCell ref="I127:K127"/>
    <mergeCell ref="N127:AE127"/>
    <mergeCell ref="M113:N113"/>
    <mergeCell ref="U142:V142"/>
    <mergeCell ref="I111:J111"/>
    <mergeCell ref="T89:V89"/>
    <mergeCell ref="W89:AF89"/>
    <mergeCell ref="A90:H90"/>
    <mergeCell ref="T95:V95"/>
    <mergeCell ref="I100:L101"/>
    <mergeCell ref="Q102:V102"/>
    <mergeCell ref="M103:O103"/>
    <mergeCell ref="A89:H89"/>
    <mergeCell ref="B78:J78"/>
    <mergeCell ref="K78:M78"/>
    <mergeCell ref="N78:W78"/>
    <mergeCell ref="X78:AF78"/>
    <mergeCell ref="A129:H129"/>
    <mergeCell ref="L104:O104"/>
    <mergeCell ref="R113:T113"/>
    <mergeCell ref="B79:J79"/>
    <mergeCell ref="N77:W77"/>
    <mergeCell ref="R142:T142"/>
    <mergeCell ref="W140:Z141"/>
    <mergeCell ref="O135:T135"/>
    <mergeCell ref="I109:J109"/>
    <mergeCell ref="K109:L109"/>
    <mergeCell ref="J84:O84"/>
    <mergeCell ref="I103:L103"/>
    <mergeCell ref="I110:J110"/>
    <mergeCell ref="O122:Q122"/>
    <mergeCell ref="A123:H124"/>
    <mergeCell ref="O124:Q124"/>
    <mergeCell ref="M109:N109"/>
    <mergeCell ref="I99:L99"/>
    <mergeCell ref="B145:H145"/>
    <mergeCell ref="O148:Q148"/>
    <mergeCell ref="AA145:AF145"/>
    <mergeCell ref="N60:W60"/>
    <mergeCell ref="K61:M61"/>
    <mergeCell ref="N61:W61"/>
    <mergeCell ref="B139:H139"/>
    <mergeCell ref="I139:K139"/>
    <mergeCell ref="L139:N139"/>
    <mergeCell ref="O140:Q140"/>
    <mergeCell ref="O141:Q141"/>
    <mergeCell ref="R136:T136"/>
    <mergeCell ref="W135:Z136"/>
    <mergeCell ref="R114:T114"/>
    <mergeCell ref="Z104:AE104"/>
    <mergeCell ref="Z107:AB107"/>
    <mergeCell ref="Z108:AB108"/>
    <mergeCell ref="B73:J73"/>
    <mergeCell ref="A86:H87"/>
    <mergeCell ref="AD177:AF177"/>
    <mergeCell ref="X181:Z181"/>
    <mergeCell ref="Q178:R178"/>
    <mergeCell ref="I108:J108"/>
    <mergeCell ref="A128:H128"/>
    <mergeCell ref="O106:AF106"/>
    <mergeCell ref="M108:N108"/>
    <mergeCell ref="M128:N128"/>
    <mergeCell ref="I136:K136"/>
    <mergeCell ref="L136:N136"/>
    <mergeCell ref="K111:L111"/>
    <mergeCell ref="A130:H130"/>
    <mergeCell ref="O112:AF112"/>
    <mergeCell ref="Z114:AB114"/>
    <mergeCell ref="J122:K122"/>
    <mergeCell ref="A122:H122"/>
    <mergeCell ref="B143:H143"/>
    <mergeCell ref="I143:K143"/>
    <mergeCell ref="L143:N143"/>
    <mergeCell ref="B142:H142"/>
    <mergeCell ref="O139:Q139"/>
    <mergeCell ref="O120:R120"/>
    <mergeCell ref="O121:R121"/>
    <mergeCell ref="T115:AE115"/>
    <mergeCell ref="T116:AE116"/>
    <mergeCell ref="T117:AE117"/>
    <mergeCell ref="T118:AE118"/>
    <mergeCell ref="T119:AE119"/>
    <mergeCell ref="R108:T108"/>
    <mergeCell ref="I142:K142"/>
    <mergeCell ref="R141:T141"/>
    <mergeCell ref="R140:T140"/>
    <mergeCell ref="L144:N144"/>
    <mergeCell ref="O149:Q149"/>
    <mergeCell ref="R146:T146"/>
    <mergeCell ref="I144:K144"/>
    <mergeCell ref="Y150:Z150"/>
    <mergeCell ref="L148:N148"/>
    <mergeCell ref="B151:AF151"/>
    <mergeCell ref="R153:T153"/>
    <mergeCell ref="U148:V148"/>
    <mergeCell ref="R158:T158"/>
    <mergeCell ref="B159:H159"/>
    <mergeCell ref="N172:AF172"/>
    <mergeCell ref="B170:H170"/>
    <mergeCell ref="U162:AF170"/>
    <mergeCell ref="R163:T163"/>
    <mergeCell ref="B166:H166"/>
    <mergeCell ref="I169:K169"/>
    <mergeCell ref="R154:T154"/>
    <mergeCell ref="B161:AF161"/>
    <mergeCell ref="O157:Q157"/>
    <mergeCell ref="O156:Q156"/>
    <mergeCell ref="B148:H148"/>
    <mergeCell ref="I147:K147"/>
    <mergeCell ref="AA147:AF147"/>
    <mergeCell ref="AA149:AF149"/>
    <mergeCell ref="U149:V149"/>
    <mergeCell ref="Y285:AA285"/>
    <mergeCell ref="AA308:AC308"/>
    <mergeCell ref="B283:I283"/>
    <mergeCell ref="U141:V141"/>
    <mergeCell ref="O143:Q143"/>
    <mergeCell ref="AE129:AF129"/>
    <mergeCell ref="U130:W130"/>
    <mergeCell ref="O130:Q130"/>
    <mergeCell ref="U281:W281"/>
    <mergeCell ref="AD283:AF283"/>
    <mergeCell ref="AA100:AB100"/>
    <mergeCell ref="AC100:AD100"/>
    <mergeCell ref="I135:N135"/>
    <mergeCell ref="B160:H160"/>
    <mergeCell ref="L160:N160"/>
    <mergeCell ref="I153:K153"/>
    <mergeCell ref="L153:N153"/>
    <mergeCell ref="L154:N154"/>
    <mergeCell ref="B149:H149"/>
    <mergeCell ref="B154:H154"/>
    <mergeCell ref="I204:L204"/>
    <mergeCell ref="R156:T156"/>
    <mergeCell ref="AA148:AF148"/>
    <mergeCell ref="O144:Q144"/>
    <mergeCell ref="B178:H178"/>
    <mergeCell ref="K183:L183"/>
    <mergeCell ref="B162:C163"/>
    <mergeCell ref="D162:F163"/>
    <mergeCell ref="R157:T157"/>
    <mergeCell ref="L159:N159"/>
    <mergeCell ref="I261:AF261"/>
    <mergeCell ref="W149:Z149"/>
    <mergeCell ref="A92:H92"/>
    <mergeCell ref="A93:H93"/>
    <mergeCell ref="S92:Z92"/>
    <mergeCell ref="I104:K105"/>
    <mergeCell ref="I106:J106"/>
    <mergeCell ref="K106:L106"/>
    <mergeCell ref="B279:I279"/>
    <mergeCell ref="B280:I280"/>
    <mergeCell ref="B281:I281"/>
    <mergeCell ref="B282:I282"/>
    <mergeCell ref="Z98:AB98"/>
    <mergeCell ref="T97:V97"/>
    <mergeCell ref="I259:AF259"/>
    <mergeCell ref="B147:H147"/>
    <mergeCell ref="M96:O96"/>
    <mergeCell ref="I130:K130"/>
    <mergeCell ref="P105:R105"/>
    <mergeCell ref="K113:L113"/>
    <mergeCell ref="Y273:AF273"/>
    <mergeCell ref="AA146:AF146"/>
    <mergeCell ref="AA144:AF144"/>
    <mergeCell ref="X180:Z180"/>
    <mergeCell ref="B174:M174"/>
    <mergeCell ref="R174:S174"/>
    <mergeCell ref="B173:M173"/>
    <mergeCell ref="T173:U173"/>
    <mergeCell ref="T174:V174"/>
    <mergeCell ref="V173:W173"/>
    <mergeCell ref="Y173:Z173"/>
    <mergeCell ref="O166:Q166"/>
    <mergeCell ref="R155:T155"/>
    <mergeCell ref="L158:N158"/>
    <mergeCell ref="S286:U286"/>
    <mergeCell ref="V286:X286"/>
    <mergeCell ref="Y286:AA286"/>
    <mergeCell ref="H300:AF300"/>
    <mergeCell ref="H301:AF301"/>
    <mergeCell ref="B305:H306"/>
    <mergeCell ref="I159:K159"/>
    <mergeCell ref="B196:S196"/>
    <mergeCell ref="M204:AF204"/>
    <mergeCell ref="B264:H264"/>
    <mergeCell ref="M200:AF200"/>
    <mergeCell ref="R282:T282"/>
    <mergeCell ref="AD279:AF279"/>
    <mergeCell ref="AD280:AF280"/>
    <mergeCell ref="B171:N171"/>
    <mergeCell ref="AC231:AF231"/>
    <mergeCell ref="I233:X233"/>
    <mergeCell ref="AA233:AB233"/>
    <mergeCell ref="U178:W178"/>
    <mergeCell ref="AD178:AF178"/>
    <mergeCell ref="X178:Z178"/>
    <mergeCell ref="R173:S173"/>
    <mergeCell ref="AA306:AC306"/>
    <mergeCell ref="D299:AF299"/>
    <mergeCell ref="B301:G301"/>
    <mergeCell ref="R305:AF305"/>
    <mergeCell ref="B300:G300"/>
    <mergeCell ref="A302:F302"/>
    <mergeCell ref="G302:I302"/>
    <mergeCell ref="B303:F303"/>
    <mergeCell ref="P303:AF303"/>
    <mergeCell ref="I305:M306"/>
    <mergeCell ref="A287:I287"/>
    <mergeCell ref="S287:U287"/>
    <mergeCell ref="F312:AF312"/>
    <mergeCell ref="A298:F298"/>
    <mergeCell ref="J285:L285"/>
    <mergeCell ref="M285:O285"/>
    <mergeCell ref="J286:L286"/>
    <mergeCell ref="S285:U285"/>
    <mergeCell ref="C321:E325"/>
    <mergeCell ref="G337:AF337"/>
    <mergeCell ref="B336:F336"/>
    <mergeCell ref="G336:I336"/>
    <mergeCell ref="K108:L108"/>
    <mergeCell ref="AA282:AC282"/>
    <mergeCell ref="O280:Q280"/>
    <mergeCell ref="L142:N142"/>
    <mergeCell ref="B156:H156"/>
    <mergeCell ref="W139:Z139"/>
    <mergeCell ref="B140:H140"/>
    <mergeCell ref="M201:AF201"/>
    <mergeCell ref="L166:N166"/>
    <mergeCell ref="I262:AF262"/>
    <mergeCell ref="AC174:AF174"/>
    <mergeCell ref="R164:T164"/>
    <mergeCell ref="X281:Z281"/>
    <mergeCell ref="C316:E317"/>
    <mergeCell ref="F320:AF320"/>
    <mergeCell ref="F319:AF319"/>
    <mergeCell ref="C319:E320"/>
    <mergeCell ref="B155:H155"/>
    <mergeCell ref="I155:K155"/>
    <mergeCell ref="L155:N155"/>
    <mergeCell ref="B340:F340"/>
    <mergeCell ref="G340:AF340"/>
    <mergeCell ref="B339:F339"/>
    <mergeCell ref="G339:AF339"/>
    <mergeCell ref="B335:F335"/>
    <mergeCell ref="R295:Y295"/>
    <mergeCell ref="J290:Q290"/>
    <mergeCell ref="Z290:AF290"/>
    <mergeCell ref="J291:Q291"/>
    <mergeCell ref="J292:Q292"/>
    <mergeCell ref="J293:Q293"/>
    <mergeCell ref="J294:Q294"/>
    <mergeCell ref="J295:Q295"/>
    <mergeCell ref="Z291:AF291"/>
    <mergeCell ref="Z292:AF292"/>
    <mergeCell ref="B337:F337"/>
    <mergeCell ref="B294:I294"/>
    <mergeCell ref="R309:T309"/>
    <mergeCell ref="AA307:AC307"/>
    <mergeCell ref="I307:M307"/>
    <mergeCell ref="N305:Q306"/>
    <mergeCell ref="F316:AF317"/>
    <mergeCell ref="C311:E315"/>
    <mergeCell ref="B333:F334"/>
    <mergeCell ref="G334:AF334"/>
    <mergeCell ref="N336:AE336"/>
    <mergeCell ref="G303:N303"/>
    <mergeCell ref="AA309:AC309"/>
    <mergeCell ref="Z294:AF294"/>
    <mergeCell ref="AD309:AF309"/>
    <mergeCell ref="B290:I290"/>
    <mergeCell ref="F326:AF326"/>
    <mergeCell ref="G330:I330"/>
    <mergeCell ref="P285:R285"/>
    <mergeCell ref="B291:I291"/>
    <mergeCell ref="B292:I292"/>
    <mergeCell ref="Z293:AF293"/>
    <mergeCell ref="R292:Y292"/>
    <mergeCell ref="R293:Y293"/>
    <mergeCell ref="R294:Y294"/>
    <mergeCell ref="B328:F328"/>
    <mergeCell ref="B330:F331"/>
    <mergeCell ref="G331:J331"/>
    <mergeCell ref="U306:W306"/>
    <mergeCell ref="U308:W308"/>
    <mergeCell ref="Z295:AF295"/>
    <mergeCell ref="R291:Y291"/>
    <mergeCell ref="P286:R286"/>
    <mergeCell ref="M286:O286"/>
    <mergeCell ref="V287:X287"/>
    <mergeCell ref="AB286:AF286"/>
    <mergeCell ref="F325:AF325"/>
    <mergeCell ref="X307:Z307"/>
    <mergeCell ref="L298:P298"/>
    <mergeCell ref="G298:I298"/>
    <mergeCell ref="R288:T288"/>
    <mergeCell ref="AA321:AC321"/>
    <mergeCell ref="U307:W307"/>
    <mergeCell ref="N308:Q308"/>
    <mergeCell ref="F324:AF324"/>
    <mergeCell ref="H321:J321"/>
    <mergeCell ref="J322:M322"/>
    <mergeCell ref="F323:AF323"/>
    <mergeCell ref="AL174:AM174"/>
    <mergeCell ref="AL173:AM173"/>
    <mergeCell ref="B190:S190"/>
    <mergeCell ref="B158:H158"/>
    <mergeCell ref="I158:K158"/>
    <mergeCell ref="U190:W190"/>
    <mergeCell ref="B182:H182"/>
    <mergeCell ref="B180:H180"/>
    <mergeCell ref="O236:AF236"/>
    <mergeCell ref="B237:H242"/>
    <mergeCell ref="AC237:AF237"/>
    <mergeCell ref="I238:AB238"/>
    <mergeCell ref="AC238:AF238"/>
    <mergeCell ref="I239:AB239"/>
    <mergeCell ref="AC239:AF239"/>
    <mergeCell ref="I240:X240"/>
    <mergeCell ref="AA240:AB240"/>
    <mergeCell ref="I241:X241"/>
    <mergeCell ref="AA241:AB241"/>
    <mergeCell ref="I242:AB242"/>
    <mergeCell ref="AC242:AF242"/>
    <mergeCell ref="B227:H230"/>
    <mergeCell ref="B231:H236"/>
    <mergeCell ref="O177:P177"/>
    <mergeCell ref="S177:T177"/>
    <mergeCell ref="C206:H208"/>
    <mergeCell ref="I206:L206"/>
    <mergeCell ref="M206:AF206"/>
    <mergeCell ref="U177:W177"/>
    <mergeCell ref="I218:L218"/>
    <mergeCell ref="AA213:AB213"/>
    <mergeCell ref="M223:AF223"/>
    <mergeCell ref="L281:N281"/>
    <mergeCell ref="O281:Q281"/>
    <mergeCell ref="I157:K157"/>
    <mergeCell ref="R159:T159"/>
    <mergeCell ref="B195:S195"/>
    <mergeCell ref="R147:T147"/>
    <mergeCell ref="O153:Q153"/>
    <mergeCell ref="I148:K148"/>
    <mergeCell ref="O147:Q147"/>
    <mergeCell ref="B157:H157"/>
    <mergeCell ref="R160:T160"/>
    <mergeCell ref="I156:K156"/>
    <mergeCell ref="I152:N152"/>
    <mergeCell ref="I166:K166"/>
    <mergeCell ref="B164:H164"/>
    <mergeCell ref="I164:K164"/>
    <mergeCell ref="L164:N164"/>
    <mergeCell ref="L168:N168"/>
    <mergeCell ref="O168:Q168"/>
    <mergeCell ref="R168:T168"/>
    <mergeCell ref="I168:K168"/>
    <mergeCell ref="B172:M172"/>
    <mergeCell ref="B152:C153"/>
    <mergeCell ref="O165:Q165"/>
    <mergeCell ref="K178:L178"/>
    <mergeCell ref="Q177:R177"/>
    <mergeCell ref="N174:Q174"/>
    <mergeCell ref="L169:N169"/>
    <mergeCell ref="O169:Q169"/>
    <mergeCell ref="R148:T148"/>
    <mergeCell ref="B179:H179"/>
    <mergeCell ref="Q183:R183"/>
    <mergeCell ref="W5:Y5"/>
    <mergeCell ref="O86:AF86"/>
    <mergeCell ref="J19:AE19"/>
    <mergeCell ref="M97:P97"/>
    <mergeCell ref="Q97:S97"/>
    <mergeCell ref="Z5:AD5"/>
    <mergeCell ref="S90:Z90"/>
    <mergeCell ref="S91:Z91"/>
    <mergeCell ref="A91:H91"/>
    <mergeCell ref="A104:H105"/>
    <mergeCell ref="Y129:AD129"/>
    <mergeCell ref="X122:AE122"/>
    <mergeCell ref="X130:Z130"/>
    <mergeCell ref="AC101:AD101"/>
    <mergeCell ref="V100:X100"/>
    <mergeCell ref="V101:X101"/>
    <mergeCell ref="P129:Q129"/>
    <mergeCell ref="R129:V129"/>
    <mergeCell ref="A106:H111"/>
    <mergeCell ref="R103:AE103"/>
    <mergeCell ref="I89:K89"/>
    <mergeCell ref="L89:S89"/>
    <mergeCell ref="I86:N86"/>
    <mergeCell ref="I87:N87"/>
    <mergeCell ref="A71:A73"/>
    <mergeCell ref="A84:H85"/>
    <mergeCell ref="I96:L96"/>
    <mergeCell ref="K71:M71"/>
    <mergeCell ref="N71:W71"/>
    <mergeCell ref="AA101:AB101"/>
    <mergeCell ref="I93:AF93"/>
    <mergeCell ref="A95:H96"/>
    <mergeCell ref="A125:H126"/>
    <mergeCell ref="AA130:AC130"/>
    <mergeCell ref="AA139:AF139"/>
    <mergeCell ref="U140:V140"/>
    <mergeCell ref="AA140:AF141"/>
    <mergeCell ref="S126:AE126"/>
    <mergeCell ref="R109:T109"/>
    <mergeCell ref="U192:W192"/>
    <mergeCell ref="B193:S193"/>
    <mergeCell ref="U196:W196"/>
    <mergeCell ref="R274:T274"/>
    <mergeCell ref="B141:H141"/>
    <mergeCell ref="I141:K141"/>
    <mergeCell ref="S178:T178"/>
    <mergeCell ref="B181:H181"/>
    <mergeCell ref="U193:W193"/>
    <mergeCell ref="U189:W189"/>
    <mergeCell ref="O160:Q160"/>
    <mergeCell ref="I160:K160"/>
    <mergeCell ref="L156:N156"/>
    <mergeCell ref="O155:Q155"/>
    <mergeCell ref="O158:Q158"/>
    <mergeCell ref="B169:H169"/>
    <mergeCell ref="B167:H167"/>
    <mergeCell ref="O167:Q167"/>
    <mergeCell ref="G162:H163"/>
    <mergeCell ref="O162:T162"/>
    <mergeCell ref="R166:T166"/>
    <mergeCell ref="R167:T167"/>
    <mergeCell ref="B165:H165"/>
    <mergeCell ref="I162:N162"/>
    <mergeCell ref="I163:K163"/>
    <mergeCell ref="K102:P102"/>
    <mergeCell ref="R111:T111"/>
    <mergeCell ref="Z111:AB111"/>
    <mergeCell ref="N76:W76"/>
    <mergeCell ref="X76:AF76"/>
    <mergeCell ref="X79:AF79"/>
    <mergeCell ref="L165:N165"/>
    <mergeCell ref="T367:U367"/>
    <mergeCell ref="V367:AD367"/>
    <mergeCell ref="Z109:AB109"/>
    <mergeCell ref="R110:T110"/>
    <mergeCell ref="I125:L125"/>
    <mergeCell ref="M125:O125"/>
    <mergeCell ref="I126:N126"/>
    <mergeCell ref="U143:V143"/>
    <mergeCell ref="U144:V144"/>
    <mergeCell ref="O145:Q145"/>
    <mergeCell ref="O146:Q146"/>
    <mergeCell ref="V285:X285"/>
    <mergeCell ref="N321:P321"/>
    <mergeCell ref="K321:M321"/>
    <mergeCell ref="R170:T170"/>
    <mergeCell ref="O142:Q142"/>
    <mergeCell ref="O230:AF230"/>
    <mergeCell ref="L163:N163"/>
    <mergeCell ref="AA176:AF176"/>
    <mergeCell ref="AA178:AC178"/>
    <mergeCell ref="M178:N178"/>
    <mergeCell ref="R125:AE125"/>
    <mergeCell ref="S124:AE124"/>
    <mergeCell ref="O126:Q126"/>
    <mergeCell ref="I237:AB237"/>
  </mergeCells>
  <phoneticPr fontId="2"/>
  <dataValidations count="36">
    <dataValidation type="list" allowBlank="1" showInputMessage="1" showErrorMessage="1" sqref="S341" xr:uid="{00000000-0002-0000-0100-000000000000}">
      <formula1>"無料,一部有料（サービスごとの料金は一覧表のとおり）"</formula1>
    </dataValidation>
    <dataValidation type="list" allowBlank="1" showInputMessage="1" showErrorMessage="1" sqref="G298:I298 V272:X272 P129 G330:I330 U212:W213 M103:O103 M125:O125 I127:K128 W129 AE129 P105:R105 O124:Q124 G336:I336 G302:I302 O126:Q126 U215:W215 I270:K270 J255:L255 J250:L250 J245:L245 R273:T274 U187:W196 M206:AF206 AC242:AF242 AC234:AF235 AC237:AF239 AE227:AF227 AC227 AD227 AC231:AF231" xr:uid="{00000000-0002-0000-0100-000001000000}">
      <formula1>"あり,なし"</formula1>
    </dataValidation>
    <dataValidation type="list" allowBlank="1" showInputMessage="1" sqref="Y187:AE187" xr:uid="{00000000-0002-0000-0100-000002000000}">
      <formula1>"直営,委託,配食サービス"</formula1>
    </dataValidation>
    <dataValidation type="list" allowBlank="1" showInputMessage="1" showErrorMessage="1" sqref="K331:AF331" xr:uid="{00000000-0002-0000-0100-000003000000}">
      <formula1>"想定居住期間内に退去した場合、想定居住期間を超えて入居継続した入居者の家賃等に充当"</formula1>
    </dataValidation>
    <dataValidation type="list" allowBlank="1" showInputMessage="1" showErrorMessage="1" sqref="X130:Z130 AD130 U131:X131 AB131:AE131 L130:N131 O131 R130:T130" xr:uid="{00000000-0002-0000-0100-000004000000}">
      <formula1>"あり,一部あり,なし"</formula1>
    </dataValidation>
    <dataValidation type="list" allowBlank="1" showInputMessage="1" sqref="M97:P97" xr:uid="{00000000-0002-0000-0100-000005000000}">
      <formula1>"賃貸借,所有"</formula1>
    </dataValidation>
    <dataValidation imeMode="halfKatakana" allowBlank="1" showInputMessage="1" showErrorMessage="1" sqref="L82:AF82 L23:AF23" xr:uid="{00000000-0002-0000-0100-000006000000}"/>
    <dataValidation type="list" allowBlank="1" showInputMessage="1" sqref="J13:AE13" xr:uid="{00000000-0002-0000-0100-000007000000}">
      <formula1>"住宅型"</formula1>
    </dataValidation>
    <dataValidation type="list" allowBlank="1" showInputMessage="1" sqref="J15:AE15" xr:uid="{00000000-0002-0000-0100-000008000000}">
      <formula1>"利用権方式,建物賃貸借方式,終身建物賃貸借方式"</formula1>
    </dataValidation>
    <dataValidation type="list" allowBlank="1" showInputMessage="1" sqref="J16:AE16" xr:uid="{00000000-0002-0000-0100-000009000000}">
      <formula1>"前払金方式,月払い方式,選択方式"</formula1>
    </dataValidation>
    <dataValidation type="list" allowBlank="1" showInputMessage="1" sqref="J17:AE17" xr:uid="{00000000-0002-0000-0100-00000A000000}">
      <formula1>"自立のみ,専用型（要介護のみ）,混合型（自立除く）,混合型（自立含む）"</formula1>
    </dataValidation>
    <dataValidation type="list" allowBlank="1" showInputMessage="1" sqref="J18:AE18" xr:uid="{00000000-0002-0000-0100-00000B000000}">
      <formula1>"居宅サービス利用可"</formula1>
    </dataValidation>
    <dataValidation type="list" allowBlank="1" showInputMessage="1" showErrorMessage="1" sqref="P22:AE22" xr:uid="{00000000-0002-0000-0100-00000C000000}">
      <formula1>"社会福祉法人,医療法人,ＮＰＯ法人,宗教法人,営利法人,公設,地方住宅供給公社法に基づき東京都が設立した特別法人,その他の法人"</formula1>
    </dataValidation>
    <dataValidation type="list" allowBlank="1" showInputMessage="1" sqref="K102:P102" xr:uid="{00000000-0002-0000-0100-00000D000000}">
      <formula1>"耐火建築物,準耐火建築物,一部耐火・一部準耐火建築物,その他"</formula1>
    </dataValidation>
    <dataValidation type="list" allowBlank="1" showInputMessage="1" sqref="I104:K105" xr:uid="{00000000-0002-0000-0100-00000E000000}">
      <formula1>"土地,建物"</formula1>
    </dataValidation>
    <dataValidation type="list" errorStyle="warning" allowBlank="1" showInputMessage="1" sqref="N122" xr:uid="{00000000-0002-0000-0100-00000F000000}">
      <formula1>"全室設置,一部設置,設置なし"</formula1>
    </dataValidation>
    <dataValidation type="list" allowBlank="1" showInputMessage="1" sqref="X122:AE122" xr:uid="{00000000-0002-0000-0100-000010000000}">
      <formula1>"男女別,男女共用,一部男女共用"</formula1>
    </dataValidation>
    <dataValidation type="list" allowBlank="1" showInputMessage="1" sqref="J19:AE19" xr:uid="{00000000-0002-0000-0100-000011000000}">
      <formula1>"定員１人,定員１～２人（親族のみ対象）,定員１～２人（親族及び東京都パートナーシップ宣誓制度等利用者を対象）,相部屋あり"</formula1>
    </dataValidation>
    <dataValidation type="list" allowBlank="1" showInputMessage="1" sqref="M95:P95" xr:uid="{00000000-0002-0000-0100-000012000000}">
      <formula1>"賃貸借,所有,地上権,－"</formula1>
    </dataValidation>
    <dataValidation type="list" allowBlank="1" showInputMessage="1" sqref="Y274:AF274" xr:uid="{00000000-0002-0000-0100-000013000000}">
      <formula1>"事業所ホームページ,事業所内閲覧,その他,なし"</formula1>
    </dataValidation>
    <dataValidation type="list" allowBlank="1" showInputMessage="1" sqref="Y273:AF273" xr:uid="{00000000-0002-0000-0100-000014000000}">
      <formula1>"とうきょう福祉ナビゲーション,事業所ホームページ,事業所内閲覧,その他,なし"</formula1>
    </dataValidation>
    <dataValidation imeMode="off" allowBlank="1" showInputMessage="1" showErrorMessage="1" sqref="L10:M10 R10:S10 AA321:AC321 I29:AF29 I88:AF88 O86:AF87 O27:AF28 J322:M322 Z5:AD5 M96:O96 Z98:AB98 S92:Z92 V100:V101 Q104 I164:T170 I178:AF182 R107:T111 Z107:AB111 AA213:AB213 M98:O98 O173:P173 V173:W173 Y173:Z173 R173:S174 AA174:AB174 I31:AF31 B349:AE349 R113:T114 T321:V321 Z291:Z295 O277:Q277 J279:AF282 J286:AA286 M287:O287 V287:X287 Y355:AA355 L298:P298 G303:N303 AC100:AC101 Z104 I307:M310 H321:J321 N321:P321 I263:K263 M263:O263 I266:K266 M266:O266 I269:K269 M269:O269 T214 I154:T160 J291:J295 Z113:AB114 S115:S121 I137:L137 O137 I139:T149 R137 W137 W139:Z149 AA240:AB241 AA232:AB233 AA228:AB229" xr:uid="{00000000-0002-0000-0100-000015000000}"/>
    <dataValidation type="list" errorStyle="information" allowBlank="1" showInputMessage="1" sqref="K36:M47 K76:M79 K71:M74 K60:M69 K49:M58" xr:uid="{00000000-0002-0000-0100-000016000000}">
      <formula1>"なし,1,2,3,4,5,6,7,8,9,10,11,12,13,14,15,16,17,18,19,20,21,22,23,24,25,26,27,28,29,30"</formula1>
    </dataValidation>
    <dataValidation type="date" imeMode="off" operator="greaterThanOrEqual" allowBlank="1" showInputMessage="1" sqref="S90:Z91" xr:uid="{00000000-0002-0000-0100-000017000000}">
      <formula1>19725</formula1>
    </dataValidation>
    <dataValidation imeMode="on" allowBlank="1" showInputMessage="1" showErrorMessage="1" sqref="B307:H310" xr:uid="{00000000-0002-0000-0100-000018000000}"/>
    <dataValidation type="list" allowBlank="1" showInputMessage="1" showErrorMessage="1" sqref="P335:R335" xr:uid="{00000000-0002-0000-0100-000019000000}">
      <formula1>"日以内,月以内"</formula1>
    </dataValidation>
    <dataValidation imeMode="off" operator="lessThanOrEqual" allowBlank="1" showInputMessage="1" showErrorMessage="1" error="40以下の数値を入力してください。" sqref="V150:X150" xr:uid="{00000000-0002-0000-0100-00001A000000}"/>
    <dataValidation imeMode="off" operator="equal" allowBlank="1" showInputMessage="1" showErrorMessage="1" error="桁数が正しくありません。再度確認してください。" sqref="J84:O84 J25:O25" xr:uid="{00000000-0002-0000-0100-00001B000000}"/>
    <dataValidation imeMode="off" operator="greaterThanOrEqual" allowBlank="1" showInputMessage="1" showErrorMessage="1" sqref="S99:Z99" xr:uid="{00000000-0002-0000-0100-00001C000000}"/>
    <dataValidation type="list" imeMode="off" allowBlank="1" showInputMessage="1" sqref="M128:N128" xr:uid="{00000000-0002-0000-0100-00001D000000}">
      <formula1>"1,2,3,4,5"</formula1>
    </dataValidation>
    <dataValidation type="list" allowBlank="1" showInputMessage="1" sqref="T95:V95 T97:V97" xr:uid="{00000000-0002-0000-0100-00001E000000}">
      <formula1>"あり,なし"</formula1>
    </dataValidation>
    <dataValidation errorStyle="warning" allowBlank="1" showInputMessage="1" showErrorMessage="1" sqref="K107:L111 K113:L114" xr:uid="{00000000-0002-0000-0100-00001F000000}"/>
    <dataValidation type="list" allowBlank="1" showInputMessage="1" showErrorMessage="1" sqref="J353:O355 Z353:AE354" xr:uid="{00000000-0002-0000-0100-000020000000}">
      <formula1>"入居希望者に公開,入居希望者に交付,公開していない"</formula1>
    </dataValidation>
    <dataValidation type="list" allowBlank="1" showInputMessage="1" sqref="J14:AE14" xr:uid="{00000000-0002-0000-0100-000021000000}">
      <formula1>"無,有"</formula1>
    </dataValidation>
    <dataValidation type="list" allowBlank="1" showInputMessage="1" showErrorMessage="1" sqref="O115:O121" xr:uid="{00000000-0002-0000-0100-000022000000}">
      <formula1>"全室あり,一部あり,なし"</formula1>
    </dataValidation>
    <dataValidation type="list" allowBlank="1" showInputMessage="1" showErrorMessage="1" sqref="AA138:AF138" xr:uid="{00000000-0002-0000-0100-000023000000}">
      <formula1>"敷地外兼務あり"</formula1>
    </dataValidation>
  </dataValidations>
  <printOptions horizontalCentered="1"/>
  <pageMargins left="0.59055118110236227" right="0.59055118110236227" top="0.78740157480314965" bottom="0.78740157480314965" header="0.70866141732283472" footer="0.19685039370078741"/>
  <pageSetup paperSize="9" scale="70" orientation="portrait" blackAndWhite="1" r:id="rId1"/>
  <headerFooter alignWithMargins="0">
    <oddFooter>&amp;P / &amp;N ページ</oddFooter>
  </headerFooter>
  <rowBreaks count="6" manualBreakCount="6">
    <brk id="64" max="31" man="1"/>
    <brk id="121" max="31" man="1"/>
    <brk id="174" max="31" man="1"/>
    <brk id="226" max="31" man="1"/>
    <brk id="275" max="31" man="1"/>
    <brk id="326" max="31" man="1"/>
  </rowBreaks>
  <ignoredErrors>
    <ignoredError sqref="AI141:AI142 AI143 AI125"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62"/>
  <sheetViews>
    <sheetView view="pageBreakPreview" topLeftCell="A47" zoomScaleNormal="100" workbookViewId="0">
      <selection activeCell="J8" sqref="J8"/>
    </sheetView>
  </sheetViews>
  <sheetFormatPr defaultRowHeight="12"/>
  <cols>
    <col min="1" max="1" width="22.109375" style="207" customWidth="1"/>
    <col min="2" max="4" width="17.33203125" style="207" customWidth="1"/>
    <col min="5" max="5" width="19.88671875" style="207" customWidth="1"/>
    <col min="6" max="256" width="9" style="207"/>
    <col min="257" max="257" width="22.109375" style="207" customWidth="1"/>
    <col min="258" max="260" width="17.33203125" style="207" customWidth="1"/>
    <col min="261" max="261" width="19.88671875" style="207" customWidth="1"/>
    <col min="262" max="512" width="9" style="207"/>
    <col min="513" max="513" width="22.109375" style="207" customWidth="1"/>
    <col min="514" max="516" width="17.33203125" style="207" customWidth="1"/>
    <col min="517" max="517" width="19.88671875" style="207" customWidth="1"/>
    <col min="518" max="768" width="9" style="207"/>
    <col min="769" max="769" width="22.109375" style="207" customWidth="1"/>
    <col min="770" max="772" width="17.33203125" style="207" customWidth="1"/>
    <col min="773" max="773" width="19.88671875" style="207" customWidth="1"/>
    <col min="774" max="1024" width="9" style="207"/>
    <col min="1025" max="1025" width="22.109375" style="207" customWidth="1"/>
    <col min="1026" max="1028" width="17.33203125" style="207" customWidth="1"/>
    <col min="1029" max="1029" width="19.88671875" style="207" customWidth="1"/>
    <col min="1030" max="1280" width="9" style="207"/>
    <col min="1281" max="1281" width="22.109375" style="207" customWidth="1"/>
    <col min="1282" max="1284" width="17.33203125" style="207" customWidth="1"/>
    <col min="1285" max="1285" width="19.88671875" style="207" customWidth="1"/>
    <col min="1286" max="1536" width="9" style="207"/>
    <col min="1537" max="1537" width="22.109375" style="207" customWidth="1"/>
    <col min="1538" max="1540" width="17.33203125" style="207" customWidth="1"/>
    <col min="1541" max="1541" width="19.88671875" style="207" customWidth="1"/>
    <col min="1542" max="1792" width="9" style="207"/>
    <col min="1793" max="1793" width="22.109375" style="207" customWidth="1"/>
    <col min="1794" max="1796" width="17.33203125" style="207" customWidth="1"/>
    <col min="1797" max="1797" width="19.88671875" style="207" customWidth="1"/>
    <col min="1798" max="2048" width="9" style="207"/>
    <col min="2049" max="2049" width="22.109375" style="207" customWidth="1"/>
    <col min="2050" max="2052" width="17.33203125" style="207" customWidth="1"/>
    <col min="2053" max="2053" width="19.88671875" style="207" customWidth="1"/>
    <col min="2054" max="2304" width="9" style="207"/>
    <col min="2305" max="2305" width="22.109375" style="207" customWidth="1"/>
    <col min="2306" max="2308" width="17.33203125" style="207" customWidth="1"/>
    <col min="2309" max="2309" width="19.88671875" style="207" customWidth="1"/>
    <col min="2310" max="2560" width="9" style="207"/>
    <col min="2561" max="2561" width="22.109375" style="207" customWidth="1"/>
    <col min="2562" max="2564" width="17.33203125" style="207" customWidth="1"/>
    <col min="2565" max="2565" width="19.88671875" style="207" customWidth="1"/>
    <col min="2566" max="2816" width="9" style="207"/>
    <col min="2817" max="2817" width="22.109375" style="207" customWidth="1"/>
    <col min="2818" max="2820" width="17.33203125" style="207" customWidth="1"/>
    <col min="2821" max="2821" width="19.88671875" style="207" customWidth="1"/>
    <col min="2822" max="3072" width="9" style="207"/>
    <col min="3073" max="3073" width="22.109375" style="207" customWidth="1"/>
    <col min="3074" max="3076" width="17.33203125" style="207" customWidth="1"/>
    <col min="3077" max="3077" width="19.88671875" style="207" customWidth="1"/>
    <col min="3078" max="3328" width="9" style="207"/>
    <col min="3329" max="3329" width="22.109375" style="207" customWidth="1"/>
    <col min="3330" max="3332" width="17.33203125" style="207" customWidth="1"/>
    <col min="3333" max="3333" width="19.88671875" style="207" customWidth="1"/>
    <col min="3334" max="3584" width="9" style="207"/>
    <col min="3585" max="3585" width="22.109375" style="207" customWidth="1"/>
    <col min="3586" max="3588" width="17.33203125" style="207" customWidth="1"/>
    <col min="3589" max="3589" width="19.88671875" style="207" customWidth="1"/>
    <col min="3590" max="3840" width="9" style="207"/>
    <col min="3841" max="3841" width="22.109375" style="207" customWidth="1"/>
    <col min="3842" max="3844" width="17.33203125" style="207" customWidth="1"/>
    <col min="3845" max="3845" width="19.88671875" style="207" customWidth="1"/>
    <col min="3846" max="4096" width="9" style="207"/>
    <col min="4097" max="4097" width="22.109375" style="207" customWidth="1"/>
    <col min="4098" max="4100" width="17.33203125" style="207" customWidth="1"/>
    <col min="4101" max="4101" width="19.88671875" style="207" customWidth="1"/>
    <col min="4102" max="4352" width="9" style="207"/>
    <col min="4353" max="4353" width="22.109375" style="207" customWidth="1"/>
    <col min="4354" max="4356" width="17.33203125" style="207" customWidth="1"/>
    <col min="4357" max="4357" width="19.88671875" style="207" customWidth="1"/>
    <col min="4358" max="4608" width="9" style="207"/>
    <col min="4609" max="4609" width="22.109375" style="207" customWidth="1"/>
    <col min="4610" max="4612" width="17.33203125" style="207" customWidth="1"/>
    <col min="4613" max="4613" width="19.88671875" style="207" customWidth="1"/>
    <col min="4614" max="4864" width="9" style="207"/>
    <col min="4865" max="4865" width="22.109375" style="207" customWidth="1"/>
    <col min="4866" max="4868" width="17.33203125" style="207" customWidth="1"/>
    <col min="4869" max="4869" width="19.88671875" style="207" customWidth="1"/>
    <col min="4870" max="5120" width="9" style="207"/>
    <col min="5121" max="5121" width="22.109375" style="207" customWidth="1"/>
    <col min="5122" max="5124" width="17.33203125" style="207" customWidth="1"/>
    <col min="5125" max="5125" width="19.88671875" style="207" customWidth="1"/>
    <col min="5126" max="5376" width="9" style="207"/>
    <col min="5377" max="5377" width="22.109375" style="207" customWidth="1"/>
    <col min="5378" max="5380" width="17.33203125" style="207" customWidth="1"/>
    <col min="5381" max="5381" width="19.88671875" style="207" customWidth="1"/>
    <col min="5382" max="5632" width="9" style="207"/>
    <col min="5633" max="5633" width="22.109375" style="207" customWidth="1"/>
    <col min="5634" max="5636" width="17.33203125" style="207" customWidth="1"/>
    <col min="5637" max="5637" width="19.88671875" style="207" customWidth="1"/>
    <col min="5638" max="5888" width="9" style="207"/>
    <col min="5889" max="5889" width="22.109375" style="207" customWidth="1"/>
    <col min="5890" max="5892" width="17.33203125" style="207" customWidth="1"/>
    <col min="5893" max="5893" width="19.88671875" style="207" customWidth="1"/>
    <col min="5894" max="6144" width="9" style="207"/>
    <col min="6145" max="6145" width="22.109375" style="207" customWidth="1"/>
    <col min="6146" max="6148" width="17.33203125" style="207" customWidth="1"/>
    <col min="6149" max="6149" width="19.88671875" style="207" customWidth="1"/>
    <col min="6150" max="6400" width="9" style="207"/>
    <col min="6401" max="6401" width="22.109375" style="207" customWidth="1"/>
    <col min="6402" max="6404" width="17.33203125" style="207" customWidth="1"/>
    <col min="6405" max="6405" width="19.88671875" style="207" customWidth="1"/>
    <col min="6406" max="6656" width="9" style="207"/>
    <col min="6657" max="6657" width="22.109375" style="207" customWidth="1"/>
    <col min="6658" max="6660" width="17.33203125" style="207" customWidth="1"/>
    <col min="6661" max="6661" width="19.88671875" style="207" customWidth="1"/>
    <col min="6662" max="6912" width="9" style="207"/>
    <col min="6913" max="6913" width="22.109375" style="207" customWidth="1"/>
    <col min="6914" max="6916" width="17.33203125" style="207" customWidth="1"/>
    <col min="6917" max="6917" width="19.88671875" style="207" customWidth="1"/>
    <col min="6918" max="7168" width="9" style="207"/>
    <col min="7169" max="7169" width="22.109375" style="207" customWidth="1"/>
    <col min="7170" max="7172" width="17.33203125" style="207" customWidth="1"/>
    <col min="7173" max="7173" width="19.88671875" style="207" customWidth="1"/>
    <col min="7174" max="7424" width="9" style="207"/>
    <col min="7425" max="7425" width="22.109375" style="207" customWidth="1"/>
    <col min="7426" max="7428" width="17.33203125" style="207" customWidth="1"/>
    <col min="7429" max="7429" width="19.88671875" style="207" customWidth="1"/>
    <col min="7430" max="7680" width="9" style="207"/>
    <col min="7681" max="7681" width="22.109375" style="207" customWidth="1"/>
    <col min="7682" max="7684" width="17.33203125" style="207" customWidth="1"/>
    <col min="7685" max="7685" width="19.88671875" style="207" customWidth="1"/>
    <col min="7686" max="7936" width="9" style="207"/>
    <col min="7937" max="7937" width="22.109375" style="207" customWidth="1"/>
    <col min="7938" max="7940" width="17.33203125" style="207" customWidth="1"/>
    <col min="7941" max="7941" width="19.88671875" style="207" customWidth="1"/>
    <col min="7942" max="8192" width="9" style="207"/>
    <col min="8193" max="8193" width="22.109375" style="207" customWidth="1"/>
    <col min="8194" max="8196" width="17.33203125" style="207" customWidth="1"/>
    <col min="8197" max="8197" width="19.88671875" style="207" customWidth="1"/>
    <col min="8198" max="8448" width="9" style="207"/>
    <col min="8449" max="8449" width="22.109375" style="207" customWidth="1"/>
    <col min="8450" max="8452" width="17.33203125" style="207" customWidth="1"/>
    <col min="8453" max="8453" width="19.88671875" style="207" customWidth="1"/>
    <col min="8454" max="8704" width="9" style="207"/>
    <col min="8705" max="8705" width="22.109375" style="207" customWidth="1"/>
    <col min="8706" max="8708" width="17.33203125" style="207" customWidth="1"/>
    <col min="8709" max="8709" width="19.88671875" style="207" customWidth="1"/>
    <col min="8710" max="8960" width="9" style="207"/>
    <col min="8961" max="8961" width="22.109375" style="207" customWidth="1"/>
    <col min="8962" max="8964" width="17.33203125" style="207" customWidth="1"/>
    <col min="8965" max="8965" width="19.88671875" style="207" customWidth="1"/>
    <col min="8966" max="9216" width="9" style="207"/>
    <col min="9217" max="9217" width="22.109375" style="207" customWidth="1"/>
    <col min="9218" max="9220" width="17.33203125" style="207" customWidth="1"/>
    <col min="9221" max="9221" width="19.88671875" style="207" customWidth="1"/>
    <col min="9222" max="9472" width="9" style="207"/>
    <col min="9473" max="9473" width="22.109375" style="207" customWidth="1"/>
    <col min="9474" max="9476" width="17.33203125" style="207" customWidth="1"/>
    <col min="9477" max="9477" width="19.88671875" style="207" customWidth="1"/>
    <col min="9478" max="9728" width="9" style="207"/>
    <col min="9729" max="9729" width="22.109375" style="207" customWidth="1"/>
    <col min="9730" max="9732" width="17.33203125" style="207" customWidth="1"/>
    <col min="9733" max="9733" width="19.88671875" style="207" customWidth="1"/>
    <col min="9734" max="9984" width="9" style="207"/>
    <col min="9985" max="9985" width="22.109375" style="207" customWidth="1"/>
    <col min="9986" max="9988" width="17.33203125" style="207" customWidth="1"/>
    <col min="9989" max="9989" width="19.88671875" style="207" customWidth="1"/>
    <col min="9990" max="10240" width="9" style="207"/>
    <col min="10241" max="10241" width="22.109375" style="207" customWidth="1"/>
    <col min="10242" max="10244" width="17.33203125" style="207" customWidth="1"/>
    <col min="10245" max="10245" width="19.88671875" style="207" customWidth="1"/>
    <col min="10246" max="10496" width="9" style="207"/>
    <col min="10497" max="10497" width="22.109375" style="207" customWidth="1"/>
    <col min="10498" max="10500" width="17.33203125" style="207" customWidth="1"/>
    <col min="10501" max="10501" width="19.88671875" style="207" customWidth="1"/>
    <col min="10502" max="10752" width="9" style="207"/>
    <col min="10753" max="10753" width="22.109375" style="207" customWidth="1"/>
    <col min="10754" max="10756" width="17.33203125" style="207" customWidth="1"/>
    <col min="10757" max="10757" width="19.88671875" style="207" customWidth="1"/>
    <col min="10758" max="11008" width="9" style="207"/>
    <col min="11009" max="11009" width="22.109375" style="207" customWidth="1"/>
    <col min="11010" max="11012" width="17.33203125" style="207" customWidth="1"/>
    <col min="11013" max="11013" width="19.88671875" style="207" customWidth="1"/>
    <col min="11014" max="11264" width="9" style="207"/>
    <col min="11265" max="11265" width="22.109375" style="207" customWidth="1"/>
    <col min="11266" max="11268" width="17.33203125" style="207" customWidth="1"/>
    <col min="11269" max="11269" width="19.88671875" style="207" customWidth="1"/>
    <col min="11270" max="11520" width="9" style="207"/>
    <col min="11521" max="11521" width="22.109375" style="207" customWidth="1"/>
    <col min="11522" max="11524" width="17.33203125" style="207" customWidth="1"/>
    <col min="11525" max="11525" width="19.88671875" style="207" customWidth="1"/>
    <col min="11526" max="11776" width="9" style="207"/>
    <col min="11777" max="11777" width="22.109375" style="207" customWidth="1"/>
    <col min="11778" max="11780" width="17.33203125" style="207" customWidth="1"/>
    <col min="11781" max="11781" width="19.88671875" style="207" customWidth="1"/>
    <col min="11782" max="12032" width="9" style="207"/>
    <col min="12033" max="12033" width="22.109375" style="207" customWidth="1"/>
    <col min="12034" max="12036" width="17.33203125" style="207" customWidth="1"/>
    <col min="12037" max="12037" width="19.88671875" style="207" customWidth="1"/>
    <col min="12038" max="12288" width="9" style="207"/>
    <col min="12289" max="12289" width="22.109375" style="207" customWidth="1"/>
    <col min="12290" max="12292" width="17.33203125" style="207" customWidth="1"/>
    <col min="12293" max="12293" width="19.88671875" style="207" customWidth="1"/>
    <col min="12294" max="12544" width="9" style="207"/>
    <col min="12545" max="12545" width="22.109375" style="207" customWidth="1"/>
    <col min="12546" max="12548" width="17.33203125" style="207" customWidth="1"/>
    <col min="12549" max="12549" width="19.88671875" style="207" customWidth="1"/>
    <col min="12550" max="12800" width="9" style="207"/>
    <col min="12801" max="12801" width="22.109375" style="207" customWidth="1"/>
    <col min="12802" max="12804" width="17.33203125" style="207" customWidth="1"/>
    <col min="12805" max="12805" width="19.88671875" style="207" customWidth="1"/>
    <col min="12806" max="13056" width="9" style="207"/>
    <col min="13057" max="13057" width="22.109375" style="207" customWidth="1"/>
    <col min="13058" max="13060" width="17.33203125" style="207" customWidth="1"/>
    <col min="13061" max="13061" width="19.88671875" style="207" customWidth="1"/>
    <col min="13062" max="13312" width="9" style="207"/>
    <col min="13313" max="13313" width="22.109375" style="207" customWidth="1"/>
    <col min="13314" max="13316" width="17.33203125" style="207" customWidth="1"/>
    <col min="13317" max="13317" width="19.88671875" style="207" customWidth="1"/>
    <col min="13318" max="13568" width="9" style="207"/>
    <col min="13569" max="13569" width="22.109375" style="207" customWidth="1"/>
    <col min="13570" max="13572" width="17.33203125" style="207" customWidth="1"/>
    <col min="13573" max="13573" width="19.88671875" style="207" customWidth="1"/>
    <col min="13574" max="13824" width="9" style="207"/>
    <col min="13825" max="13825" width="22.109375" style="207" customWidth="1"/>
    <col min="13826" max="13828" width="17.33203125" style="207" customWidth="1"/>
    <col min="13829" max="13829" width="19.88671875" style="207" customWidth="1"/>
    <col min="13830" max="14080" width="9" style="207"/>
    <col min="14081" max="14081" width="22.109375" style="207" customWidth="1"/>
    <col min="14082" max="14084" width="17.33203125" style="207" customWidth="1"/>
    <col min="14085" max="14085" width="19.88671875" style="207" customWidth="1"/>
    <col min="14086" max="14336" width="9" style="207"/>
    <col min="14337" max="14337" width="22.109375" style="207" customWidth="1"/>
    <col min="14338" max="14340" width="17.33203125" style="207" customWidth="1"/>
    <col min="14341" max="14341" width="19.88671875" style="207" customWidth="1"/>
    <col min="14342" max="14592" width="9" style="207"/>
    <col min="14593" max="14593" width="22.109375" style="207" customWidth="1"/>
    <col min="14594" max="14596" width="17.33203125" style="207" customWidth="1"/>
    <col min="14597" max="14597" width="19.88671875" style="207" customWidth="1"/>
    <col min="14598" max="14848" width="9" style="207"/>
    <col min="14849" max="14849" width="22.109375" style="207" customWidth="1"/>
    <col min="14850" max="14852" width="17.33203125" style="207" customWidth="1"/>
    <col min="14853" max="14853" width="19.88671875" style="207" customWidth="1"/>
    <col min="14854" max="15104" width="9" style="207"/>
    <col min="15105" max="15105" width="22.109375" style="207" customWidth="1"/>
    <col min="15106" max="15108" width="17.33203125" style="207" customWidth="1"/>
    <col min="15109" max="15109" width="19.88671875" style="207" customWidth="1"/>
    <col min="15110" max="15360" width="9" style="207"/>
    <col min="15361" max="15361" width="22.109375" style="207" customWidth="1"/>
    <col min="15362" max="15364" width="17.33203125" style="207" customWidth="1"/>
    <col min="15365" max="15365" width="19.88671875" style="207" customWidth="1"/>
    <col min="15366" max="15616" width="9" style="207"/>
    <col min="15617" max="15617" width="22.109375" style="207" customWidth="1"/>
    <col min="15618" max="15620" width="17.33203125" style="207" customWidth="1"/>
    <col min="15621" max="15621" width="19.88671875" style="207" customWidth="1"/>
    <col min="15622" max="15872" width="9" style="207"/>
    <col min="15873" max="15873" width="22.109375" style="207" customWidth="1"/>
    <col min="15874" max="15876" width="17.33203125" style="207" customWidth="1"/>
    <col min="15877" max="15877" width="19.88671875" style="207" customWidth="1"/>
    <col min="15878" max="16128" width="9" style="207"/>
    <col min="16129" max="16129" width="22.109375" style="207" customWidth="1"/>
    <col min="16130" max="16132" width="17.33203125" style="207" customWidth="1"/>
    <col min="16133" max="16133" width="19.88671875" style="207" customWidth="1"/>
    <col min="16134" max="16383" width="9" style="207"/>
    <col min="16384" max="16384" width="9" style="207" customWidth="1"/>
  </cols>
  <sheetData>
    <row r="1" spans="1:6">
      <c r="E1" s="208" t="s">
        <v>461</v>
      </c>
    </row>
    <row r="2" spans="1:6">
      <c r="A2" s="843" t="s">
        <v>462</v>
      </c>
      <c r="B2" s="843"/>
      <c r="C2" s="843"/>
      <c r="D2" s="843"/>
      <c r="E2" s="843"/>
      <c r="F2" s="209"/>
    </row>
    <row r="3" spans="1:6" ht="6" customHeight="1">
      <c r="A3" s="250"/>
      <c r="B3" s="210"/>
      <c r="C3" s="210"/>
      <c r="D3" s="210"/>
      <c r="E3" s="210"/>
      <c r="F3" s="209"/>
    </row>
    <row r="4" spans="1:6" ht="31.5" customHeight="1">
      <c r="A4" s="211" t="s">
        <v>463</v>
      </c>
      <c r="B4" s="844" t="s">
        <v>464</v>
      </c>
      <c r="C4" s="845"/>
      <c r="D4" s="844" t="s">
        <v>465</v>
      </c>
      <c r="E4" s="845"/>
    </row>
    <row r="5" spans="1:6" ht="26.25" customHeight="1">
      <c r="A5" s="212"/>
      <c r="B5" s="846" t="s">
        <v>466</v>
      </c>
      <c r="C5" s="849" t="s">
        <v>467</v>
      </c>
      <c r="D5" s="851" t="s">
        <v>468</v>
      </c>
      <c r="E5" s="854" t="s">
        <v>469</v>
      </c>
    </row>
    <row r="6" spans="1:6">
      <c r="A6" s="212"/>
      <c r="B6" s="847"/>
      <c r="C6" s="842"/>
      <c r="D6" s="852"/>
      <c r="E6" s="855"/>
    </row>
    <row r="7" spans="1:6" ht="18" customHeight="1">
      <c r="A7" s="212"/>
      <c r="B7" s="847"/>
      <c r="C7" s="842"/>
      <c r="D7" s="852"/>
      <c r="E7" s="855"/>
    </row>
    <row r="8" spans="1:6" ht="45" customHeight="1">
      <c r="A8" s="213" t="s">
        <v>470</v>
      </c>
      <c r="B8" s="848"/>
      <c r="C8" s="850"/>
      <c r="D8" s="853"/>
      <c r="E8" s="856"/>
    </row>
    <row r="9" spans="1:6" s="216" customFormat="1" ht="24" customHeight="1">
      <c r="A9" s="251" t="s">
        <v>471</v>
      </c>
      <c r="B9" s="214"/>
      <c r="C9" s="215"/>
      <c r="D9" s="214"/>
      <c r="E9" s="215"/>
    </row>
    <row r="10" spans="1:6" s="216" customFormat="1" ht="24" customHeight="1">
      <c r="A10" s="252" t="s">
        <v>472</v>
      </c>
      <c r="B10" s="217"/>
      <c r="C10" s="218"/>
      <c r="D10" s="217"/>
      <c r="E10" s="218"/>
    </row>
    <row r="11" spans="1:6" s="216" customFormat="1" ht="24" customHeight="1">
      <c r="A11" s="252" t="s">
        <v>473</v>
      </c>
      <c r="B11" s="217"/>
      <c r="C11" s="218"/>
      <c r="D11" s="217"/>
      <c r="E11" s="218"/>
    </row>
    <row r="12" spans="1:6" s="216" customFormat="1" ht="24" customHeight="1">
      <c r="A12" s="252" t="s">
        <v>474</v>
      </c>
      <c r="B12" s="217"/>
      <c r="C12" s="218"/>
      <c r="D12" s="217"/>
      <c r="E12" s="218"/>
    </row>
    <row r="13" spans="1:6" s="216" customFormat="1" ht="24" customHeight="1">
      <c r="A13" s="252" t="s">
        <v>475</v>
      </c>
      <c r="B13" s="217"/>
      <c r="C13" s="218"/>
      <c r="D13" s="217"/>
      <c r="E13" s="218"/>
    </row>
    <row r="14" spans="1:6" s="216" customFormat="1" ht="24" customHeight="1">
      <c r="A14" s="252" t="s">
        <v>476</v>
      </c>
      <c r="B14" s="217"/>
      <c r="C14" s="218"/>
      <c r="D14" s="217"/>
      <c r="E14" s="218"/>
    </row>
    <row r="15" spans="1:6" s="216" customFormat="1" ht="24" customHeight="1">
      <c r="A15" s="252" t="s">
        <v>477</v>
      </c>
      <c r="B15" s="217"/>
      <c r="C15" s="218"/>
      <c r="D15" s="217"/>
      <c r="E15" s="218"/>
    </row>
    <row r="16" spans="1:6" s="216" customFormat="1" ht="24" customHeight="1">
      <c r="A16" s="252" t="s">
        <v>478</v>
      </c>
      <c r="B16" s="217"/>
      <c r="C16" s="218"/>
      <c r="D16" s="217"/>
      <c r="E16" s="218"/>
    </row>
    <row r="17" spans="1:5" s="216" customFormat="1" ht="24" customHeight="1">
      <c r="A17" s="252" t="s">
        <v>479</v>
      </c>
      <c r="B17" s="217"/>
      <c r="C17" s="218"/>
      <c r="D17" s="217"/>
      <c r="E17" s="218"/>
    </row>
    <row r="18" spans="1:5" s="216" customFormat="1" ht="24" customHeight="1">
      <c r="A18" s="252" t="s">
        <v>480</v>
      </c>
      <c r="B18" s="217"/>
      <c r="C18" s="218"/>
      <c r="D18" s="217"/>
      <c r="E18" s="218"/>
    </row>
    <row r="19" spans="1:5" s="216" customFormat="1" ht="24" customHeight="1">
      <c r="A19" s="252" t="s">
        <v>481</v>
      </c>
      <c r="B19" s="217"/>
      <c r="C19" s="218"/>
      <c r="D19" s="217"/>
      <c r="E19" s="218"/>
    </row>
    <row r="20" spans="1:5" s="216" customFormat="1" ht="24" customHeight="1">
      <c r="A20" s="252" t="s">
        <v>482</v>
      </c>
      <c r="B20" s="217"/>
      <c r="C20" s="218"/>
      <c r="D20" s="217"/>
      <c r="E20" s="218"/>
    </row>
    <row r="21" spans="1:5" s="216" customFormat="1" ht="24" customHeight="1">
      <c r="A21" s="252" t="s">
        <v>483</v>
      </c>
      <c r="B21" s="217"/>
      <c r="C21" s="218"/>
      <c r="D21" s="217"/>
      <c r="E21" s="218"/>
    </row>
    <row r="22" spans="1:5" s="216" customFormat="1" ht="24" customHeight="1">
      <c r="A22" s="252" t="s">
        <v>484</v>
      </c>
      <c r="B22" s="217"/>
      <c r="C22" s="218"/>
      <c r="D22" s="217"/>
      <c r="E22" s="218"/>
    </row>
    <row r="23" spans="1:5" s="216" customFormat="1" ht="24" customHeight="1">
      <c r="A23" s="252" t="s">
        <v>485</v>
      </c>
      <c r="B23" s="217"/>
      <c r="C23" s="218"/>
      <c r="D23" s="217"/>
      <c r="E23" s="218"/>
    </row>
    <row r="24" spans="1:5" s="216" customFormat="1" ht="24" customHeight="1">
      <c r="A24" s="252" t="s">
        <v>486</v>
      </c>
      <c r="B24" s="217"/>
      <c r="C24" s="218"/>
      <c r="D24" s="217"/>
      <c r="E24" s="218"/>
    </row>
    <row r="25" spans="1:5" s="216" customFormat="1" ht="24" customHeight="1">
      <c r="A25" s="252" t="s">
        <v>487</v>
      </c>
      <c r="B25" s="217"/>
      <c r="C25" s="218"/>
      <c r="D25" s="217"/>
      <c r="E25" s="218"/>
    </row>
    <row r="26" spans="1:5" s="216" customFormat="1" ht="24" customHeight="1">
      <c r="A26" s="252" t="s">
        <v>488</v>
      </c>
      <c r="B26" s="217"/>
      <c r="C26" s="218"/>
      <c r="D26" s="217"/>
      <c r="E26" s="218"/>
    </row>
    <row r="27" spans="1:5" s="216" customFormat="1" ht="24" customHeight="1">
      <c r="A27" s="252" t="s">
        <v>489</v>
      </c>
      <c r="B27" s="217"/>
      <c r="C27" s="218"/>
      <c r="D27" s="217"/>
      <c r="E27" s="218"/>
    </row>
    <row r="28" spans="1:5" s="216" customFormat="1" ht="24" customHeight="1">
      <c r="A28" s="252" t="s">
        <v>490</v>
      </c>
      <c r="B28" s="217"/>
      <c r="C28" s="218"/>
      <c r="D28" s="217"/>
      <c r="E28" s="218"/>
    </row>
    <row r="29" spans="1:5" s="216" customFormat="1" ht="24" customHeight="1">
      <c r="A29" s="253" t="s">
        <v>491</v>
      </c>
      <c r="B29" s="219"/>
      <c r="C29" s="220"/>
      <c r="D29" s="219"/>
      <c r="E29" s="220"/>
    </row>
    <row r="30" spans="1:5" s="216" customFormat="1" ht="24" customHeight="1">
      <c r="A30" s="254" t="s">
        <v>492</v>
      </c>
      <c r="B30" s="214"/>
      <c r="C30" s="215"/>
      <c r="D30" s="214"/>
      <c r="E30" s="215"/>
    </row>
    <row r="31" spans="1:5" s="216" customFormat="1" ht="24" customHeight="1">
      <c r="A31" s="255" t="s">
        <v>493</v>
      </c>
      <c r="B31" s="217"/>
      <c r="C31" s="218"/>
      <c r="D31" s="217"/>
      <c r="E31" s="218"/>
    </row>
    <row r="32" spans="1:5" s="216" customFormat="1" ht="24" customHeight="1">
      <c r="A32" s="255" t="s">
        <v>494</v>
      </c>
      <c r="B32" s="217"/>
      <c r="C32" s="218"/>
      <c r="D32" s="217"/>
      <c r="E32" s="218"/>
    </row>
    <row r="33" spans="1:5" s="216" customFormat="1" ht="24" customHeight="1">
      <c r="A33" s="255" t="s">
        <v>495</v>
      </c>
      <c r="B33" s="217"/>
      <c r="C33" s="218"/>
      <c r="D33" s="217"/>
      <c r="E33" s="218"/>
    </row>
    <row r="34" spans="1:5" s="216" customFormat="1" ht="24" customHeight="1">
      <c r="A34" s="255" t="s">
        <v>496</v>
      </c>
      <c r="B34" s="217"/>
      <c r="C34" s="218"/>
      <c r="D34" s="217"/>
      <c r="E34" s="218"/>
    </row>
    <row r="35" spans="1:5" s="216" customFormat="1" ht="24" customHeight="1">
      <c r="A35" s="255" t="s">
        <v>497</v>
      </c>
      <c r="B35" s="217"/>
      <c r="C35" s="218"/>
      <c r="D35" s="217"/>
      <c r="E35" s="218"/>
    </row>
    <row r="36" spans="1:5" s="216" customFormat="1" ht="24" customHeight="1">
      <c r="A36" s="255" t="s">
        <v>498</v>
      </c>
      <c r="B36" s="217"/>
      <c r="C36" s="218"/>
      <c r="D36" s="217"/>
      <c r="E36" s="218"/>
    </row>
    <row r="37" spans="1:5" s="216" customFormat="1" ht="24" customHeight="1">
      <c r="A37" s="255" t="s">
        <v>499</v>
      </c>
      <c r="B37" s="217"/>
      <c r="C37" s="218"/>
      <c r="D37" s="217"/>
      <c r="E37" s="218"/>
    </row>
    <row r="38" spans="1:5" s="216" customFormat="1" ht="24" customHeight="1">
      <c r="A38" s="255" t="s">
        <v>500</v>
      </c>
      <c r="B38" s="217"/>
      <c r="C38" s="218"/>
      <c r="D38" s="217"/>
      <c r="E38" s="218"/>
    </row>
    <row r="39" spans="1:5" s="216" customFormat="1" ht="24" customHeight="1">
      <c r="A39" s="255" t="s">
        <v>501</v>
      </c>
      <c r="B39" s="217"/>
      <c r="C39" s="218"/>
      <c r="D39" s="217"/>
      <c r="E39" s="218"/>
    </row>
    <row r="40" spans="1:5" s="216" customFormat="1" ht="24" customHeight="1">
      <c r="A40" s="255" t="s">
        <v>502</v>
      </c>
      <c r="B40" s="217"/>
      <c r="C40" s="218"/>
      <c r="D40" s="217"/>
      <c r="E40" s="218"/>
    </row>
    <row r="41" spans="1:5" s="216" customFormat="1" ht="24" customHeight="1">
      <c r="A41" s="256" t="s">
        <v>503</v>
      </c>
      <c r="B41" s="219"/>
      <c r="C41" s="220"/>
      <c r="D41" s="219"/>
      <c r="E41" s="220"/>
    </row>
    <row r="42" spans="1:5" s="216" customFormat="1" ht="24" customHeight="1">
      <c r="A42" s="254" t="s">
        <v>504</v>
      </c>
      <c r="B42" s="214"/>
      <c r="C42" s="215"/>
      <c r="D42" s="214"/>
      <c r="E42" s="215"/>
    </row>
    <row r="43" spans="1:5" s="216" customFormat="1" ht="24" customHeight="1">
      <c r="A43" s="255" t="s">
        <v>505</v>
      </c>
      <c r="B43" s="217"/>
      <c r="C43" s="218"/>
      <c r="D43" s="217"/>
      <c r="E43" s="218"/>
    </row>
    <row r="44" spans="1:5" s="216" customFormat="1" ht="24" customHeight="1">
      <c r="A44" s="255" t="s">
        <v>506</v>
      </c>
      <c r="B44" s="217"/>
      <c r="C44" s="218"/>
      <c r="D44" s="217"/>
      <c r="E44" s="218"/>
    </row>
    <row r="45" spans="1:5" s="216" customFormat="1" ht="24" customHeight="1">
      <c r="A45" s="255" t="s">
        <v>507</v>
      </c>
      <c r="B45" s="217"/>
      <c r="C45" s="218"/>
      <c r="D45" s="217"/>
      <c r="E45" s="218"/>
    </row>
    <row r="46" spans="1:5" s="216" customFormat="1" ht="24" customHeight="1">
      <c r="A46" s="255" t="s">
        <v>508</v>
      </c>
      <c r="B46" s="217"/>
      <c r="C46" s="218"/>
      <c r="D46" s="217"/>
      <c r="E46" s="218"/>
    </row>
    <row r="47" spans="1:5" s="216" customFormat="1" ht="24" customHeight="1">
      <c r="A47" s="255" t="s">
        <v>509</v>
      </c>
      <c r="B47" s="217"/>
      <c r="C47" s="218"/>
      <c r="D47" s="217"/>
      <c r="E47" s="218"/>
    </row>
    <row r="48" spans="1:5" s="216" customFormat="1" ht="24" customHeight="1">
      <c r="A48" s="255" t="s">
        <v>510</v>
      </c>
      <c r="B48" s="221"/>
      <c r="C48" s="222"/>
      <c r="D48" s="221"/>
      <c r="E48" s="222"/>
    </row>
    <row r="49" spans="1:5" s="216" customFormat="1" ht="24" customHeight="1">
      <c r="A49" s="257" t="s">
        <v>511</v>
      </c>
      <c r="B49" s="219"/>
      <c r="C49" s="220"/>
      <c r="D49" s="219"/>
      <c r="E49" s="220"/>
    </row>
    <row r="50" spans="1:5" s="216" customFormat="1" ht="24" customHeight="1">
      <c r="A50" s="252" t="s">
        <v>512</v>
      </c>
      <c r="B50" s="217"/>
      <c r="C50" s="218"/>
      <c r="D50" s="217"/>
      <c r="E50" s="218"/>
    </row>
    <row r="51" spans="1:5" s="216" customFormat="1" ht="24" customHeight="1">
      <c r="A51" s="252" t="s">
        <v>513</v>
      </c>
      <c r="B51" s="217"/>
      <c r="C51" s="218"/>
      <c r="D51" s="217"/>
      <c r="E51" s="218"/>
    </row>
    <row r="52" spans="1:5" s="216" customFormat="1" ht="24" customHeight="1">
      <c r="A52" s="252" t="s">
        <v>514</v>
      </c>
      <c r="B52" s="217"/>
      <c r="C52" s="218"/>
      <c r="D52" s="217"/>
      <c r="E52" s="218"/>
    </row>
    <row r="53" spans="1:5" s="216" customFormat="1" ht="24" customHeight="1">
      <c r="A53" s="252" t="s">
        <v>515</v>
      </c>
      <c r="B53" s="217"/>
      <c r="C53" s="218"/>
      <c r="D53" s="217"/>
      <c r="E53" s="218"/>
    </row>
    <row r="54" spans="1:5" s="216" customFormat="1" ht="24" customHeight="1">
      <c r="A54" s="252" t="s">
        <v>516</v>
      </c>
      <c r="B54" s="217"/>
      <c r="C54" s="218"/>
      <c r="D54" s="217"/>
      <c r="E54" s="218"/>
    </row>
    <row r="55" spans="1:5" s="216" customFormat="1" ht="24" customHeight="1">
      <c r="A55" s="253" t="s">
        <v>517</v>
      </c>
      <c r="B55" s="219"/>
      <c r="C55" s="220"/>
      <c r="D55" s="219"/>
      <c r="E55" s="220"/>
    </row>
    <row r="56" spans="1:5" s="216" customFormat="1" ht="24" customHeight="1">
      <c r="A56" s="258" t="s">
        <v>518</v>
      </c>
      <c r="B56" s="223"/>
      <c r="C56" s="224"/>
      <c r="D56" s="223"/>
      <c r="E56" s="225"/>
    </row>
    <row r="57" spans="1:5">
      <c r="A57" s="259"/>
    </row>
    <row r="58" spans="1:5" s="226" customFormat="1" ht="25.5" customHeight="1">
      <c r="A58" s="841" t="s">
        <v>519</v>
      </c>
      <c r="B58" s="841"/>
      <c r="C58" s="841"/>
      <c r="D58" s="841"/>
      <c r="E58" s="841"/>
    </row>
    <row r="59" spans="1:5" ht="61.5" customHeight="1">
      <c r="A59" s="227" t="s">
        <v>520</v>
      </c>
      <c r="B59" s="842" t="s">
        <v>521</v>
      </c>
      <c r="C59" s="842"/>
      <c r="D59" s="842"/>
      <c r="E59" s="842"/>
    </row>
    <row r="60" spans="1:5" ht="50.25" customHeight="1">
      <c r="A60" s="227" t="s">
        <v>522</v>
      </c>
      <c r="B60" s="842" t="s">
        <v>523</v>
      </c>
      <c r="C60" s="842"/>
      <c r="D60" s="842"/>
      <c r="E60" s="842"/>
    </row>
    <row r="61" spans="1:5" ht="18" customHeight="1">
      <c r="A61" s="227" t="s">
        <v>524</v>
      </c>
      <c r="B61" s="842" t="s">
        <v>525</v>
      </c>
      <c r="C61" s="842"/>
      <c r="D61" s="842"/>
      <c r="E61" s="842"/>
    </row>
    <row r="62" spans="1:5" ht="22.5" customHeight="1">
      <c r="A62" s="227" t="s">
        <v>526</v>
      </c>
      <c r="B62" s="842" t="s">
        <v>527</v>
      </c>
      <c r="C62" s="842"/>
      <c r="D62" s="842"/>
      <c r="E62" s="842"/>
    </row>
  </sheetData>
  <mergeCells count="12">
    <mergeCell ref="A2:E2"/>
    <mergeCell ref="B4:C4"/>
    <mergeCell ref="D4:E4"/>
    <mergeCell ref="B5:B8"/>
    <mergeCell ref="C5:C8"/>
    <mergeCell ref="D5:D8"/>
    <mergeCell ref="E5:E8"/>
    <mergeCell ref="A58:E58"/>
    <mergeCell ref="B59:E59"/>
    <mergeCell ref="B60:E60"/>
    <mergeCell ref="B61:E61"/>
    <mergeCell ref="B62:E62"/>
  </mergeCells>
  <phoneticPr fontId="2"/>
  <printOptions horizontalCentered="1"/>
  <pageMargins left="0.59055118110236227" right="0.59055118110236227" top="1.1023622047244095" bottom="0.27559055118110237" header="0.70866141732283472" footer="0.19685039370078741"/>
  <pageSetup paperSize="9" scale="8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45"/>
  <sheetViews>
    <sheetView showGridLines="0" zoomScaleNormal="100" zoomScaleSheetLayoutView="100" workbookViewId="0">
      <selection activeCell="P5" sqref="P5"/>
    </sheetView>
  </sheetViews>
  <sheetFormatPr defaultColWidth="9" defaultRowHeight="13.2"/>
  <cols>
    <col min="1" max="1" width="2.33203125" style="26" customWidth="1"/>
    <col min="2" max="2" width="44.33203125" style="175" customWidth="1"/>
    <col min="3" max="3" width="4" style="24" customWidth="1"/>
    <col min="4" max="4" width="2.33203125" style="25" bestFit="1" customWidth="1"/>
    <col min="5" max="5" width="4.33203125" style="24" customWidth="1"/>
    <col min="6" max="6" width="2.6640625" style="24" bestFit="1" customWidth="1"/>
    <col min="7" max="7" width="4" style="24" customWidth="1"/>
    <col min="8" max="8" width="38.109375" style="26" customWidth="1"/>
    <col min="9" max="9" width="9" style="26"/>
    <col min="10" max="11" width="9" style="47"/>
    <col min="12" max="16384" width="9" style="26"/>
  </cols>
  <sheetData>
    <row r="1" spans="1:11" ht="9" customHeight="1">
      <c r="A1" s="23"/>
      <c r="B1" s="23"/>
      <c r="H1" s="23"/>
    </row>
    <row r="2" spans="1:11">
      <c r="H2" s="27" t="str">
        <f>"基準日："&amp;TEXT(重要事項説明書!Z5,"gggge年m月d日")</f>
        <v>基準日：明治33年1月0日</v>
      </c>
    </row>
    <row r="3" spans="1:11" ht="18" customHeight="1">
      <c r="B3" s="28" t="str">
        <f>"施設名："&amp;重要事項説明書!E9</f>
        <v>施設名：</v>
      </c>
      <c r="H3" s="27"/>
    </row>
    <row r="4" spans="1:11" ht="5.25" customHeight="1" thickBot="1">
      <c r="B4" s="29"/>
      <c r="C4" s="30"/>
      <c r="D4" s="30"/>
      <c r="E4" s="30"/>
      <c r="F4" s="30"/>
      <c r="G4" s="30"/>
      <c r="H4" s="27"/>
    </row>
    <row r="5" spans="1:11" s="31" customFormat="1" ht="24.75" customHeight="1" thickTop="1" thickBot="1">
      <c r="A5" s="869" t="s">
        <v>450</v>
      </c>
      <c r="B5" s="869"/>
      <c r="C5" s="869"/>
      <c r="D5" s="869"/>
      <c r="E5" s="869"/>
      <c r="F5" s="869"/>
      <c r="G5" s="869"/>
      <c r="H5" s="869"/>
      <c r="J5" s="148" t="str">
        <f>IF(COUNTIF(J8:J41,"未記入")+COUNTIF(J8:J41,"○は１つ")&gt;0,"要確認","")</f>
        <v>要確認</v>
      </c>
      <c r="K5" s="149" t="str">
        <f>IF(COUNTIF(K8:K41,"未記入")&gt;0,"未記入あり","")</f>
        <v/>
      </c>
    </row>
    <row r="6" spans="1:11" s="31" customFormat="1" ht="11.25" customHeight="1" thickTop="1">
      <c r="B6" s="32"/>
      <c r="C6" s="24"/>
      <c r="D6" s="25"/>
      <c r="E6" s="24"/>
      <c r="F6" s="24"/>
      <c r="G6" s="24"/>
      <c r="H6" s="33"/>
      <c r="J6" s="150"/>
      <c r="K6" s="150"/>
    </row>
    <row r="7" spans="1:11" s="35" customFormat="1" ht="15.75" customHeight="1">
      <c r="A7" s="870" t="s">
        <v>528</v>
      </c>
      <c r="B7" s="871"/>
      <c r="C7" s="872" t="s">
        <v>529</v>
      </c>
      <c r="D7" s="873"/>
      <c r="E7" s="873"/>
      <c r="F7" s="873"/>
      <c r="G7" s="874"/>
      <c r="H7" s="34" t="s">
        <v>530</v>
      </c>
      <c r="J7" s="151" t="s">
        <v>531</v>
      </c>
      <c r="K7" s="151" t="s">
        <v>532</v>
      </c>
    </row>
    <row r="8" spans="1:11" s="37" customFormat="1" ht="20.25" customHeight="1">
      <c r="A8" s="857" t="s">
        <v>533</v>
      </c>
      <c r="B8" s="858"/>
      <c r="C8" s="182"/>
      <c r="D8" s="183"/>
      <c r="E8" s="182"/>
      <c r="F8" s="182"/>
      <c r="G8" s="182"/>
      <c r="H8" s="36"/>
      <c r="J8" s="152"/>
      <c r="K8" s="152"/>
    </row>
    <row r="9" spans="1:11" s="37" customFormat="1" ht="15" customHeight="1">
      <c r="A9" s="876">
        <v>1</v>
      </c>
      <c r="B9" s="878" t="s">
        <v>534</v>
      </c>
      <c r="C9" s="161"/>
      <c r="D9" s="158"/>
      <c r="E9" s="159"/>
      <c r="F9" s="159"/>
      <c r="G9" s="162"/>
      <c r="H9" s="880"/>
      <c r="J9" s="153" t="str">
        <f>IF(COUNTIF(C9:G9,"○")=0,"未記入",IF(COUNTIF(C9:G9,"○")=1,"ok","○は１つ"))</f>
        <v>未記入</v>
      </c>
      <c r="K9" s="153"/>
    </row>
    <row r="10" spans="1:11" s="38" customFormat="1" ht="36" customHeight="1">
      <c r="A10" s="877"/>
      <c r="B10" s="879"/>
      <c r="C10" s="43" t="s">
        <v>535</v>
      </c>
      <c r="D10" s="44"/>
      <c r="E10" s="43" t="s">
        <v>25</v>
      </c>
      <c r="F10" s="43"/>
      <c r="G10" s="45" t="s">
        <v>536</v>
      </c>
      <c r="H10" s="881"/>
      <c r="J10" s="154"/>
      <c r="K10" s="155" t="str">
        <f>IF(AND(G9="○",H9=""),"未記入","")</f>
        <v/>
      </c>
    </row>
    <row r="11" spans="1:11" s="37" customFormat="1" ht="15" customHeight="1">
      <c r="A11" s="876">
        <v>2</v>
      </c>
      <c r="B11" s="878" t="s">
        <v>537</v>
      </c>
      <c r="C11" s="161"/>
      <c r="D11" s="158"/>
      <c r="E11" s="163"/>
      <c r="F11" s="159"/>
      <c r="G11" s="162"/>
      <c r="H11" s="882"/>
      <c r="J11" s="153" t="str">
        <f>IF(COUNTIF(C11:G11,"○")=0,"未記入",IF(COUNTIF(C11:G11,"○")=1,"ok","○は１つ"))</f>
        <v>未記入</v>
      </c>
      <c r="K11" s="153"/>
    </row>
    <row r="12" spans="1:11" s="38" customFormat="1" ht="36" customHeight="1">
      <c r="A12" s="877"/>
      <c r="B12" s="879"/>
      <c r="C12" s="46" t="s">
        <v>535</v>
      </c>
      <c r="D12" s="44" t="s">
        <v>25</v>
      </c>
      <c r="E12" s="43" t="s">
        <v>538</v>
      </c>
      <c r="F12" s="43" t="s">
        <v>25</v>
      </c>
      <c r="G12" s="45" t="s">
        <v>539</v>
      </c>
      <c r="H12" s="883"/>
      <c r="J12" s="154"/>
      <c r="K12" s="155" t="str">
        <f>IF(AND(E11="○",H11=""),"未記入","")</f>
        <v/>
      </c>
    </row>
    <row r="13" spans="1:11" s="37" customFormat="1" ht="20.25" customHeight="1">
      <c r="A13" s="857" t="s">
        <v>540</v>
      </c>
      <c r="B13" s="858"/>
      <c r="C13" s="39"/>
      <c r="D13" s="40"/>
      <c r="E13" s="39"/>
      <c r="F13" s="39"/>
      <c r="G13" s="39"/>
      <c r="H13" s="41"/>
      <c r="J13" s="152"/>
      <c r="K13" s="153"/>
    </row>
    <row r="14" spans="1:11" s="37" customFormat="1" ht="15" customHeight="1">
      <c r="A14" s="867">
        <v>3</v>
      </c>
      <c r="B14" s="861" t="s">
        <v>541</v>
      </c>
      <c r="C14" s="161"/>
      <c r="D14" s="158"/>
      <c r="E14" s="159"/>
      <c r="F14" s="159"/>
      <c r="G14" s="162"/>
      <c r="H14" s="859"/>
      <c r="J14" s="153" t="str">
        <f>IF(COUNTIF(C14:G14,"○")=0,"未記入",IF(COUNTIF(C14:G14,"○")=1,"ok","○は１つ"))</f>
        <v>未記入</v>
      </c>
      <c r="K14" s="153"/>
    </row>
    <row r="15" spans="1:11" s="37" customFormat="1" ht="36" customHeight="1">
      <c r="A15" s="868"/>
      <c r="B15" s="862"/>
      <c r="C15" s="46" t="s">
        <v>535</v>
      </c>
      <c r="D15" s="44"/>
      <c r="E15" s="43" t="s">
        <v>25</v>
      </c>
      <c r="F15" s="43"/>
      <c r="G15" s="45" t="s">
        <v>536</v>
      </c>
      <c r="H15" s="860"/>
      <c r="J15" s="152"/>
      <c r="K15" s="155" t="str">
        <f>IF(AND(G14="○",H14=""),"未記入","")</f>
        <v/>
      </c>
    </row>
    <row r="16" spans="1:11" s="37" customFormat="1" ht="15" customHeight="1">
      <c r="A16" s="867">
        <v>4</v>
      </c>
      <c r="B16" s="861" t="s">
        <v>542</v>
      </c>
      <c r="C16" s="157" t="str">
        <f>IF(重要事項説明書!K102="その他","",IF(重要事項説明書!K102="","","○"))</f>
        <v/>
      </c>
      <c r="D16" s="158"/>
      <c r="E16" s="159"/>
      <c r="F16" s="159"/>
      <c r="G16" s="160" t="str">
        <f>IF(重要事項説明書!K102="その他","○","")</f>
        <v/>
      </c>
      <c r="H16" s="859"/>
      <c r="J16" s="153" t="str">
        <f>IF(COUNTIF(C16:G16,"○")=0,"未記入",IF(COUNTIF(C16:G16,"○")=1,"ok","○は１つ"))</f>
        <v>未記入</v>
      </c>
      <c r="K16" s="153"/>
    </row>
    <row r="17" spans="1:11" s="37" customFormat="1" ht="36" customHeight="1">
      <c r="A17" s="868"/>
      <c r="B17" s="862"/>
      <c r="C17" s="46" t="s">
        <v>535</v>
      </c>
      <c r="D17" s="44"/>
      <c r="E17" s="43" t="s">
        <v>25</v>
      </c>
      <c r="F17" s="43"/>
      <c r="G17" s="45" t="s">
        <v>536</v>
      </c>
      <c r="H17" s="860"/>
      <c r="J17" s="152"/>
      <c r="K17" s="155" t="str">
        <f>IF(AND(G16="○",H16=""),"未記入","")</f>
        <v/>
      </c>
    </row>
    <row r="18" spans="1:11" s="37" customFormat="1" ht="15" customHeight="1">
      <c r="A18" s="867">
        <v>5</v>
      </c>
      <c r="B18" s="861" t="s">
        <v>543</v>
      </c>
      <c r="C18" s="157" t="str">
        <f>IF(AND(重要事項説明書!L130="あり",重要事項説明書!R130="あり",重要事項説明書!X130="あり",重要事項説明書!AD130="あり"),"○","")</f>
        <v/>
      </c>
      <c r="D18" s="158"/>
      <c r="E18" s="159"/>
      <c r="F18" s="159"/>
      <c r="G18" s="160" t="str">
        <f>IF(AND(重要事項説明書!L130="あり",重要事項説明書!R130="あり",重要事項説明書!X130="あり",重要事項説明書!AD130="あり"),"",IF(重要事項説明書!AI130="未記入","","○"))</f>
        <v/>
      </c>
      <c r="H18" s="859"/>
      <c r="J18" s="153" t="str">
        <f>IF(COUNTIF(C18:G18,"○")=0,"未記入",IF(COUNTIF(C18:G18,"○")=1,"ok","○は１つ"))</f>
        <v>未記入</v>
      </c>
      <c r="K18" s="153"/>
    </row>
    <row r="19" spans="1:11" s="37" customFormat="1" ht="36" customHeight="1">
      <c r="A19" s="868"/>
      <c r="B19" s="862"/>
      <c r="C19" s="46" t="s">
        <v>535</v>
      </c>
      <c r="D19" s="44"/>
      <c r="E19" s="43" t="s">
        <v>25</v>
      </c>
      <c r="F19" s="43"/>
      <c r="G19" s="45" t="s">
        <v>536</v>
      </c>
      <c r="H19" s="860"/>
      <c r="J19" s="152"/>
      <c r="K19" s="155" t="str">
        <f>IF(AND(G18="○",H18=""),"未記入","")</f>
        <v/>
      </c>
    </row>
    <row r="20" spans="1:11" s="37" customFormat="1" ht="15" customHeight="1">
      <c r="A20" s="867">
        <v>6</v>
      </c>
      <c r="B20" s="861" t="s">
        <v>544</v>
      </c>
      <c r="C20" s="161"/>
      <c r="D20" s="158"/>
      <c r="E20" s="163"/>
      <c r="F20" s="159"/>
      <c r="G20" s="162"/>
      <c r="H20" s="859"/>
      <c r="J20" s="153" t="str">
        <f>IF(COUNTIF(C20:G20,"○")=0,"未記入",IF(COUNTIF(C20:G20,"○")=1,"ok","○は１つ"))</f>
        <v>未記入</v>
      </c>
      <c r="K20" s="153"/>
    </row>
    <row r="21" spans="1:11" s="37" customFormat="1" ht="36" customHeight="1">
      <c r="A21" s="868"/>
      <c r="B21" s="862"/>
      <c r="C21" s="46" t="s">
        <v>535</v>
      </c>
      <c r="D21" s="44" t="s">
        <v>25</v>
      </c>
      <c r="E21" s="43" t="s">
        <v>538</v>
      </c>
      <c r="F21" s="43" t="s">
        <v>25</v>
      </c>
      <c r="G21" s="45" t="s">
        <v>539</v>
      </c>
      <c r="H21" s="860"/>
      <c r="J21" s="152"/>
      <c r="K21" s="155" t="str">
        <f>IF(AND(E20="○",H20=""),"未記入","")</f>
        <v/>
      </c>
    </row>
    <row r="22" spans="1:11" s="37" customFormat="1" ht="15" customHeight="1">
      <c r="A22" s="867">
        <v>7</v>
      </c>
      <c r="B22" s="861" t="s">
        <v>545</v>
      </c>
      <c r="C22" s="161"/>
      <c r="D22" s="158"/>
      <c r="E22" s="159"/>
      <c r="F22" s="159"/>
      <c r="G22" s="162"/>
      <c r="H22" s="859"/>
      <c r="J22" s="153" t="str">
        <f>IF(COUNTIF(C22:G22,"○")=0,"未記入",IF(COUNTIF(C22:G22,"○")=1,"ok","○は１つ"))</f>
        <v>未記入</v>
      </c>
      <c r="K22" s="153"/>
    </row>
    <row r="23" spans="1:11" s="37" customFormat="1" ht="36" customHeight="1">
      <c r="A23" s="868"/>
      <c r="B23" s="862"/>
      <c r="C23" s="46" t="s">
        <v>535</v>
      </c>
      <c r="D23" s="44"/>
      <c r="E23" s="43" t="s">
        <v>25</v>
      </c>
      <c r="F23" s="43"/>
      <c r="G23" s="45" t="s">
        <v>536</v>
      </c>
      <c r="H23" s="860"/>
      <c r="J23" s="152"/>
      <c r="K23" s="155" t="str">
        <f>IF(AND(G22="○",H22=""),"未記入","")</f>
        <v/>
      </c>
    </row>
    <row r="24" spans="1:11" s="37" customFormat="1" ht="20.25" customHeight="1">
      <c r="A24" s="857" t="s">
        <v>546</v>
      </c>
      <c r="B24" s="858"/>
      <c r="C24" s="39"/>
      <c r="D24" s="40"/>
      <c r="E24" s="39"/>
      <c r="F24" s="39"/>
      <c r="G24" s="39"/>
      <c r="H24" s="41"/>
      <c r="J24" s="152"/>
      <c r="K24" s="153"/>
    </row>
    <row r="25" spans="1:11" s="37" customFormat="1" ht="15" customHeight="1">
      <c r="A25" s="863">
        <v>8</v>
      </c>
      <c r="B25" s="861" t="s">
        <v>547</v>
      </c>
      <c r="C25" s="161"/>
      <c r="D25" s="158"/>
      <c r="E25" s="159"/>
      <c r="F25" s="159"/>
      <c r="G25" s="162"/>
      <c r="H25" s="859"/>
      <c r="J25" s="153" t="str">
        <f>IF(COUNTIF(C25:G25,"○")=0,"未記入",IF(COUNTIF(C25:G25,"○")=1,"ok","○は１つ"))</f>
        <v>未記入</v>
      </c>
      <c r="K25" s="153"/>
    </row>
    <row r="26" spans="1:11" s="37" customFormat="1" ht="36" customHeight="1">
      <c r="A26" s="864"/>
      <c r="B26" s="862"/>
      <c r="C26" s="46" t="s">
        <v>535</v>
      </c>
      <c r="D26" s="44"/>
      <c r="E26" s="43" t="s">
        <v>25</v>
      </c>
      <c r="F26" s="43"/>
      <c r="G26" s="45" t="s">
        <v>536</v>
      </c>
      <c r="H26" s="860"/>
      <c r="J26" s="152"/>
      <c r="K26" s="155" t="str">
        <f>IF(AND(G25="○",H25=""),"未記入","")</f>
        <v/>
      </c>
    </row>
    <row r="27" spans="1:11" s="37" customFormat="1" ht="15" customHeight="1">
      <c r="A27" s="863">
        <v>9</v>
      </c>
      <c r="B27" s="861" t="s">
        <v>548</v>
      </c>
      <c r="C27" s="161"/>
      <c r="D27" s="158"/>
      <c r="E27" s="159"/>
      <c r="F27" s="159"/>
      <c r="G27" s="162"/>
      <c r="H27" s="859"/>
      <c r="J27" s="153" t="str">
        <f>IF(COUNTIF(C27:G27,"○")=0,"未記入",IF(COUNTIF(C27:G27,"○")=1,"ok","○は１つ"))</f>
        <v>未記入</v>
      </c>
      <c r="K27" s="153"/>
    </row>
    <row r="28" spans="1:11" s="37" customFormat="1" ht="36" customHeight="1">
      <c r="A28" s="864"/>
      <c r="B28" s="862"/>
      <c r="C28" s="46" t="s">
        <v>535</v>
      </c>
      <c r="D28" s="44"/>
      <c r="E28" s="43" t="s">
        <v>25</v>
      </c>
      <c r="F28" s="43"/>
      <c r="G28" s="45" t="s">
        <v>536</v>
      </c>
      <c r="H28" s="860"/>
      <c r="J28" s="152"/>
      <c r="K28" s="155" t="str">
        <f>IF(AND(G27="○",H27=""),"未記入","")</f>
        <v/>
      </c>
    </row>
    <row r="29" spans="1:11" s="37" customFormat="1" ht="15" customHeight="1">
      <c r="A29" s="863">
        <v>10</v>
      </c>
      <c r="B29" s="861" t="s">
        <v>549</v>
      </c>
      <c r="C29" s="157" t="str">
        <f>IF(重要事項説明書!J19="相部屋あり","",IF(重要事項説明書!J19="","","○"))</f>
        <v/>
      </c>
      <c r="D29" s="158"/>
      <c r="E29" s="159"/>
      <c r="F29" s="159"/>
      <c r="G29" s="160" t="str">
        <f>IF(重要事項説明書!J19="相部屋あり","○","")</f>
        <v/>
      </c>
      <c r="H29" s="859"/>
      <c r="J29" s="153" t="str">
        <f>IF(COUNTIF(C29:G29,"○")=0,"未記入",IF(COUNTIF(C29:G29,"○")=1,"ok","○は１つ"))</f>
        <v>未記入</v>
      </c>
      <c r="K29" s="153"/>
    </row>
    <row r="30" spans="1:11" s="37" customFormat="1" ht="36" customHeight="1">
      <c r="A30" s="864"/>
      <c r="B30" s="862"/>
      <c r="C30" s="46" t="s">
        <v>535</v>
      </c>
      <c r="D30" s="44"/>
      <c r="E30" s="43" t="s">
        <v>25</v>
      </c>
      <c r="F30" s="43"/>
      <c r="G30" s="45" t="s">
        <v>536</v>
      </c>
      <c r="H30" s="860"/>
      <c r="J30" s="152"/>
      <c r="K30" s="155" t="str">
        <f>IF(AND(G29="○",H29=""),"未記入","")</f>
        <v/>
      </c>
    </row>
    <row r="31" spans="1:11" s="37" customFormat="1" ht="15" customHeight="1">
      <c r="A31" s="863">
        <v>11</v>
      </c>
      <c r="B31" s="861" t="s">
        <v>550</v>
      </c>
      <c r="C31" s="161"/>
      <c r="D31" s="158"/>
      <c r="E31" s="159"/>
      <c r="F31" s="159"/>
      <c r="G31" s="162"/>
      <c r="H31" s="859"/>
      <c r="J31" s="153" t="str">
        <f>IF(COUNTIF(C31:G31,"○")=0,"未記入",IF(COUNTIF(C31:G31,"○")=1,"ok","○は１つ"))</f>
        <v>未記入</v>
      </c>
      <c r="K31" s="153"/>
    </row>
    <row r="32" spans="1:11" s="37" customFormat="1" ht="36" customHeight="1">
      <c r="A32" s="864"/>
      <c r="B32" s="862"/>
      <c r="C32" s="46" t="s">
        <v>535</v>
      </c>
      <c r="D32" s="44"/>
      <c r="E32" s="43" t="s">
        <v>25</v>
      </c>
      <c r="F32" s="43"/>
      <c r="G32" s="45" t="s">
        <v>536</v>
      </c>
      <c r="H32" s="860"/>
      <c r="J32" s="152"/>
      <c r="K32" s="155" t="str">
        <f>IF(AND(G31="○",H31=""),"未記入","")</f>
        <v/>
      </c>
    </row>
    <row r="33" spans="1:11" s="37" customFormat="1" ht="15" customHeight="1">
      <c r="A33" s="863">
        <v>12</v>
      </c>
      <c r="B33" s="861" t="s">
        <v>551</v>
      </c>
      <c r="C33" s="161"/>
      <c r="D33" s="158"/>
      <c r="E33" s="159"/>
      <c r="F33" s="159"/>
      <c r="G33" s="162"/>
      <c r="H33" s="859"/>
      <c r="J33" s="153" t="str">
        <f>IF(COUNTIF(C33:G33,"○")=0,"未記入",IF(COUNTIF(C33:G33,"○")=1,"ok","○は１つ"))</f>
        <v>未記入</v>
      </c>
      <c r="K33" s="153"/>
    </row>
    <row r="34" spans="1:11" s="37" customFormat="1" ht="36" customHeight="1">
      <c r="A34" s="864"/>
      <c r="B34" s="862"/>
      <c r="C34" s="46" t="s">
        <v>535</v>
      </c>
      <c r="D34" s="44"/>
      <c r="E34" s="43" t="s">
        <v>25</v>
      </c>
      <c r="F34" s="43"/>
      <c r="G34" s="45" t="s">
        <v>536</v>
      </c>
      <c r="H34" s="860"/>
      <c r="J34" s="152"/>
      <c r="K34" s="155" t="str">
        <f>IF(AND(G33="○",H33=""),"未記入","")</f>
        <v/>
      </c>
    </row>
    <row r="35" spans="1:11" s="37" customFormat="1" ht="20.25" customHeight="1">
      <c r="A35" s="857" t="s">
        <v>552</v>
      </c>
      <c r="B35" s="858"/>
      <c r="C35" s="39"/>
      <c r="D35" s="40"/>
      <c r="E35" s="39"/>
      <c r="F35" s="39"/>
      <c r="G35" s="39"/>
      <c r="H35" s="41"/>
      <c r="J35" s="152"/>
      <c r="K35" s="153"/>
    </row>
    <row r="36" spans="1:11" s="37" customFormat="1" ht="15" customHeight="1">
      <c r="A36" s="863">
        <v>13</v>
      </c>
      <c r="B36" s="861" t="s">
        <v>553</v>
      </c>
      <c r="C36" s="157" t="str">
        <f>IF(AND(重要事項説明書!$AM$16="前払金あり",重要事項説明書!$G$336="あり"),"○","")</f>
        <v/>
      </c>
      <c r="D36" s="158"/>
      <c r="E36" s="164" t="str">
        <f>IF(AND(重要事項説明書!$AM$16="前払金あり",重要事項説明書!$G$336="なし"),"○","")</f>
        <v/>
      </c>
      <c r="F36" s="159"/>
      <c r="G36" s="160" t="str">
        <f>IF(重要事項説明書!$AM$16="前払金なし","○","")</f>
        <v/>
      </c>
      <c r="H36" s="96" t="str">
        <f>"保全先："&amp;重要事項説明書!N336</f>
        <v>保全先：</v>
      </c>
      <c r="J36" s="153" t="str">
        <f>IF(COUNTIF(C36:G36,"○")=0,"未記入",IF(COUNTIF(C36:G36,"○")=1,"ok","○は１つ"))</f>
        <v>未記入</v>
      </c>
      <c r="K36" s="153"/>
    </row>
    <row r="37" spans="1:11" s="37" customFormat="1" ht="36" customHeight="1">
      <c r="A37" s="864"/>
      <c r="B37" s="862"/>
      <c r="C37" s="46" t="s">
        <v>535</v>
      </c>
      <c r="D37" s="44" t="s">
        <v>25</v>
      </c>
      <c r="E37" s="43" t="s">
        <v>538</v>
      </c>
      <c r="F37" s="43" t="s">
        <v>25</v>
      </c>
      <c r="G37" s="45" t="s">
        <v>539</v>
      </c>
      <c r="H37" s="48" t="s">
        <v>554</v>
      </c>
      <c r="J37" s="152"/>
      <c r="K37" s="155" t="str">
        <f>IF(AND(E36="○",H37=""),"未記入","")</f>
        <v/>
      </c>
    </row>
    <row r="38" spans="1:11" s="37" customFormat="1" ht="15" customHeight="1">
      <c r="A38" s="863">
        <v>14</v>
      </c>
      <c r="B38" s="861" t="s">
        <v>555</v>
      </c>
      <c r="C38" s="157" t="str">
        <f>IF(AND(重要事項説明書!$AM$16="前払金あり",重要事項説明書!$G$330="なし"),"○","")</f>
        <v/>
      </c>
      <c r="D38" s="158"/>
      <c r="E38" s="164" t="str">
        <f>IF(AND(重要事項説明書!$AM$16="前払金あり",重要事項説明書!$G$330="あり"),"○","")</f>
        <v/>
      </c>
      <c r="F38" s="159"/>
      <c r="G38" s="160" t="str">
        <f>IF(重要事項説明書!$AM$16="前払金なし","○","")</f>
        <v/>
      </c>
      <c r="H38" s="176" t="s">
        <v>556</v>
      </c>
      <c r="J38" s="153" t="str">
        <f>IF(COUNTIF(C38:G38,"○")=0,"未記入",IF(COUNTIF(C38:G38,"○")=1,"ok","○は１つ"))</f>
        <v>未記入</v>
      </c>
      <c r="K38" s="153"/>
    </row>
    <row r="39" spans="1:11" s="37" customFormat="1" ht="36" customHeight="1">
      <c r="A39" s="864"/>
      <c r="B39" s="862"/>
      <c r="C39" s="46" t="s">
        <v>535</v>
      </c>
      <c r="D39" s="44" t="s">
        <v>25</v>
      </c>
      <c r="E39" s="43" t="s">
        <v>538</v>
      </c>
      <c r="F39" s="43" t="s">
        <v>25</v>
      </c>
      <c r="G39" s="45" t="s">
        <v>539</v>
      </c>
      <c r="H39" s="48" t="s">
        <v>554</v>
      </c>
      <c r="J39" s="152"/>
      <c r="K39" s="155" t="str">
        <f>IF(AND(E38="○",H39=""),"未記入","")</f>
        <v/>
      </c>
    </row>
    <row r="40" spans="1:11" s="37" customFormat="1" ht="15" customHeight="1">
      <c r="A40" s="863">
        <v>15</v>
      </c>
      <c r="B40" s="865" t="s">
        <v>557</v>
      </c>
      <c r="C40" s="161"/>
      <c r="D40" s="158"/>
      <c r="E40" s="163"/>
      <c r="F40" s="159"/>
      <c r="G40" s="160" t="str">
        <f>IF(重要事項説明書!$AM$16="前払金なし","○","")</f>
        <v/>
      </c>
      <c r="H40" s="859"/>
      <c r="J40" s="153" t="str">
        <f>IF(COUNTIF(C40:G40,"○")=0,"未記入",IF(COUNTIF(C40:G40,"○")=1,"ok","○は１つ"))</f>
        <v>未記入</v>
      </c>
      <c r="K40" s="153"/>
    </row>
    <row r="41" spans="1:11" s="37" customFormat="1" ht="36" customHeight="1">
      <c r="A41" s="864"/>
      <c r="B41" s="866"/>
      <c r="C41" s="46" t="s">
        <v>535</v>
      </c>
      <c r="D41" s="44" t="s">
        <v>25</v>
      </c>
      <c r="E41" s="43" t="s">
        <v>538</v>
      </c>
      <c r="F41" s="43" t="s">
        <v>25</v>
      </c>
      <c r="G41" s="45" t="s">
        <v>539</v>
      </c>
      <c r="H41" s="860"/>
      <c r="J41" s="152"/>
      <c r="K41" s="155" t="str">
        <f>IF(AND(E40="○",H40=""),"未記入","")</f>
        <v/>
      </c>
    </row>
    <row r="42" spans="1:11" ht="3.75" customHeight="1">
      <c r="H42" s="42"/>
    </row>
    <row r="43" spans="1:11">
      <c r="A43" s="26" t="s">
        <v>558</v>
      </c>
    </row>
    <row r="44" spans="1:11">
      <c r="A44" s="875" t="s">
        <v>559</v>
      </c>
      <c r="B44" s="875"/>
      <c r="C44" s="875"/>
      <c r="D44" s="875"/>
      <c r="E44" s="875"/>
      <c r="F44" s="875"/>
      <c r="G44" s="875"/>
      <c r="H44" s="875"/>
    </row>
    <row r="45" spans="1:11">
      <c r="A45" s="875"/>
      <c r="B45" s="875"/>
      <c r="C45" s="875"/>
      <c r="D45" s="875"/>
      <c r="E45" s="875"/>
      <c r="F45" s="875"/>
      <c r="G45" s="875"/>
      <c r="H45" s="875"/>
    </row>
  </sheetData>
  <sheetProtection algorithmName="SHA-512" hashValue="Y9pt2ZT4Qvqy6woK5p4iaXG3/bfj7vyi1j5lh9lgle1okzVBQHNLLff1EQuylK3wmqO3hM/HFt5tO6EBQmwHYg==" saltValue="yaltjoGNfyazEGhHAeizLQ==" spinCount="100000" sheet="1" formatCells="0" formatRows="0"/>
  <mergeCells count="51">
    <mergeCell ref="A5:H5"/>
    <mergeCell ref="A7:B7"/>
    <mergeCell ref="C7:G7"/>
    <mergeCell ref="A44:H45"/>
    <mergeCell ref="A9:A10"/>
    <mergeCell ref="B9:B10"/>
    <mergeCell ref="H9:H10"/>
    <mergeCell ref="B11:B12"/>
    <mergeCell ref="A11:A12"/>
    <mergeCell ref="H11:H12"/>
    <mergeCell ref="B14:B15"/>
    <mergeCell ref="A14:A15"/>
    <mergeCell ref="H14:H15"/>
    <mergeCell ref="B16:B17"/>
    <mergeCell ref="A16:A17"/>
    <mergeCell ref="H16:H17"/>
    <mergeCell ref="B18:B19"/>
    <mergeCell ref="A18:A19"/>
    <mergeCell ref="H18:H19"/>
    <mergeCell ref="B20:B21"/>
    <mergeCell ref="A20:A21"/>
    <mergeCell ref="H20:H21"/>
    <mergeCell ref="B22:B23"/>
    <mergeCell ref="A22:A23"/>
    <mergeCell ref="H22:H23"/>
    <mergeCell ref="B25:B26"/>
    <mergeCell ref="A25:A26"/>
    <mergeCell ref="H25:H26"/>
    <mergeCell ref="H33:H34"/>
    <mergeCell ref="B27:B28"/>
    <mergeCell ref="A27:A28"/>
    <mergeCell ref="H27:H28"/>
    <mergeCell ref="B29:B30"/>
    <mergeCell ref="A29:A30"/>
    <mergeCell ref="H29:H30"/>
    <mergeCell ref="A8:B8"/>
    <mergeCell ref="A13:B13"/>
    <mergeCell ref="A24:B24"/>
    <mergeCell ref="A35:B35"/>
    <mergeCell ref="H40:H41"/>
    <mergeCell ref="B36:B37"/>
    <mergeCell ref="A36:A37"/>
    <mergeCell ref="B38:B39"/>
    <mergeCell ref="A38:A39"/>
    <mergeCell ref="B40:B41"/>
    <mergeCell ref="A40:A41"/>
    <mergeCell ref="B31:B32"/>
    <mergeCell ref="A31:A32"/>
    <mergeCell ref="H31:H32"/>
    <mergeCell ref="B33:B34"/>
    <mergeCell ref="A33:A34"/>
  </mergeCells>
  <phoneticPr fontId="2"/>
  <dataValidations count="1">
    <dataValidation type="list" allowBlank="1" showInputMessage="1" showErrorMessage="1" sqref="G9 C9 C31 G33 C11 E11 C40 E40 G20 C20 G22 C22 G25 C25 G27 C27 C33 E20 G31 G14 C14 G11" xr:uid="{00000000-0002-0000-0300-000000000000}">
      <formula1>"○"</formula1>
    </dataValidation>
  </dataValidations>
  <printOptions horizontalCentered="1"/>
  <pageMargins left="0.43307086614173229" right="0.39370078740157483" top="0.9055118110236221" bottom="0.27559055118110237" header="0.70866141732283472" footer="0.19685039370078741"/>
  <pageSetup paperSize="9" scale="80" orientation="portrait"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BD065E-6864-488C-960A-E196DA460781}">
  <ds:schemaRefs>
    <ds:schemaRef ds:uri="http://schemas.microsoft.com/sharepoint/v3/contenttype/forms"/>
  </ds:schemaRefs>
</ds:datastoreItem>
</file>

<file path=customXml/itemProps2.xml><?xml version="1.0" encoding="utf-8"?>
<ds:datastoreItem xmlns:ds="http://schemas.openxmlformats.org/officeDocument/2006/customXml" ds:itemID="{76B865AD-C9B9-4238-9C1F-8E4D98468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BA0DC7-1C18-4071-AFFF-55BDDFDC4137}">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★作成にあたって</vt:lpstr>
      <vt:lpstr>重要事項説明書</vt:lpstr>
      <vt:lpstr>介護サービス一覧表</vt:lpstr>
      <vt:lpstr>適合表</vt:lpstr>
      <vt:lpstr>★作成にあたって!Print_Area</vt:lpstr>
      <vt:lpstr>介護サービス一覧表!Print_Area</vt:lpstr>
      <vt:lpstr>重要事項説明書!Print_Area</vt:lpstr>
      <vt:lpstr>適合表!Print_Area</vt:lpstr>
      <vt:lpstr>介護サービス一覧表!Print_Titles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2016-02-26T05:46:46Z</dcterms:created>
  <dcterms:modified xsi:type="dcterms:W3CDTF">2026-07-10T01:20:13Z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