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2 運営指導\00 共通\01 制度関係（基準条例・法令関係はこちら）\令和6年度改正作業\☆ローカルルール見直し\06 出張所（いわゆるサテライト）\02_各通知関係\02_改正\訪問看護\"/>
    </mc:Choice>
  </mc:AlternateContent>
  <bookViews>
    <workbookView xWindow="120" yWindow="72" windowWidth="20340" windowHeight="8100" tabRatio="1000"/>
  </bookViews>
  <sheets>
    <sheet name="添付書類一覧" sheetId="1" r:id="rId1"/>
    <sheet name="変更届出書（様式第一号（五））" sheetId="27" r:id="rId2"/>
    <sheet name="【記載例】変更届出書（様式第一号（五））" sheetId="24" r:id="rId3"/>
    <sheet name="付表第一号（三）（訪問看護）" sheetId="28" r:id="rId4"/>
    <sheet name="（参考）付表第一号（三）（訪問看護）" sheetId="29" r:id="rId5"/>
    <sheet name="勤務表(訪看）(参考様式1)" sheetId="17" r:id="rId6"/>
    <sheet name="勤務表(訪看）(参考様式1)（100名）" sheetId="22" r:id="rId7"/>
    <sheet name="勤務表記入方法" sheetId="21" r:id="rId8"/>
    <sheet name="平面図（参考様式2）" sheetId="30" r:id="rId9"/>
    <sheet name="写真（例）" sheetId="31" r:id="rId10"/>
    <sheet name="衛生管理（参考様式・提出不要）" sheetId="32" r:id="rId11"/>
    <sheet name="出張所の設置理由書" sheetId="14" r:id="rId12"/>
    <sheet name="出張所（サテライト）設置に係る誓約書 " sheetId="11" r:id="rId13"/>
    <sheet name="プルダウン・リスト" sheetId="20" state="hidden" r:id="rId14"/>
  </sheets>
  <externalReferences>
    <externalReference r:id="rId15"/>
    <externalReference r:id="rId16"/>
    <externalReference r:id="rId17"/>
    <externalReference r:id="rId18"/>
    <externalReference r:id="rId19"/>
    <externalReference r:id="rId20"/>
  </externalReferences>
  <definedNames>
    <definedName name="_xlnm._FilterDatabase" localSheetId="0" hidden="1">添付書類一覧!$B$57:$F$69</definedName>
    <definedName name="【記載例】シフト記号">'[1]【記載例】シフト記号表（勤務時間帯）'!$C$6:$C$35</definedName>
    <definedName name="aa">#REF!</definedName>
    <definedName name="_xlnm.Print_Area" localSheetId="4">'（参考）付表第一号（三）（訪問看護）'!$A$1:$AH$12</definedName>
    <definedName name="_xlnm.Print_Area" localSheetId="2">'【記載例】変更届出書（様式第一号（五））'!$A$1:$AJ$60</definedName>
    <definedName name="_xlnm.Print_Area" localSheetId="10">'衛生管理（参考様式・提出不要）'!$A$1:$B$13</definedName>
    <definedName name="_xlnm.Print_Area" localSheetId="5">'勤務表(訪看）(参考様式1)'!$A$1:$BD$50</definedName>
    <definedName name="_xlnm.Print_Area" localSheetId="6">'勤務表(訪看）(参考様式1)（100名）'!$A$1:$BD$132</definedName>
    <definedName name="_xlnm.Print_Area" localSheetId="7">勤務表記入方法!$A$1:$O$77</definedName>
    <definedName name="_xlnm.Print_Area" localSheetId="9">'写真（例）'!$A$1:$W$54</definedName>
    <definedName name="_xlnm.Print_Area" localSheetId="11">出張所の設置理由書!$A$1:$N$32</definedName>
    <definedName name="_xlnm.Print_Area" localSheetId="0">添付書類一覧!$A$1:$H$30</definedName>
    <definedName name="_xlnm.Print_Area" localSheetId="3">'付表第一号（三）（訪問看護）'!$A$1:$AH$43</definedName>
    <definedName name="_xlnm.Print_Area" localSheetId="8">'平面図（参考様式2）'!$A$1:$N$20</definedName>
    <definedName name="_xlnm.Print_Area" localSheetId="1">'変更届出書（様式第一号（五））'!$A$1:$AJ$60</definedName>
    <definedName name="_xlnm.Print_Area">#REF!</definedName>
    <definedName name="_xlnm.Print_Titles" localSheetId="5">'勤務表(訪看）(参考様式1)'!$1:$12</definedName>
    <definedName name="_xlnm.Print_Titles" localSheetId="6">'勤務表(訪看）(参考様式1)（100名）'!$1:$12</definedName>
    <definedName name="シフト記号表" localSheetId="9">'[2]シフト記号表（勤務時間帯）'!$C$6:$C$35</definedName>
    <definedName name="シフト記号表">'[3]シフト記号表（勤務時間帯）'!$C$6:$C$35</definedName>
    <definedName name="介護職員">#REF!</definedName>
    <definedName name="看護職員">プルダウン・リスト!$D$16:$D$28</definedName>
    <definedName name="管理栄養士【栄養】">#REF!</definedName>
    <definedName name="管理者">プルダウン・リスト!$C$16:$C$28</definedName>
    <definedName name="機能訓練指導員">#REF!</definedName>
    <definedName name="言語聴覚士">プルダウン・リスト!$G$16:$G$28</definedName>
    <definedName name="作業療法士">プルダウン・リスト!$F$16:$F$28</definedName>
    <definedName name="職種" localSheetId="10">[4]プルダウン・リスト!$C$15:$K$15</definedName>
    <definedName name="職種" localSheetId="6">[5]プルダウン・リスト!$C$15:$K$15</definedName>
    <definedName name="職種" localSheetId="7">[6]プルダウン・リスト!$C$15:$K$15</definedName>
    <definedName name="職種" localSheetId="9">[2]プルダウン・リスト!$C$12:$L$12</definedName>
    <definedName name="職種">プルダウン・リスト!$C$15:$K$15</definedName>
    <definedName name="生活相談員">#REF!</definedName>
    <definedName name="理学療法士">プルダウン・リスト!$E$16:$E$28</definedName>
  </definedNames>
  <calcPr calcId="162913" calcMode="manual"/>
</workbook>
</file>

<file path=xl/calcChain.xml><?xml version="1.0" encoding="utf-8"?>
<calcChain xmlns="http://schemas.openxmlformats.org/spreadsheetml/2006/main">
  <c r="H126" i="22" l="1"/>
  <c r="H125" i="22"/>
  <c r="C125" i="22"/>
  <c r="P121" i="22"/>
  <c r="C131" i="22" s="1"/>
  <c r="M131" i="22" s="1"/>
  <c r="L121" i="22"/>
  <c r="C126" i="22" s="1"/>
  <c r="M126" i="22" s="1"/>
  <c r="H131" i="22" s="1"/>
  <c r="J121" i="22"/>
  <c r="G120" i="22"/>
  <c r="E120" i="22"/>
  <c r="G119" i="22"/>
  <c r="E119" i="22"/>
  <c r="G118" i="22"/>
  <c r="E118" i="22"/>
  <c r="G117" i="22"/>
  <c r="G121" i="22" s="1"/>
  <c r="E117" i="22"/>
  <c r="E121" i="22" s="1"/>
  <c r="AU112" i="22"/>
  <c r="AW112" i="22" s="1"/>
  <c r="AW111" i="22"/>
  <c r="AU111" i="22"/>
  <c r="AU110" i="22"/>
  <c r="AW110" i="22" s="1"/>
  <c r="AW109" i="22"/>
  <c r="AU109" i="22"/>
  <c r="AU108" i="22"/>
  <c r="AW108" i="22" s="1"/>
  <c r="AW107" i="22"/>
  <c r="AU107" i="22"/>
  <c r="AU106" i="22"/>
  <c r="AW106" i="22" s="1"/>
  <c r="AW105" i="22"/>
  <c r="AU105" i="22"/>
  <c r="AU104" i="22"/>
  <c r="AW104" i="22" s="1"/>
  <c r="AW103" i="22"/>
  <c r="AU103" i="22"/>
  <c r="AU102" i="22"/>
  <c r="AW102" i="22" s="1"/>
  <c r="AW101" i="22"/>
  <c r="AU101" i="22"/>
  <c r="AU100" i="22"/>
  <c r="AW100" i="22" s="1"/>
  <c r="AW99" i="22"/>
  <c r="AU99" i="22"/>
  <c r="AU98" i="22"/>
  <c r="AW98" i="22" s="1"/>
  <c r="AW97" i="22"/>
  <c r="AU97" i="22"/>
  <c r="AU96" i="22"/>
  <c r="AW96" i="22" s="1"/>
  <c r="AW95" i="22"/>
  <c r="AU95" i="22"/>
  <c r="AU94" i="22"/>
  <c r="AW94" i="22" s="1"/>
  <c r="AW93" i="22"/>
  <c r="AU93" i="22"/>
  <c r="AU92" i="22"/>
  <c r="AW92" i="22" s="1"/>
  <c r="AW91" i="22"/>
  <c r="AU91" i="22"/>
  <c r="AU90" i="22"/>
  <c r="AW90" i="22" s="1"/>
  <c r="AW89" i="22"/>
  <c r="AU89" i="22"/>
  <c r="AU88" i="22"/>
  <c r="AW88" i="22" s="1"/>
  <c r="AW87" i="22"/>
  <c r="AU87" i="22"/>
  <c r="AU86" i="22"/>
  <c r="AW86" i="22" s="1"/>
  <c r="AW85" i="22"/>
  <c r="AU85" i="22"/>
  <c r="AU84" i="22"/>
  <c r="AW84" i="22" s="1"/>
  <c r="AW83" i="22"/>
  <c r="AU83" i="22"/>
  <c r="AU82" i="22"/>
  <c r="AW82" i="22" s="1"/>
  <c r="AW81" i="22"/>
  <c r="AU81" i="22"/>
  <c r="AU80" i="22"/>
  <c r="AW80" i="22" s="1"/>
  <c r="AW79" i="22"/>
  <c r="AU79" i="22"/>
  <c r="AU78" i="22"/>
  <c r="AW78" i="22" s="1"/>
  <c r="AW77" i="22"/>
  <c r="AU77" i="22"/>
  <c r="AU76" i="22"/>
  <c r="AW76" i="22" s="1"/>
  <c r="AW75" i="22"/>
  <c r="AU75" i="22"/>
  <c r="AU74" i="22"/>
  <c r="AW74" i="22" s="1"/>
  <c r="AW73" i="22"/>
  <c r="AU73" i="22"/>
  <c r="AU72" i="22"/>
  <c r="AW72" i="22" s="1"/>
  <c r="AW71" i="22"/>
  <c r="AU71" i="22"/>
  <c r="AU70" i="22"/>
  <c r="AW70" i="22" s="1"/>
  <c r="AW69" i="22"/>
  <c r="AU69" i="22"/>
  <c r="AU68" i="22"/>
  <c r="AW68" i="22" s="1"/>
  <c r="AW67" i="22"/>
  <c r="AU67" i="22"/>
  <c r="AU66" i="22"/>
  <c r="AW66" i="22" s="1"/>
  <c r="AW65" i="22"/>
  <c r="AU65" i="22"/>
  <c r="AU64" i="22"/>
  <c r="AW64" i="22" s="1"/>
  <c r="AW63" i="22"/>
  <c r="AU63" i="22"/>
  <c r="AU62" i="22"/>
  <c r="AW62" i="22" s="1"/>
  <c r="AW61" i="22"/>
  <c r="AU61" i="22"/>
  <c r="AU60" i="22"/>
  <c r="AW60" i="22" s="1"/>
  <c r="AW59" i="22"/>
  <c r="AU59" i="22"/>
  <c r="AU58" i="22"/>
  <c r="AW58" i="22" s="1"/>
  <c r="AW57" i="22"/>
  <c r="AU57" i="22"/>
  <c r="AU56" i="22"/>
  <c r="AW56" i="22" s="1"/>
  <c r="AW55" i="22"/>
  <c r="AU55" i="22"/>
  <c r="AU54" i="22"/>
  <c r="AW54" i="22" s="1"/>
  <c r="AW53" i="22"/>
  <c r="AU53" i="22"/>
  <c r="AU52" i="22"/>
  <c r="AW52" i="22" s="1"/>
  <c r="AW51" i="22"/>
  <c r="AU51" i="22"/>
  <c r="AU50" i="22"/>
  <c r="AW50" i="22" s="1"/>
  <c r="AW49" i="22"/>
  <c r="AU49" i="22"/>
  <c r="AU48" i="22"/>
  <c r="AW48" i="22" s="1"/>
  <c r="AW47" i="22"/>
  <c r="AU47" i="22"/>
  <c r="AU46" i="22"/>
  <c r="AW46" i="22" s="1"/>
  <c r="AW45" i="22"/>
  <c r="AU45" i="22"/>
  <c r="AU44" i="22"/>
  <c r="AW44" i="22" s="1"/>
  <c r="AW43" i="22"/>
  <c r="AU43" i="22"/>
  <c r="AU42" i="22"/>
  <c r="AW42" i="22" s="1"/>
  <c r="AW41" i="22"/>
  <c r="AU41" i="22"/>
  <c r="AU40" i="22"/>
  <c r="AW40" i="22" s="1"/>
  <c r="AW39" i="22"/>
  <c r="AU39" i="22"/>
  <c r="AU38" i="22"/>
  <c r="AW38" i="22" s="1"/>
  <c r="AW37" i="22"/>
  <c r="AU37" i="22"/>
  <c r="AU36" i="22"/>
  <c r="AW36" i="22" s="1"/>
  <c r="AW35" i="22"/>
  <c r="AU35" i="22"/>
  <c r="AU34" i="22"/>
  <c r="AW34" i="22" s="1"/>
  <c r="AW33" i="22"/>
  <c r="AU33" i="22"/>
  <c r="AU32" i="22"/>
  <c r="AW32" i="22" s="1"/>
  <c r="AW31" i="22"/>
  <c r="AU31" i="22"/>
  <c r="AU30" i="22"/>
  <c r="AW30" i="22" s="1"/>
  <c r="AW29" i="22"/>
  <c r="AU29" i="22"/>
  <c r="AU28" i="22"/>
  <c r="AW28" i="22" s="1"/>
  <c r="AW27" i="22"/>
  <c r="AU27" i="22"/>
  <c r="AU26" i="22"/>
  <c r="AW26" i="22" s="1"/>
  <c r="AW25" i="22"/>
  <c r="AU25" i="22"/>
  <c r="AU24" i="22"/>
  <c r="AW24" i="22" s="1"/>
  <c r="AW23" i="22"/>
  <c r="AU23" i="22"/>
  <c r="AU22" i="22"/>
  <c r="AW22" i="22" s="1"/>
  <c r="AW21" i="22"/>
  <c r="AU21" i="22"/>
  <c r="AU20" i="22"/>
  <c r="AW20" i="22" s="1"/>
  <c r="AW19" i="22"/>
  <c r="AU19" i="22"/>
  <c r="AU18" i="22"/>
  <c r="AW18" i="22" s="1"/>
  <c r="AW17" i="22"/>
  <c r="AU17" i="22"/>
  <c r="AU16" i="22"/>
  <c r="AW16" i="22" s="1"/>
  <c r="AW15" i="22"/>
  <c r="AU15" i="22"/>
  <c r="B15" i="22"/>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AU14" i="22"/>
  <c r="AW14" i="22" s="1"/>
  <c r="B14" i="22"/>
  <c r="AW13" i="22"/>
  <c r="AU13" i="22"/>
  <c r="AQ11" i="22"/>
  <c r="AQ12" i="22" s="1"/>
  <c r="AM11" i="22"/>
  <c r="AM12" i="22" s="1"/>
  <c r="AI11" i="22"/>
  <c r="AI12" i="22" s="1"/>
  <c r="AE11" i="22"/>
  <c r="AE12" i="22" s="1"/>
  <c r="AA11" i="22"/>
  <c r="AA12" i="22" s="1"/>
  <c r="Y11" i="22"/>
  <c r="Y12" i="22" s="1"/>
  <c r="W11" i="22"/>
  <c r="W12" i="22" s="1"/>
  <c r="U11" i="22"/>
  <c r="U12" i="22" s="1"/>
  <c r="S11" i="22"/>
  <c r="S12" i="22" s="1"/>
  <c r="Q11" i="22"/>
  <c r="Q12" i="22" s="1"/>
  <c r="AT10" i="22"/>
  <c r="AT11" i="22" s="1"/>
  <c r="AT12" i="22" s="1"/>
  <c r="AS10" i="22"/>
  <c r="AS11" i="22" s="1"/>
  <c r="AS12" i="22" s="1"/>
  <c r="AR10" i="22"/>
  <c r="AR11" i="22" s="1"/>
  <c r="AR12" i="22" s="1"/>
  <c r="AP10" i="22"/>
  <c r="AN10" i="22"/>
  <c r="AL10" i="22"/>
  <c r="AJ10" i="22"/>
  <c r="AH10" i="22"/>
  <c r="AF10" i="22"/>
  <c r="AD10" i="22"/>
  <c r="AB10" i="22"/>
  <c r="Z10" i="22"/>
  <c r="X10" i="22"/>
  <c r="V10" i="22"/>
  <c r="T10" i="22"/>
  <c r="R10" i="22"/>
  <c r="P10" i="22"/>
  <c r="AU8" i="22"/>
  <c r="AZ6" i="22"/>
  <c r="X2" i="22"/>
  <c r="AP11" i="22" l="1"/>
  <c r="AP12" i="22" s="1"/>
  <c r="AN11" i="22"/>
  <c r="AN12" i="22" s="1"/>
  <c r="AL11" i="22"/>
  <c r="AL12" i="22" s="1"/>
  <c r="AJ11" i="22"/>
  <c r="AJ12" i="22" s="1"/>
  <c r="AH11" i="22"/>
  <c r="AH12" i="22" s="1"/>
  <c r="AF11" i="22"/>
  <c r="AF12" i="22" s="1"/>
  <c r="AD11" i="22"/>
  <c r="AD12" i="22" s="1"/>
  <c r="AB11" i="22"/>
  <c r="AB12" i="22" s="1"/>
  <c r="Q10" i="22"/>
  <c r="S10" i="22"/>
  <c r="U10" i="22"/>
  <c r="W10" i="22"/>
  <c r="Y10" i="22"/>
  <c r="AA10" i="22"/>
  <c r="AC10" i="22"/>
  <c r="AE10" i="22"/>
  <c r="AG10" i="22"/>
  <c r="AI10" i="22"/>
  <c r="AK10" i="22"/>
  <c r="AM10" i="22"/>
  <c r="AO10" i="22"/>
  <c r="AQ10" i="22"/>
  <c r="P11" i="22"/>
  <c r="P12" i="22" s="1"/>
  <c r="R11" i="22"/>
  <c r="R12" i="22" s="1"/>
  <c r="T11" i="22"/>
  <c r="T12" i="22" s="1"/>
  <c r="V11" i="22"/>
  <c r="V12" i="22" s="1"/>
  <c r="X11" i="22"/>
  <c r="X12" i="22" s="1"/>
  <c r="Z11" i="22"/>
  <c r="Z12" i="22" s="1"/>
  <c r="AC11" i="22"/>
  <c r="AC12" i="22" s="1"/>
  <c r="AG11" i="22"/>
  <c r="AG12" i="22" s="1"/>
  <c r="AK11" i="22"/>
  <c r="AK12" i="22" s="1"/>
  <c r="AO11" i="22"/>
  <c r="AO12" i="22" s="1"/>
  <c r="H44" i="17" l="1"/>
  <c r="H43" i="17"/>
  <c r="C43" i="17"/>
  <c r="P39" i="17"/>
  <c r="C49" i="17" s="1"/>
  <c r="M49" i="17" s="1"/>
  <c r="L39" i="17"/>
  <c r="C44" i="17" s="1"/>
  <c r="M44" i="17" s="1"/>
  <c r="H49" i="17" s="1"/>
  <c r="J39" i="17"/>
  <c r="G38" i="17"/>
  <c r="E38" i="17"/>
  <c r="G37" i="17"/>
  <c r="E37" i="17"/>
  <c r="G36" i="17"/>
  <c r="E36" i="17"/>
  <c r="G35" i="17"/>
  <c r="G39" i="17" s="1"/>
  <c r="E35" i="17"/>
  <c r="E39" i="17" s="1"/>
  <c r="AW30" i="17"/>
  <c r="AU30" i="17"/>
  <c r="AU29" i="17"/>
  <c r="AW29" i="17" s="1"/>
  <c r="AW28" i="17"/>
  <c r="AU28" i="17"/>
  <c r="AU27" i="17"/>
  <c r="AW27" i="17" s="1"/>
  <c r="AW26" i="17"/>
  <c r="AU26" i="17"/>
  <c r="AU25" i="17"/>
  <c r="AW25" i="17" s="1"/>
  <c r="AW24" i="17"/>
  <c r="AU24" i="17"/>
  <c r="AU23" i="17"/>
  <c r="AW23" i="17" s="1"/>
  <c r="AW22" i="17"/>
  <c r="AU22" i="17"/>
  <c r="AU21" i="17"/>
  <c r="AW21" i="17" s="1"/>
  <c r="AW20" i="17"/>
  <c r="AU20" i="17"/>
  <c r="AU19" i="17"/>
  <c r="AW19" i="17" s="1"/>
  <c r="AW18" i="17"/>
  <c r="AU18" i="17"/>
  <c r="AU17" i="17"/>
  <c r="AW17" i="17" s="1"/>
  <c r="AW16" i="17"/>
  <c r="AU16" i="17"/>
  <c r="AU15" i="17"/>
  <c r="AW15" i="17" s="1"/>
  <c r="AW14" i="17"/>
  <c r="AU14" i="17"/>
  <c r="B14" i="17"/>
  <c r="B15" i="17" s="1"/>
  <c r="B16" i="17" s="1"/>
  <c r="B17" i="17" s="1"/>
  <c r="B18" i="17" s="1"/>
  <c r="B19" i="17" s="1"/>
  <c r="B20" i="17" s="1"/>
  <c r="B21" i="17" s="1"/>
  <c r="B22" i="17" s="1"/>
  <c r="B23" i="17" s="1"/>
  <c r="B24" i="17" s="1"/>
  <c r="B25" i="17" s="1"/>
  <c r="B26" i="17" s="1"/>
  <c r="B27" i="17" s="1"/>
  <c r="B28" i="17" s="1"/>
  <c r="B29" i="17" s="1"/>
  <c r="B30" i="17" s="1"/>
  <c r="AU13" i="17"/>
  <c r="AW13" i="17" s="1"/>
  <c r="AT11" i="17"/>
  <c r="AT12" i="17" s="1"/>
  <c r="AR11" i="17"/>
  <c r="AR12" i="17" s="1"/>
  <c r="AN11" i="17"/>
  <c r="AN12" i="17" s="1"/>
  <c r="AJ11" i="17"/>
  <c r="AJ12" i="17" s="1"/>
  <c r="AF11" i="17"/>
  <c r="AF12" i="17" s="1"/>
  <c r="AB11" i="17"/>
  <c r="AB12" i="17" s="1"/>
  <c r="X11" i="17"/>
  <c r="X12" i="17" s="1"/>
  <c r="T11" i="17"/>
  <c r="T12" i="17" s="1"/>
  <c r="P11" i="17"/>
  <c r="P12" i="17" s="1"/>
  <c r="AT10" i="17"/>
  <c r="AS10" i="17"/>
  <c r="AS11" i="17" s="1"/>
  <c r="AS12" i="17" s="1"/>
  <c r="AR10" i="17"/>
  <c r="AQ10" i="17"/>
  <c r="AM10" i="17"/>
  <c r="AI10" i="17"/>
  <c r="AE10" i="17"/>
  <c r="AA10" i="17"/>
  <c r="W10" i="17"/>
  <c r="S10" i="17"/>
  <c r="AU8" i="17"/>
  <c r="X2" i="17"/>
  <c r="AQ11" i="17" l="1"/>
  <c r="AQ12" i="17" s="1"/>
  <c r="AO11" i="17"/>
  <c r="AO12" i="17" s="1"/>
  <c r="AM11" i="17"/>
  <c r="AM12" i="17" s="1"/>
  <c r="AK11" i="17"/>
  <c r="AK12" i="17" s="1"/>
  <c r="AI11" i="17"/>
  <c r="AI12" i="17" s="1"/>
  <c r="AG11" i="17"/>
  <c r="AG12" i="17" s="1"/>
  <c r="AE11" i="17"/>
  <c r="AE12" i="17" s="1"/>
  <c r="AC11" i="17"/>
  <c r="AC12" i="17" s="1"/>
  <c r="AA11" i="17"/>
  <c r="AA12" i="17" s="1"/>
  <c r="Y11" i="17"/>
  <c r="Y12" i="17" s="1"/>
  <c r="W11" i="17"/>
  <c r="W12" i="17" s="1"/>
  <c r="U11" i="17"/>
  <c r="U12" i="17" s="1"/>
  <c r="S11" i="17"/>
  <c r="S12" i="17" s="1"/>
  <c r="Q11" i="17"/>
  <c r="Q12" i="17" s="1"/>
  <c r="AP10" i="17"/>
  <c r="AN10" i="17"/>
  <c r="AL10" i="17"/>
  <c r="AJ10" i="17"/>
  <c r="AH10" i="17"/>
  <c r="AF10" i="17"/>
  <c r="AD10" i="17"/>
  <c r="AB10" i="17"/>
  <c r="Z10" i="17"/>
  <c r="X10" i="17"/>
  <c r="V10" i="17"/>
  <c r="T10" i="17"/>
  <c r="R10" i="17"/>
  <c r="P10" i="17"/>
  <c r="AZ6" i="17"/>
  <c r="Q10" i="17"/>
  <c r="U10" i="17"/>
  <c r="Y10" i="17"/>
  <c r="AC10" i="17"/>
  <c r="AG10" i="17"/>
  <c r="AK10" i="17"/>
  <c r="AO10" i="17"/>
  <c r="R11" i="17"/>
  <c r="R12" i="17" s="1"/>
  <c r="V11" i="17"/>
  <c r="V12" i="17" s="1"/>
  <c r="Z11" i="17"/>
  <c r="Z12" i="17" s="1"/>
  <c r="AD11" i="17"/>
  <c r="AD12" i="17" s="1"/>
  <c r="AH11" i="17"/>
  <c r="AH12" i="17" s="1"/>
  <c r="AL11" i="17"/>
  <c r="AL12" i="17" s="1"/>
  <c r="AP11" i="17"/>
  <c r="AP12" i="17" s="1"/>
</calcChain>
</file>

<file path=xl/sharedStrings.xml><?xml version="1.0" encoding="utf-8"?>
<sst xmlns="http://schemas.openxmlformats.org/spreadsheetml/2006/main" count="673" uniqueCount="356">
  <si>
    <t>出張所設置に係る誓約書</t>
    <rPh sb="0" eb="2">
      <t>シュッチョウ</t>
    </rPh>
    <rPh sb="2" eb="3">
      <t>ジョ</t>
    </rPh>
    <rPh sb="3" eb="5">
      <t>セッチ</t>
    </rPh>
    <rPh sb="6" eb="7">
      <t>カカ</t>
    </rPh>
    <rPh sb="8" eb="11">
      <t>セイヤクショ</t>
    </rPh>
    <phoneticPr fontId="6"/>
  </si>
  <si>
    <t>事業所の平面図（参考様式２）</t>
    <rPh sb="8" eb="10">
      <t>サンコウ</t>
    </rPh>
    <rPh sb="10" eb="12">
      <t>ヨウシキ</t>
    </rPh>
    <phoneticPr fontId="6"/>
  </si>
  <si>
    <t xml:space="preserve"> </t>
    <phoneticPr fontId="6"/>
  </si>
  <si>
    <t>日</t>
    <rPh sb="0" eb="1">
      <t>ヒ</t>
    </rPh>
    <phoneticPr fontId="6"/>
  </si>
  <si>
    <t>年</t>
    <rPh sb="0" eb="1">
      <t>ネン</t>
    </rPh>
    <phoneticPr fontId="6"/>
  </si>
  <si>
    <t>フリガナ</t>
    <phoneticPr fontId="6"/>
  </si>
  <si>
    <t>事業所（施設）の名称</t>
    <rPh sb="0" eb="3">
      <t>ジギョウショ</t>
    </rPh>
    <rPh sb="4" eb="6">
      <t>シセツ</t>
    </rPh>
    <rPh sb="8" eb="10">
      <t>メイショウ</t>
    </rPh>
    <phoneticPr fontId="6"/>
  </si>
  <si>
    <t>事業所（施設）の所在地</t>
    <rPh sb="0" eb="3">
      <t>ジギョウショ</t>
    </rPh>
    <rPh sb="4" eb="6">
      <t>シセツ</t>
    </rPh>
    <rPh sb="8" eb="11">
      <t>ショザイチ</t>
    </rPh>
    <phoneticPr fontId="6"/>
  </si>
  <si>
    <t>　</t>
    <phoneticPr fontId="6"/>
  </si>
  <si>
    <t>変　更　届　及　び　添　付　書　類</t>
    <rPh sb="0" eb="1">
      <t>ヘン</t>
    </rPh>
    <rPh sb="2" eb="3">
      <t>サラ</t>
    </rPh>
    <rPh sb="4" eb="5">
      <t>トドケ</t>
    </rPh>
    <phoneticPr fontId="6"/>
  </si>
  <si>
    <t>運営規程（出張所の住所等が記載されたもの。）</t>
    <phoneticPr fontId="6"/>
  </si>
  <si>
    <t>訪問看護</t>
    <rPh sb="0" eb="2">
      <t>ホウモン</t>
    </rPh>
    <rPh sb="2" eb="4">
      <t>カンゴ</t>
    </rPh>
    <phoneticPr fontId="6"/>
  </si>
  <si>
    <t>出張所名称</t>
    <rPh sb="0" eb="2">
      <t>シュッチョウ</t>
    </rPh>
    <rPh sb="2" eb="3">
      <t>ジョ</t>
    </rPh>
    <rPh sb="3" eb="5">
      <t>メイショウ</t>
    </rPh>
    <phoneticPr fontId="6"/>
  </si>
  <si>
    <t>申請者</t>
    <rPh sb="0" eb="3">
      <t>シンセイシャ</t>
    </rPh>
    <phoneticPr fontId="6"/>
  </si>
  <si>
    <t>東京都知事　殿</t>
    <rPh sb="0" eb="3">
      <t>トウキョウト</t>
    </rPh>
    <rPh sb="3" eb="5">
      <t>チジ</t>
    </rPh>
    <rPh sb="6" eb="7">
      <t>ドノ</t>
    </rPh>
    <phoneticPr fontId="6"/>
  </si>
  <si>
    <t>備考</t>
    <rPh sb="0" eb="2">
      <t>ビコウ</t>
    </rPh>
    <phoneticPr fontId="6"/>
  </si>
  <si>
    <t>月</t>
  </si>
  <si>
    <t>日</t>
  </si>
  <si>
    <t>ＦＡＸ番号</t>
  </si>
  <si>
    <t>所在地</t>
  </si>
  <si>
    <t>代表者職・氏名　　　　　　　　　　　　</t>
    <phoneticPr fontId="6"/>
  </si>
  <si>
    <t>名称</t>
    <rPh sb="0" eb="2">
      <t>メイショウ</t>
    </rPh>
    <phoneticPr fontId="6"/>
  </si>
  <si>
    <t>申請者</t>
    <phoneticPr fontId="6"/>
  </si>
  <si>
    <t>　　東京都知事　あて</t>
    <rPh sb="2" eb="5">
      <t>トウキョウト</t>
    </rPh>
    <phoneticPr fontId="6"/>
  </si>
  <si>
    <t>上記事項ａ及びｂについて誓約します。
なお、事業の運営にあたって、介護保険法その他の関係法令等を遵守することを誓約します。</t>
    <rPh sb="0" eb="2">
      <t>ジョウキ</t>
    </rPh>
    <rPh sb="2" eb="4">
      <t>ジコウ</t>
    </rPh>
    <rPh sb="5" eb="6">
      <t>オヨ</t>
    </rPh>
    <rPh sb="12" eb="14">
      <t>セイヤク</t>
    </rPh>
    <rPh sb="22" eb="24">
      <t>ジギョウ</t>
    </rPh>
    <rPh sb="25" eb="27">
      <t>ウンエイ</t>
    </rPh>
    <rPh sb="33" eb="35">
      <t>カイゴ</t>
    </rPh>
    <rPh sb="35" eb="37">
      <t>ホケン</t>
    </rPh>
    <rPh sb="37" eb="38">
      <t>ホウ</t>
    </rPh>
    <rPh sb="40" eb="41">
      <t>タ</t>
    </rPh>
    <rPh sb="42" eb="44">
      <t>カンケイ</t>
    </rPh>
    <rPh sb="44" eb="46">
      <t>ホウレイ</t>
    </rPh>
    <rPh sb="46" eb="47">
      <t>トウ</t>
    </rPh>
    <rPh sb="48" eb="50">
      <t>ジュンシュ</t>
    </rPh>
    <rPh sb="55" eb="57">
      <t>セイヤク</t>
    </rPh>
    <phoneticPr fontId="6"/>
  </si>
  <si>
    <t>ｂ.上記すべての誓約事項を確認するための調査に積極的に協力するとともに、誓約事項を満たしていないことが確認できた場合は、ただちに出張所（サテライト）を休止又は廃止すること。</t>
    <rPh sb="2" eb="4">
      <t>ジョウキ</t>
    </rPh>
    <rPh sb="8" eb="10">
      <t>セイヤク</t>
    </rPh>
    <rPh sb="10" eb="12">
      <t>ジコウ</t>
    </rPh>
    <rPh sb="13" eb="15">
      <t>カクニン</t>
    </rPh>
    <rPh sb="20" eb="22">
      <t>チョウサ</t>
    </rPh>
    <rPh sb="23" eb="26">
      <t>セッキョクテキ</t>
    </rPh>
    <rPh sb="27" eb="29">
      <t>キョウリョク</t>
    </rPh>
    <rPh sb="36" eb="38">
      <t>セイヤク</t>
    </rPh>
    <rPh sb="38" eb="40">
      <t>ジコウ</t>
    </rPh>
    <rPh sb="41" eb="42">
      <t>ミ</t>
    </rPh>
    <rPh sb="51" eb="53">
      <t>カクニン</t>
    </rPh>
    <rPh sb="56" eb="58">
      <t>バアイ</t>
    </rPh>
    <rPh sb="64" eb="74">
      <t>シュ</t>
    </rPh>
    <rPh sb="75" eb="77">
      <t>キュウシ</t>
    </rPh>
    <rPh sb="77" eb="78">
      <t>マタ</t>
    </rPh>
    <rPh sb="79" eb="81">
      <t>ハイシ</t>
    </rPh>
    <phoneticPr fontId="6"/>
  </si>
  <si>
    <t>ａ. 今回の出張所（サテライト）の設置にあたって、上記全ての誓約事項の内容を理解した上で満た
　していること。</t>
    <rPh sb="6" eb="16">
      <t>シュ</t>
    </rPh>
    <phoneticPr fontId="6"/>
  </si>
  <si>
    <t>可 ・ 否</t>
    <rPh sb="0" eb="1">
      <t>カ</t>
    </rPh>
    <rPh sb="4" eb="5">
      <t>ヒ</t>
    </rPh>
    <phoneticPr fontId="6"/>
  </si>
  <si>
    <t>　③　管理者は、出張所従業者からサービス実施状況を報告させ把握するとともに、適
　　切な指導をすること。</t>
    <rPh sb="3" eb="6">
      <t>カンリシャ</t>
    </rPh>
    <rPh sb="8" eb="10">
      <t>シュッチョウ</t>
    </rPh>
    <rPh sb="10" eb="11">
      <t>ジョ</t>
    </rPh>
    <rPh sb="11" eb="14">
      <t>ジュウギョウシャ</t>
    </rPh>
    <rPh sb="20" eb="22">
      <t>ジッシ</t>
    </rPh>
    <rPh sb="22" eb="24">
      <t>ジョウキョウ</t>
    </rPh>
    <rPh sb="25" eb="27">
      <t>ホウコク</t>
    </rPh>
    <rPh sb="29" eb="31">
      <t>ハアク</t>
    </rPh>
    <rPh sb="38" eb="39">
      <t>テキ</t>
    </rPh>
    <rPh sb="42" eb="43">
      <t>セツ</t>
    </rPh>
    <rPh sb="44" eb="46">
      <t>シドウ</t>
    </rPh>
    <phoneticPr fontId="6"/>
  </si>
  <si>
    <t>　②　管理者は、出張所従業者と「訪問看護計画」の内容について情報を共有し、必要
　　があれば見直しをするなど適切な対応をすること。</t>
    <rPh sb="3" eb="6">
      <t>カンリシャ</t>
    </rPh>
    <rPh sb="8" eb="10">
      <t>シュッチョウ</t>
    </rPh>
    <rPh sb="10" eb="11">
      <t>ジョ</t>
    </rPh>
    <rPh sb="11" eb="14">
      <t>ジュウギョウシャ</t>
    </rPh>
    <rPh sb="16" eb="18">
      <t>ホウモン</t>
    </rPh>
    <rPh sb="18" eb="20">
      <t>カンゴ</t>
    </rPh>
    <rPh sb="37" eb="39">
      <t>ヒツヨウ</t>
    </rPh>
    <rPh sb="46" eb="48">
      <t>ミナオ</t>
    </rPh>
    <rPh sb="54" eb="56">
      <t>テキセツ</t>
    </rPh>
    <rPh sb="57" eb="59">
      <t>タイオウ</t>
    </rPh>
    <phoneticPr fontId="6"/>
  </si>
  <si>
    <t>　①　管理者は、定期的に出張所を訪問し、上記１から３の要件を満たすよう管理を徹
　　底すること。</t>
    <rPh sb="3" eb="6">
      <t>カンリシャ</t>
    </rPh>
    <rPh sb="8" eb="11">
      <t>テイキテキ</t>
    </rPh>
    <rPh sb="12" eb="14">
      <t>シュッチョウ</t>
    </rPh>
    <rPh sb="14" eb="15">
      <t>ジョ</t>
    </rPh>
    <rPh sb="16" eb="18">
      <t>ホウモン</t>
    </rPh>
    <rPh sb="20" eb="22">
      <t>ジョウキ</t>
    </rPh>
    <rPh sb="27" eb="29">
      <t>ヨウケン</t>
    </rPh>
    <rPh sb="30" eb="31">
      <t>ミ</t>
    </rPh>
    <rPh sb="35" eb="37">
      <t>カンリ</t>
    </rPh>
    <rPh sb="38" eb="39">
      <t>トオル</t>
    </rPh>
    <rPh sb="42" eb="43">
      <t>ソコ</t>
    </rPh>
    <phoneticPr fontId="6"/>
  </si>
  <si>
    <t>４　出張所（サテライト）を運営するにあたり管理者等が配慮すべき事項</t>
    <rPh sb="2" eb="12">
      <t>シュ</t>
    </rPh>
    <rPh sb="13" eb="15">
      <t>ウンエイ</t>
    </rPh>
    <rPh sb="21" eb="24">
      <t>カンリシャ</t>
    </rPh>
    <rPh sb="24" eb="25">
      <t>トウ</t>
    </rPh>
    <rPh sb="26" eb="28">
      <t>ハイリョ</t>
    </rPh>
    <rPh sb="31" eb="33">
      <t>ジコウ</t>
    </rPh>
    <phoneticPr fontId="6"/>
  </si>
  <si>
    <t>有 ・ 無</t>
    <rPh sb="0" eb="1">
      <t>アリ</t>
    </rPh>
    <rPh sb="4" eb="5">
      <t>ナ</t>
    </rPh>
    <phoneticPr fontId="6"/>
  </si>
  <si>
    <t>　⑤　人事、給与・福利厚生等の勤務条件等による職員管理を一元的に行える体制にあ
　　る。</t>
    <phoneticPr fontId="6"/>
  </si>
  <si>
    <t>　④　事業の目的や運営方針、営業日や営業時間、利用料等を定める同一の運営規程を
　　定めている。</t>
    <phoneticPr fontId="6"/>
  </si>
  <si>
    <t>　③　苦情処理や損害賠償等に際して、一体的な対応ができる体制にある。</t>
    <phoneticPr fontId="6"/>
  </si>
  <si>
    <t>　②　職員の勤務体制、勤務内容等が一元的に管理できる体制にある。必要な場合に随
　　時、主たる事業所や他の出張所等との間で相互支援が行える体制（例えば、当該出
　　張所（サテライト）の従業者が急病等でサービスの提供ができなくなった場合に、
　　主たる事業所から急遽代替要員を派遣できるような体制）にある。</t>
    <phoneticPr fontId="6"/>
  </si>
  <si>
    <t>　①　利用申込みにかかる調整、サービス提供状況の把握、職員に対する技術指導等を
　　一体的に行える体制がある。</t>
    <phoneticPr fontId="6"/>
  </si>
  <si>
    <t>３　出張所（サテライト）と主たる事業所との一体的運営に係る事項</t>
    <rPh sb="2" eb="12">
      <t>シュ</t>
    </rPh>
    <rPh sb="13" eb="14">
      <t>シュ</t>
    </rPh>
    <rPh sb="16" eb="19">
      <t>ジギョウショ</t>
    </rPh>
    <rPh sb="21" eb="24">
      <t>イッタイテキ</t>
    </rPh>
    <rPh sb="24" eb="26">
      <t>ウンエイ</t>
    </rPh>
    <rPh sb="27" eb="28">
      <t>カカ</t>
    </rPh>
    <rPh sb="29" eb="31">
      <t>ジコウ</t>
    </rPh>
    <phoneticPr fontId="6"/>
  </si>
  <si>
    <t>　③　個人情報に関する文書等を管理するための鍵付書庫等を有している。</t>
    <rPh sb="3" eb="5">
      <t>コジン</t>
    </rPh>
    <rPh sb="5" eb="7">
      <t>ジョウホウ</t>
    </rPh>
    <rPh sb="8" eb="9">
      <t>カン</t>
    </rPh>
    <rPh sb="11" eb="13">
      <t>ブンショ</t>
    </rPh>
    <rPh sb="13" eb="14">
      <t>トウ</t>
    </rPh>
    <rPh sb="15" eb="17">
      <t>カンリ</t>
    </rPh>
    <rPh sb="22" eb="23">
      <t>カギ</t>
    </rPh>
    <rPh sb="23" eb="24">
      <t>ツキ</t>
    </rPh>
    <rPh sb="24" eb="26">
      <t>ショコ</t>
    </rPh>
    <rPh sb="26" eb="27">
      <t>トウ</t>
    </rPh>
    <rPh sb="28" eb="29">
      <t>ユウ</t>
    </rPh>
    <phoneticPr fontId="6"/>
  </si>
  <si>
    <t>　②　感染症予防に必要な設備を有している。</t>
    <rPh sb="3" eb="6">
      <t>カンセンショウ</t>
    </rPh>
    <rPh sb="6" eb="8">
      <t>ヨボウ</t>
    </rPh>
    <rPh sb="9" eb="11">
      <t>ヒツヨウ</t>
    </rPh>
    <rPh sb="12" eb="14">
      <t>セツビ</t>
    </rPh>
    <rPh sb="15" eb="16">
      <t>ユウ</t>
    </rPh>
    <phoneticPr fontId="6"/>
  </si>
  <si>
    <t>　①　事業の運営に必要な広さを有する専用の事務室を有している。</t>
    <rPh sb="3" eb="5">
      <t>ジギョウ</t>
    </rPh>
    <rPh sb="6" eb="8">
      <t>ウンエイ</t>
    </rPh>
    <rPh sb="9" eb="11">
      <t>ヒツヨウ</t>
    </rPh>
    <rPh sb="12" eb="13">
      <t>ヒロ</t>
    </rPh>
    <rPh sb="15" eb="16">
      <t>ユウ</t>
    </rPh>
    <rPh sb="18" eb="20">
      <t>センヨウ</t>
    </rPh>
    <rPh sb="21" eb="24">
      <t>ジムシツ</t>
    </rPh>
    <rPh sb="25" eb="26">
      <t>ユウ</t>
    </rPh>
    <phoneticPr fontId="6"/>
  </si>
  <si>
    <t>２　設備基準に係る事項</t>
    <rPh sb="2" eb="4">
      <t>セツビ</t>
    </rPh>
    <rPh sb="4" eb="6">
      <t>キジュン</t>
    </rPh>
    <rPh sb="7" eb="8">
      <t>カカ</t>
    </rPh>
    <rPh sb="9" eb="11">
      <t>ジコウ</t>
    </rPh>
    <phoneticPr fontId="6"/>
  </si>
  <si>
    <t>　② 管理者がその責務を十分果たせるよう適切に人員を配置している。</t>
    <rPh sb="3" eb="6">
      <t>カンリシャ</t>
    </rPh>
    <rPh sb="9" eb="11">
      <t>セキム</t>
    </rPh>
    <rPh sb="12" eb="14">
      <t>ジュウブン</t>
    </rPh>
    <rPh sb="14" eb="15">
      <t>ハ</t>
    </rPh>
    <rPh sb="20" eb="22">
      <t>テキセツ</t>
    </rPh>
    <rPh sb="23" eb="25">
      <t>ジンイン</t>
    </rPh>
    <rPh sb="26" eb="28">
      <t>ハイチ</t>
    </rPh>
    <phoneticPr fontId="6"/>
  </si>
  <si>
    <t>　① 主たる事業所及び出張所全体で看護職員の員数は常勤換算で2.5人以上である。</t>
    <rPh sb="9" eb="10">
      <t>オヨ</t>
    </rPh>
    <rPh sb="11" eb="13">
      <t>シュッチョウ</t>
    </rPh>
    <rPh sb="13" eb="14">
      <t>ジョ</t>
    </rPh>
    <rPh sb="14" eb="16">
      <t>ゼンタイ</t>
    </rPh>
    <rPh sb="17" eb="19">
      <t>カンゴ</t>
    </rPh>
    <rPh sb="19" eb="21">
      <t>ショクイン</t>
    </rPh>
    <rPh sb="22" eb="24">
      <t>インスウ</t>
    </rPh>
    <rPh sb="25" eb="27">
      <t>ジョウキン</t>
    </rPh>
    <rPh sb="27" eb="29">
      <t>カンザン</t>
    </rPh>
    <rPh sb="33" eb="34">
      <t>ニン</t>
    </rPh>
    <rPh sb="34" eb="36">
      <t>イジョウ</t>
    </rPh>
    <phoneticPr fontId="6"/>
  </si>
  <si>
    <t>１　人員基準に係る事項</t>
    <rPh sb="2" eb="4">
      <t>ジンイン</t>
    </rPh>
    <rPh sb="4" eb="6">
      <t>キジュン</t>
    </rPh>
    <rPh sb="7" eb="8">
      <t>カカ</t>
    </rPh>
    <rPh sb="9" eb="11">
      <t>ジコウ</t>
    </rPh>
    <phoneticPr fontId="6"/>
  </si>
  <si>
    <t>出張所の所在地</t>
    <rPh sb="0" eb="2">
      <t>シュッチョウ</t>
    </rPh>
    <rPh sb="2" eb="3">
      <t>ジョ</t>
    </rPh>
    <rPh sb="4" eb="7">
      <t>ショザイチ</t>
    </rPh>
    <phoneticPr fontId="6"/>
  </si>
  <si>
    <t>出張所の名称</t>
    <rPh sb="0" eb="2">
      <t>シュッチョウ</t>
    </rPh>
    <rPh sb="2" eb="3">
      <t>ジョ</t>
    </rPh>
    <rPh sb="4" eb="6">
      <t>メイショウ</t>
    </rPh>
    <phoneticPr fontId="6"/>
  </si>
  <si>
    <t>□介護予防事業を含む</t>
    <rPh sb="5" eb="7">
      <t>ジギョウ</t>
    </rPh>
    <phoneticPr fontId="6"/>
  </si>
  <si>
    <t>サービスの種類</t>
    <rPh sb="5" eb="7">
      <t>シュルイ</t>
    </rPh>
    <phoneticPr fontId="6"/>
  </si>
  <si>
    <t>主たる事業所の名称</t>
    <rPh sb="0" eb="1">
      <t>シュ</t>
    </rPh>
    <rPh sb="3" eb="4">
      <t>コト</t>
    </rPh>
    <rPh sb="4" eb="5">
      <t>ギョウ</t>
    </rPh>
    <rPh sb="5" eb="6">
      <t>ショ</t>
    </rPh>
    <rPh sb="7" eb="9">
      <t>メイショウ</t>
    </rPh>
    <phoneticPr fontId="6"/>
  </si>
  <si>
    <t>介護保険事業所番号</t>
    <rPh sb="0" eb="1">
      <t>スケ</t>
    </rPh>
    <rPh sb="1" eb="2">
      <t>ユズル</t>
    </rPh>
    <rPh sb="2" eb="3">
      <t>ホ</t>
    </rPh>
    <rPh sb="3" eb="4">
      <t>ケン</t>
    </rPh>
    <rPh sb="4" eb="5">
      <t>コト</t>
    </rPh>
    <rPh sb="5" eb="6">
      <t>ギョウ</t>
    </rPh>
    <rPh sb="6" eb="7">
      <t>ショ</t>
    </rPh>
    <rPh sb="7" eb="8">
      <t>バン</t>
    </rPh>
    <rPh sb="8" eb="9">
      <t>ゴウ</t>
    </rPh>
    <phoneticPr fontId="6"/>
  </si>
  <si>
    <t>誓　　　約　　　書</t>
    <phoneticPr fontId="6"/>
  </si>
  <si>
    <t>出張所（サテライト）設置に係る誓約書</t>
    <rPh sb="0" eb="10">
      <t>シュ</t>
    </rPh>
    <rPh sb="10" eb="12">
      <t>セッチ</t>
    </rPh>
    <rPh sb="13" eb="14">
      <t>カカ</t>
    </rPh>
    <rPh sb="15" eb="18">
      <t>セイヤクショ</t>
    </rPh>
    <phoneticPr fontId="6"/>
  </si>
  <si>
    <t>従業者の勤務体制及び勤務形態一覧表（参考様式１）＜以下①②添付＞</t>
    <rPh sb="18" eb="20">
      <t>サンコウ</t>
    </rPh>
    <rPh sb="20" eb="22">
      <t>ヨウシキ</t>
    </rPh>
    <rPh sb="25" eb="27">
      <t>イカ</t>
    </rPh>
    <rPh sb="29" eb="31">
      <t>テンプ</t>
    </rPh>
    <phoneticPr fontId="6"/>
  </si>
  <si>
    <t>①主たる事業所及び出張所に勤務する従業者全員が記載された勤務表</t>
    <rPh sb="1" eb="2">
      <t>シュ</t>
    </rPh>
    <rPh sb="4" eb="7">
      <t>ジギョウショ</t>
    </rPh>
    <rPh sb="7" eb="8">
      <t>オヨ</t>
    </rPh>
    <rPh sb="9" eb="11">
      <t>シュッチョウ</t>
    </rPh>
    <rPh sb="11" eb="12">
      <t>ジョ</t>
    </rPh>
    <rPh sb="13" eb="15">
      <t>キンム</t>
    </rPh>
    <rPh sb="17" eb="20">
      <t>ジュウギョウシャ</t>
    </rPh>
    <rPh sb="20" eb="22">
      <t>ゼンイン</t>
    </rPh>
    <rPh sb="23" eb="25">
      <t>キサイ</t>
    </rPh>
    <rPh sb="28" eb="30">
      <t>キンム</t>
    </rPh>
    <rPh sb="30" eb="31">
      <t>ヒョウ</t>
    </rPh>
    <phoneticPr fontId="6"/>
  </si>
  <si>
    <t>②出張所に勤務する従業者のみが記載された勤務表</t>
    <rPh sb="5" eb="7">
      <t>キンム</t>
    </rPh>
    <rPh sb="9" eb="12">
      <t>ジュウギョウシャ</t>
    </rPh>
    <rPh sb="15" eb="17">
      <t>キサイ</t>
    </rPh>
    <phoneticPr fontId="6"/>
  </si>
  <si>
    <t>　　訪問看護の出張所設置の変更届に係る添付書類等一覧</t>
    <rPh sb="2" eb="4">
      <t>ホウモン</t>
    </rPh>
    <rPh sb="4" eb="6">
      <t>カンゴ</t>
    </rPh>
    <rPh sb="7" eb="9">
      <t>シュッチョウ</t>
    </rPh>
    <rPh sb="9" eb="10">
      <t>ジョ</t>
    </rPh>
    <rPh sb="10" eb="12">
      <t>セッチ</t>
    </rPh>
    <rPh sb="13" eb="15">
      <t>ヘンコウ</t>
    </rPh>
    <rPh sb="15" eb="16">
      <t>トドケ</t>
    </rPh>
    <rPh sb="23" eb="24">
      <t>ナド</t>
    </rPh>
    <phoneticPr fontId="6"/>
  </si>
  <si>
    <t>変更届</t>
    <rPh sb="0" eb="2">
      <t>ヘンコウ</t>
    </rPh>
    <rPh sb="2" eb="3">
      <t>トドケ</t>
    </rPh>
    <phoneticPr fontId="6"/>
  </si>
  <si>
    <t>（参考）　　出張所の設置の理由書</t>
    <rPh sb="1" eb="3">
      <t>サンコウ</t>
    </rPh>
    <rPh sb="6" eb="8">
      <t>シュッチョウ</t>
    </rPh>
    <rPh sb="8" eb="9">
      <t>ジョ</t>
    </rPh>
    <rPh sb="10" eb="12">
      <t>セッチ</t>
    </rPh>
    <rPh sb="13" eb="16">
      <t>リユウショ</t>
    </rPh>
    <phoneticPr fontId="6"/>
  </si>
  <si>
    <t>出張所設置の理由書（任意の書式）（参考様式あり）</t>
    <phoneticPr fontId="6"/>
  </si>
  <si>
    <t>１</t>
    <phoneticPr fontId="6"/>
  </si>
  <si>
    <t>変更届出書</t>
    <rPh sb="0" eb="2">
      <t>ヘンコウ</t>
    </rPh>
    <rPh sb="2" eb="4">
      <t>トドケデ</t>
    </rPh>
    <rPh sb="4" eb="5">
      <t>ショ</t>
    </rPh>
    <phoneticPr fontId="6"/>
  </si>
  <si>
    <t>年</t>
  </si>
  <si>
    <t>住所</t>
    <rPh sb="0" eb="2">
      <t>ジュウショ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</si>
  <si>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</si>
  <si>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介護保険事業所番号</t>
    <rPh sb="0" eb="2">
      <t>カイゴ</t>
    </rPh>
    <rPh sb="2" eb="4">
      <t>ホケン</t>
    </rPh>
    <rPh sb="4" eb="7">
      <t>ジギョウショ</t>
    </rPh>
    <rPh sb="6" eb="7">
      <t>ショ</t>
    </rPh>
    <rPh sb="7" eb="9">
      <t>バンゴウ</t>
    </rPh>
    <phoneticPr fontId="6"/>
  </si>
  <si>
    <t>指定内容を変更した事業所等</t>
    <rPh sb="0" eb="2">
      <t>シテイ</t>
    </rPh>
    <rPh sb="2" eb="4">
      <t>ナイヨウ</t>
    </rPh>
    <rPh sb="5" eb="7">
      <t>ヘンコウ</t>
    </rPh>
    <rPh sb="9" eb="12">
      <t>ジギョウショ</t>
    </rPh>
    <rPh sb="12" eb="13">
      <t>トウ</t>
    </rPh>
    <phoneticPr fontId="6"/>
  </si>
  <si>
    <t>所在地</t>
    <rPh sb="0" eb="3">
      <t>ショザイチ</t>
    </rPh>
    <phoneticPr fontId="6"/>
  </si>
  <si>
    <t>変更年月日</t>
    <rPh sb="0" eb="2">
      <t>ヘンコウ</t>
    </rPh>
    <rPh sb="2" eb="5">
      <t>ネンガッピ</t>
    </rPh>
    <phoneticPr fontId="6"/>
  </si>
  <si>
    <t>月</t>
    <rPh sb="0" eb="1">
      <t>ガツ</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</si>
  <si>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</si>
  <si>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</si>
  <si>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</si>
  <si>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</si>
  <si>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</si>
  <si>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登記事項証明書・条例等</t>
    <rPh sb="0" eb="2">
      <t>トウキ</t>
    </rPh>
    <rPh sb="2" eb="4">
      <t>ジコウ</t>
    </rPh>
    <rPh sb="4" eb="7">
      <t>ショウメイショ</t>
    </rPh>
    <rPh sb="8" eb="11">
      <t>ジョウレイナド</t>
    </rPh>
    <phoneticPr fontId="6"/>
  </si>
  <si>
    <t>（当該事業に関するものに限る。）</t>
    <phoneticPr fontId="6"/>
  </si>
  <si>
    <t>備品（訪問入浴介護事業及び介護予防訪問入浴介護事業）</t>
    <phoneticPr fontId="6"/>
  </si>
  <si>
    <t>利用者の推定数</t>
    <rPh sb="0" eb="3">
      <t>リヨウシャ</t>
    </rPh>
    <rPh sb="4" eb="7">
      <t>スイテイスウ</t>
    </rPh>
    <phoneticPr fontId="6"/>
  </si>
  <si>
    <t xml:space="preserve">事業所（施設）の管理者の氏名、生年月日及び住所
</t>
    <phoneticPr fontId="6"/>
  </si>
  <si>
    <t>（介護老人保健施設は、事前に承認を受ける。）</t>
  </si>
  <si>
    <t>サービス提供責任者の氏名、生年月日、住所及び経歴</t>
    <phoneticPr fontId="6"/>
  </si>
  <si>
    <t>運営規程</t>
    <phoneticPr fontId="6"/>
  </si>
  <si>
    <t>（変更後）</t>
    <rPh sb="1" eb="3">
      <t>ヘンコウ</t>
    </rPh>
    <rPh sb="3" eb="4">
      <t>ゴ</t>
    </rPh>
    <phoneticPr fontId="6"/>
  </si>
  <si>
    <t>事業所の種別</t>
    <phoneticPr fontId="6"/>
  </si>
  <si>
    <t>提供する居宅療養管理指導の種類</t>
    <phoneticPr fontId="6"/>
  </si>
  <si>
    <t xml:space="preserve">
</t>
    <phoneticPr fontId="6"/>
  </si>
  <si>
    <t>事業実施形態</t>
    <phoneticPr fontId="6"/>
  </si>
  <si>
    <t>（本体施設が特別養護老人ホームの場合の</t>
    <phoneticPr fontId="6"/>
  </si>
  <si>
    <t>利用者、入所者又は入院患者の定員</t>
    <phoneticPr fontId="6"/>
  </si>
  <si>
    <t>福祉用具の保管・消毒方法</t>
    <phoneticPr fontId="6"/>
  </si>
  <si>
    <t>（委託している場合にあっては、委託先の状況）</t>
    <phoneticPr fontId="6"/>
  </si>
  <si>
    <t>併設施設の状況等</t>
    <phoneticPr fontId="6"/>
  </si>
  <si>
    <t>介護支援専門員の氏名及びその登録番号</t>
    <phoneticPr fontId="6"/>
  </si>
  <si>
    <t>（日本産業規格A列４番）</t>
    <rPh sb="1" eb="3">
      <t>ニホン</t>
    </rPh>
    <rPh sb="3" eb="5">
      <t>サンギョウ</t>
    </rPh>
    <rPh sb="5" eb="7">
      <t>キカク</t>
    </rPh>
    <rPh sb="8" eb="9">
      <t>レツ</t>
    </rPh>
    <rPh sb="10" eb="11">
      <t>バン</t>
    </rPh>
    <phoneticPr fontId="30"/>
  </si>
  <si>
    <t>（参考様式1）</t>
    <rPh sb="1" eb="3">
      <t>サンコウ</t>
    </rPh>
    <rPh sb="3" eb="5">
      <t>ヨウシキ</t>
    </rPh>
    <phoneticPr fontId="6"/>
  </si>
  <si>
    <t>従業者の勤務の体制及び勤務形態一覧表</t>
    <phoneticPr fontId="30"/>
  </si>
  <si>
    <t>サービス種別</t>
    <rPh sb="4" eb="6">
      <t>シュベツ</t>
    </rPh>
    <phoneticPr fontId="30"/>
  </si>
  <si>
    <t>(</t>
    <phoneticPr fontId="30"/>
  </si>
  <si>
    <t>訪問看護（訪問看護ステーション）</t>
    <rPh sb="0" eb="2">
      <t>ホウモン</t>
    </rPh>
    <rPh sb="2" eb="4">
      <t>カンゴ</t>
    </rPh>
    <rPh sb="5" eb="7">
      <t>ホウモン</t>
    </rPh>
    <rPh sb="7" eb="9">
      <t>カンゴ</t>
    </rPh>
    <phoneticPr fontId="30"/>
  </si>
  <si>
    <t>）</t>
    <phoneticPr fontId="30"/>
  </si>
  <si>
    <t>令和</t>
    <rPh sb="0" eb="2">
      <t>レイワ</t>
    </rPh>
    <phoneticPr fontId="30"/>
  </si>
  <si>
    <t>)</t>
    <phoneticPr fontId="30"/>
  </si>
  <si>
    <t>年</t>
    <rPh sb="0" eb="1">
      <t>ネン</t>
    </rPh>
    <phoneticPr fontId="30"/>
  </si>
  <si>
    <t>月</t>
    <rPh sb="0" eb="1">
      <t>ゲツ</t>
    </rPh>
    <phoneticPr fontId="30"/>
  </si>
  <si>
    <t>事業所名</t>
    <rPh sb="0" eb="3">
      <t>ジギョウショ</t>
    </rPh>
    <rPh sb="3" eb="4">
      <t>メイ</t>
    </rPh>
    <phoneticPr fontId="30"/>
  </si>
  <si>
    <t>(1)</t>
    <phoneticPr fontId="30"/>
  </si>
  <si>
    <t>４週</t>
  </si>
  <si>
    <t>(2)</t>
    <phoneticPr fontId="30"/>
  </si>
  <si>
    <t>予定</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</si>
  <si>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0"/>
  </si>
  <si>
    <t>時間/週</t>
    <rPh sb="0" eb="2">
      <t>ジカン</t>
    </rPh>
    <rPh sb="3" eb="4">
      <t>シュウ</t>
    </rPh>
    <phoneticPr fontId="30"/>
  </si>
  <si>
    <t>時間/月</t>
    <rPh sb="0" eb="2">
      <t>ジカン</t>
    </rPh>
    <rPh sb="3" eb="4">
      <t>ツキ</t>
    </rPh>
    <phoneticPr fontId="30"/>
  </si>
  <si>
    <t>当月の日数</t>
    <rPh sb="0" eb="2">
      <t>トウゲツ</t>
    </rPh>
    <rPh sb="3" eb="5">
      <t>ニッスウ</t>
    </rPh>
    <phoneticPr fontId="30"/>
  </si>
  <si>
    <t>日</t>
    <rPh sb="0" eb="1">
      <t>ニチ</t>
    </rPh>
    <phoneticPr fontId="30"/>
  </si>
  <si>
    <t>No</t>
    <phoneticPr fontId="30"/>
  </si>
  <si>
    <t>(4) 
職種</t>
    <phoneticPr fontId="6"/>
  </si>
  <si>
    <t>(5)
勤務
形態</t>
    <phoneticPr fontId="6"/>
  </si>
  <si>
    <t>(6)
資格</t>
    <rPh sb="4" eb="6">
      <t>シカク</t>
    </rPh>
    <phoneticPr fontId="30"/>
  </si>
  <si>
    <t>(7) 氏　名</t>
    <phoneticPr fontId="6"/>
  </si>
  <si>
    <t>(8)</t>
    <phoneticPr fontId="30"/>
  </si>
  <si>
    <r>
      <t xml:space="preserve">(10)
</t>
    </r>
    <r>
      <rPr>
        <sz val="11"/>
        <rFont val="HGSｺﾞｼｯｸM"/>
        <family val="3"/>
        <charset val="128"/>
      </rPr>
      <t>週平均
勤務時間数</t>
    </r>
    <rPh sb="6" eb="8">
      <t>ヘイキン</t>
    </rPh>
    <rPh sb="9" eb="11">
      <t>キンム</t>
    </rPh>
    <rPh sb="11" eb="13">
      <t>ジカン</t>
    </rPh>
    <rPh sb="13" eb="14">
      <t>スウ</t>
    </rPh>
    <phoneticPr fontId="6"/>
  </si>
  <si>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6"/>
  </si>
  <si>
    <t>1週目</t>
    <rPh sb="1" eb="2">
      <t>シュウ</t>
    </rPh>
    <rPh sb="2" eb="3">
      <t>メ</t>
    </rPh>
    <phoneticPr fontId="30"/>
  </si>
  <si>
    <t>2週目</t>
    <rPh sb="1" eb="2">
      <t>シュウ</t>
    </rPh>
    <rPh sb="2" eb="3">
      <t>メ</t>
    </rPh>
    <phoneticPr fontId="30"/>
  </si>
  <si>
    <t>3週目</t>
    <rPh sb="1" eb="2">
      <t>シュウ</t>
    </rPh>
    <rPh sb="2" eb="3">
      <t>メ</t>
    </rPh>
    <phoneticPr fontId="30"/>
  </si>
  <si>
    <t>4週目</t>
    <rPh sb="1" eb="2">
      <t>シュウ</t>
    </rPh>
    <rPh sb="2" eb="3">
      <t>メ</t>
    </rPh>
    <phoneticPr fontId="30"/>
  </si>
  <si>
    <t>5週目</t>
    <rPh sb="1" eb="2">
      <t>シュウ</t>
    </rPh>
    <rPh sb="2" eb="3">
      <t>メ</t>
    </rPh>
    <phoneticPr fontId="30"/>
  </si>
  <si>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30"/>
  </si>
  <si>
    <t>（勤務形態の記号）</t>
    <rPh sb="1" eb="3">
      <t>キンム</t>
    </rPh>
    <rPh sb="3" eb="5">
      <t>ケイタイ</t>
    </rPh>
    <rPh sb="6" eb="8">
      <t>キゴウ</t>
    </rPh>
    <phoneticPr fontId="30"/>
  </si>
  <si>
    <t>勤務形態</t>
    <rPh sb="0" eb="2">
      <t>キンム</t>
    </rPh>
    <rPh sb="2" eb="4">
      <t>ケイタイ</t>
    </rPh>
    <phoneticPr fontId="30"/>
  </si>
  <si>
    <t>勤務時間数合計</t>
    <rPh sb="0" eb="2">
      <t>キンム</t>
    </rPh>
    <rPh sb="2" eb="5">
      <t>ジカンスウ</t>
    </rPh>
    <rPh sb="5" eb="7">
      <t>ゴウケイ</t>
    </rPh>
    <phoneticPr fontId="30"/>
  </si>
  <si>
    <t>常勤換算の対象時間数</t>
    <rPh sb="0" eb="2">
      <t>ジョウキン</t>
    </rPh>
    <rPh sb="2" eb="4">
      <t>カンサン</t>
    </rPh>
    <rPh sb="5" eb="7">
      <t>タイショウ</t>
    </rPh>
    <rPh sb="7" eb="9">
      <t>ジカン</t>
    </rPh>
    <rPh sb="9" eb="10">
      <t>スウ</t>
    </rPh>
    <phoneticPr fontId="30"/>
  </si>
  <si>
    <t>常勤換算方法対象外の</t>
    <rPh sb="0" eb="2">
      <t>ジョウキン</t>
    </rPh>
    <rPh sb="2" eb="4">
      <t>カンサン</t>
    </rPh>
    <rPh sb="4" eb="6">
      <t>ホウホウ</t>
    </rPh>
    <rPh sb="6" eb="9">
      <t>タイショウガイ</t>
    </rPh>
    <phoneticPr fontId="30"/>
  </si>
  <si>
    <t>記号</t>
    <rPh sb="0" eb="2">
      <t>キゴウ</t>
    </rPh>
    <phoneticPr fontId="30"/>
  </si>
  <si>
    <t>区分</t>
    <rPh sb="0" eb="2">
      <t>クブン</t>
    </rPh>
    <phoneticPr fontId="30"/>
  </si>
  <si>
    <t>当月合計</t>
    <rPh sb="0" eb="2">
      <t>トウゲツ</t>
    </rPh>
    <rPh sb="2" eb="4">
      <t>ゴウケイ</t>
    </rPh>
    <phoneticPr fontId="30"/>
  </si>
  <si>
    <t>週平均</t>
    <rPh sb="0" eb="3">
      <t>シュウヘイキン</t>
    </rPh>
    <phoneticPr fontId="30"/>
  </si>
  <si>
    <t>常勤の従業者の人数</t>
    <rPh sb="0" eb="2">
      <t>ジョウキン</t>
    </rPh>
    <rPh sb="3" eb="6">
      <t>ジュウギョウシャ</t>
    </rPh>
    <rPh sb="7" eb="9">
      <t>ニンズウ</t>
    </rPh>
    <phoneticPr fontId="30"/>
  </si>
  <si>
    <t>A</t>
    <phoneticPr fontId="30"/>
  </si>
  <si>
    <t>常勤で専従</t>
    <rPh sb="0" eb="2">
      <t>ジョウキン</t>
    </rPh>
    <rPh sb="3" eb="5">
      <t>センジュウ</t>
    </rPh>
    <phoneticPr fontId="30"/>
  </si>
  <si>
    <t>B</t>
    <phoneticPr fontId="30"/>
  </si>
  <si>
    <t>常勤で兼務</t>
    <rPh sb="0" eb="2">
      <t>ジョウキン</t>
    </rPh>
    <rPh sb="3" eb="5">
      <t>ケンム</t>
    </rPh>
    <phoneticPr fontId="30"/>
  </si>
  <si>
    <t>C</t>
    <phoneticPr fontId="30"/>
  </si>
  <si>
    <t>非常勤で専従</t>
    <rPh sb="0" eb="3">
      <t>ヒジョウキン</t>
    </rPh>
    <rPh sb="4" eb="6">
      <t>センジュウ</t>
    </rPh>
    <phoneticPr fontId="30"/>
  </si>
  <si>
    <t>-</t>
    <phoneticPr fontId="30"/>
  </si>
  <si>
    <t>D</t>
    <phoneticPr fontId="30"/>
  </si>
  <si>
    <t>非常勤で兼務</t>
    <rPh sb="0" eb="3">
      <t>ヒジョウキン</t>
    </rPh>
    <rPh sb="4" eb="6">
      <t>ケンム</t>
    </rPh>
    <phoneticPr fontId="30"/>
  </si>
  <si>
    <t>合計</t>
    <rPh sb="0" eb="2">
      <t>ゴウケイ</t>
    </rPh>
    <phoneticPr fontId="30"/>
  </si>
  <si>
    <t>■ 常勤換算方法による人数</t>
    <rPh sb="2" eb="4">
      <t>ジョウキン</t>
    </rPh>
    <rPh sb="4" eb="6">
      <t>カンサン</t>
    </rPh>
    <rPh sb="6" eb="8">
      <t>ホウホウ</t>
    </rPh>
    <rPh sb="11" eb="13">
      <t>ニンズウ</t>
    </rPh>
    <phoneticPr fontId="30"/>
  </si>
  <si>
    <t>基準：</t>
    <rPh sb="0" eb="2">
      <t>キジュン</t>
    </rPh>
    <phoneticPr fontId="30"/>
  </si>
  <si>
    <t>週</t>
  </si>
  <si>
    <t>常勤換算の</t>
    <rPh sb="0" eb="2">
      <t>ジョウキン</t>
    </rPh>
    <rPh sb="2" eb="4">
      <t>カンサン</t>
    </rPh>
    <phoneticPr fontId="30"/>
  </si>
  <si>
    <t>常勤の従業者が</t>
    <rPh sb="0" eb="2">
      <t>ジョウキン</t>
    </rPh>
    <rPh sb="3" eb="6">
      <t>ジュウギョウシャ</t>
    </rPh>
    <phoneticPr fontId="30"/>
  </si>
  <si>
    <t>常勤換算後の人数</t>
    <rPh sb="0" eb="2">
      <t>ジョウキン</t>
    </rPh>
    <rPh sb="2" eb="4">
      <t>カンサン</t>
    </rPh>
    <rPh sb="4" eb="5">
      <t>ゴ</t>
    </rPh>
    <rPh sb="6" eb="8">
      <t>ニンズウ</t>
    </rPh>
    <phoneticPr fontId="30"/>
  </si>
  <si>
    <t>÷</t>
    <phoneticPr fontId="30"/>
  </si>
  <si>
    <t>＝</t>
    <phoneticPr fontId="30"/>
  </si>
  <si>
    <t>（小数点第2位以下切り捨て）</t>
    <rPh sb="1" eb="4">
      <t>ショウスウテン</t>
    </rPh>
    <rPh sb="4" eb="5">
      <t>ダイ</t>
    </rPh>
    <rPh sb="6" eb="7">
      <t>イ</t>
    </rPh>
    <rPh sb="7" eb="9">
      <t>イカ</t>
    </rPh>
    <rPh sb="9" eb="10">
      <t>キ</t>
    </rPh>
    <rPh sb="11" eb="12">
      <t>ス</t>
    </rPh>
    <phoneticPr fontId="30"/>
  </si>
  <si>
    <t>■ 看護職員の常勤換算方法による人数</t>
    <rPh sb="2" eb="4">
      <t>カンゴ</t>
    </rPh>
    <rPh sb="4" eb="6">
      <t>ショクイン</t>
    </rPh>
    <rPh sb="7" eb="9">
      <t>ジョウキン</t>
    </rPh>
    <rPh sb="9" eb="11">
      <t>カンサン</t>
    </rPh>
    <rPh sb="11" eb="13">
      <t>ホウホウ</t>
    </rPh>
    <rPh sb="16" eb="18">
      <t>ニンズウ</t>
    </rPh>
    <phoneticPr fontId="30"/>
  </si>
  <si>
    <t>常勤の従業者の人数</t>
  </si>
  <si>
    <t>常勤換算方法による人数</t>
    <rPh sb="0" eb="2">
      <t>ジョウキン</t>
    </rPh>
    <rPh sb="2" eb="4">
      <t>カンサン</t>
    </rPh>
    <rPh sb="4" eb="6">
      <t>ホウホウ</t>
    </rPh>
    <rPh sb="9" eb="11">
      <t>ニンズウ</t>
    </rPh>
    <phoneticPr fontId="30"/>
  </si>
  <si>
    <t>＋</t>
    <phoneticPr fontId="30"/>
  </si>
  <si>
    <t>事 業 所</t>
  </si>
  <si>
    <t>名　　称</t>
    <rPh sb="0" eb="1">
      <t>メイ</t>
    </rPh>
    <rPh sb="3" eb="4">
      <t>ショウ</t>
    </rPh>
    <phoneticPr fontId="6"/>
  </si>
  <si>
    <t>（郵便番号</t>
    <phoneticPr fontId="6"/>
  </si>
  <si>
    <t>-</t>
    <phoneticPr fontId="6"/>
  </si>
  <si>
    <t>）</t>
    <phoneticPr fontId="6"/>
  </si>
  <si>
    <t>連絡先</t>
    <rPh sb="0" eb="2">
      <t>レンラク</t>
    </rPh>
    <rPh sb="2" eb="3">
      <t>サキ</t>
    </rPh>
    <phoneticPr fontId="6"/>
  </si>
  <si>
    <t>電話番号</t>
  </si>
  <si>
    <t>Email</t>
    <phoneticPr fontId="6"/>
  </si>
  <si>
    <t>事業所種別</t>
    <rPh sb="0" eb="3">
      <t>ジギョウショ</t>
    </rPh>
    <rPh sb="3" eb="5">
      <t>シュベツ</t>
    </rPh>
    <phoneticPr fontId="6"/>
  </si>
  <si>
    <t>管 理 者</t>
  </si>
  <si>
    <t>氏    名</t>
    <phoneticPr fontId="6"/>
  </si>
  <si>
    <t>生年月日</t>
    <phoneticPr fontId="6"/>
  </si>
  <si>
    <t>利用者の推定数</t>
    <phoneticPr fontId="6"/>
  </si>
  <si>
    <t>人</t>
    <rPh sb="0" eb="1">
      <t>ニン</t>
    </rPh>
    <phoneticPr fontId="6"/>
  </si>
  <si>
    <t>○人員に関する基準の確認に必要な事項</t>
    <phoneticPr fontId="6"/>
  </si>
  <si>
    <t>従業者の職種・員数</t>
    <phoneticPr fontId="6"/>
  </si>
  <si>
    <t>看護師</t>
    <rPh sb="0" eb="2">
      <t>カンゴ</t>
    </rPh>
    <rPh sb="2" eb="3">
      <t>シ</t>
    </rPh>
    <phoneticPr fontId="6"/>
  </si>
  <si>
    <t>保健師</t>
    <rPh sb="0" eb="3">
      <t>ホケンシ</t>
    </rPh>
    <phoneticPr fontId="6"/>
  </si>
  <si>
    <t>准看護師</t>
    <rPh sb="0" eb="4">
      <t>ジュンカンゴシ</t>
    </rPh>
    <phoneticPr fontId="6"/>
  </si>
  <si>
    <t>専従</t>
    <rPh sb="0" eb="2">
      <t>センジュウ</t>
    </rPh>
    <phoneticPr fontId="6"/>
  </si>
  <si>
    <t>兼務</t>
    <rPh sb="0" eb="2">
      <t>ケンム</t>
    </rPh>
    <phoneticPr fontId="6"/>
  </si>
  <si>
    <t>常　勤（人）</t>
    <phoneticPr fontId="6"/>
  </si>
  <si>
    <t>非常勤（人）</t>
    <phoneticPr fontId="6"/>
  </si>
  <si>
    <t>※常勤換算後の人数（人）</t>
    <rPh sb="1" eb="3">
      <t>ジョウキン</t>
    </rPh>
    <rPh sb="3" eb="5">
      <t>カンサン</t>
    </rPh>
    <rPh sb="5" eb="6">
      <t>ゴ</t>
    </rPh>
    <rPh sb="7" eb="9">
      <t>ニンズウ</t>
    </rPh>
    <rPh sb="10" eb="11">
      <t>ニン</t>
    </rPh>
    <phoneticPr fontId="6"/>
  </si>
  <si>
    <t>添付書類</t>
    <rPh sb="0" eb="2">
      <t>テンプ</t>
    </rPh>
    <rPh sb="2" eb="4">
      <t>ショルイ</t>
    </rPh>
    <phoneticPr fontId="6"/>
  </si>
  <si>
    <t>別添のとおり</t>
    <rPh sb="0" eb="2">
      <t>ベッテン</t>
    </rPh>
    <phoneticPr fontId="6"/>
  </si>
  <si>
    <t>（訪問看護・介護予防訪問看護事業を事業所所在地以外の場所で一部実施する場合）</t>
    <rPh sb="14" eb="16">
      <t>ジギョウ</t>
    </rPh>
    <phoneticPr fontId="6"/>
  </si>
  <si>
    <t>事 業 所</t>
    <phoneticPr fontId="6"/>
  </si>
  <si>
    <t>備考</t>
    <phoneticPr fontId="6"/>
  </si>
  <si>
    <t>（参考様式２）</t>
    <rPh sb="1" eb="3">
      <t>サンコウ</t>
    </rPh>
    <rPh sb="3" eb="5">
      <t>ヨウシキ</t>
    </rPh>
    <phoneticPr fontId="6"/>
  </si>
  <si>
    <t>平面図</t>
    <rPh sb="0" eb="3">
      <t>ヘイメンズ</t>
    </rPh>
    <phoneticPr fontId="6"/>
  </si>
  <si>
    <t>事業所・施設の名称</t>
    <rPh sb="0" eb="3">
      <t>ジギョウショ</t>
    </rPh>
    <rPh sb="4" eb="6">
      <t>シセツ</t>
    </rPh>
    <rPh sb="7" eb="9">
      <t>メイショウ</t>
    </rPh>
    <phoneticPr fontId="6"/>
  </si>
  <si>
    <t>備考　1</t>
    <rPh sb="0" eb="2">
      <t>ビコウ</t>
    </rPh>
    <phoneticPr fontId="6"/>
  </si>
  <si>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6"/>
  </si>
  <si>
    <t>　各室の用途及び面積を記載してください。</t>
    <phoneticPr fontId="6"/>
  </si>
  <si>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6"/>
  </si>
  <si>
    <t>※記入方法については、出張所設置Q＆AのQ12を御確認ください。</t>
    <phoneticPr fontId="6"/>
  </si>
  <si>
    <t>１．サービス種別</t>
    <rPh sb="6" eb="8">
      <t>シュベツ</t>
    </rPh>
    <phoneticPr fontId="30"/>
  </si>
  <si>
    <t>サービス種別名</t>
    <rPh sb="4" eb="6">
      <t>シュベツ</t>
    </rPh>
    <rPh sb="6" eb="7">
      <t>メイ</t>
    </rPh>
    <phoneticPr fontId="30"/>
  </si>
  <si>
    <t>訪問看護（病院・診療所）</t>
    <rPh sb="0" eb="2">
      <t>ホウモン</t>
    </rPh>
    <rPh sb="2" eb="4">
      <t>カンゴ</t>
    </rPh>
    <rPh sb="5" eb="7">
      <t>ビョウイン</t>
    </rPh>
    <rPh sb="8" eb="11">
      <t>シンリョウジョ</t>
    </rPh>
    <phoneticPr fontId="30"/>
  </si>
  <si>
    <t>介護予防訪問看護（訪問看護ステーション）</t>
    <rPh sb="0" eb="2">
      <t>カイゴ</t>
    </rPh>
    <rPh sb="2" eb="4">
      <t>ヨボウ</t>
    </rPh>
    <rPh sb="4" eb="6">
      <t>ホウモン</t>
    </rPh>
    <rPh sb="6" eb="8">
      <t>カンゴ</t>
    </rPh>
    <rPh sb="9" eb="11">
      <t>ホウモン</t>
    </rPh>
    <rPh sb="11" eb="13">
      <t>カンゴ</t>
    </rPh>
    <phoneticPr fontId="30"/>
  </si>
  <si>
    <t>介護予防訪問看護（病院・診療所）</t>
    <rPh sb="0" eb="2">
      <t>カイゴ</t>
    </rPh>
    <rPh sb="2" eb="4">
      <t>ヨボウ</t>
    </rPh>
    <rPh sb="4" eb="6">
      <t>ホウモン</t>
    </rPh>
    <rPh sb="6" eb="8">
      <t>カンゴ</t>
    </rPh>
    <rPh sb="9" eb="11">
      <t>ビョウイン</t>
    </rPh>
    <rPh sb="12" eb="15">
      <t>シンリョウジョ</t>
    </rPh>
    <phoneticPr fontId="30"/>
  </si>
  <si>
    <t>訪問看護・介護予防訪問看護（訪問看護ステーション）</t>
    <rPh sb="0" eb="2">
      <t>ホウモン</t>
    </rPh>
    <rPh sb="2" eb="4">
      <t>カンゴ</t>
    </rPh>
    <rPh sb="5" eb="7">
      <t>カイゴ</t>
    </rPh>
    <rPh sb="7" eb="9">
      <t>ヨボウ</t>
    </rPh>
    <rPh sb="9" eb="11">
      <t>ホウモン</t>
    </rPh>
    <rPh sb="11" eb="13">
      <t>カンゴ</t>
    </rPh>
    <rPh sb="14" eb="16">
      <t>ホウモン</t>
    </rPh>
    <rPh sb="16" eb="18">
      <t>カンゴ</t>
    </rPh>
    <phoneticPr fontId="30"/>
  </si>
  <si>
    <t>訪問看護・介護予防訪問看護（病院・診療所）</t>
    <rPh sb="0" eb="2">
      <t>ホウモン</t>
    </rPh>
    <rPh sb="2" eb="4">
      <t>カンゴ</t>
    </rPh>
    <rPh sb="5" eb="7">
      <t>カイゴ</t>
    </rPh>
    <rPh sb="7" eb="9">
      <t>ヨボウ</t>
    </rPh>
    <rPh sb="9" eb="11">
      <t>ホウモン</t>
    </rPh>
    <rPh sb="11" eb="13">
      <t>カンゴ</t>
    </rPh>
    <rPh sb="14" eb="16">
      <t>ビョウイン</t>
    </rPh>
    <rPh sb="17" eb="20">
      <t>シンリョウジョ</t>
    </rPh>
    <phoneticPr fontId="30"/>
  </si>
  <si>
    <t>２．職種名・資格名称</t>
    <rPh sb="2" eb="4">
      <t>ショクシュ</t>
    </rPh>
    <rPh sb="4" eb="5">
      <t>メイ</t>
    </rPh>
    <rPh sb="6" eb="8">
      <t>シカク</t>
    </rPh>
    <rPh sb="8" eb="10">
      <t>メイショウ</t>
    </rPh>
    <phoneticPr fontId="30"/>
  </si>
  <si>
    <t>職種名</t>
    <rPh sb="0" eb="2">
      <t>ショクシュ</t>
    </rPh>
    <rPh sb="2" eb="3">
      <t>メイ</t>
    </rPh>
    <phoneticPr fontId="30"/>
  </si>
  <si>
    <t>管理者</t>
    <rPh sb="0" eb="3">
      <t>カンリシャ</t>
    </rPh>
    <phoneticPr fontId="30"/>
  </si>
  <si>
    <t>看護職員</t>
    <rPh sb="0" eb="2">
      <t>カンゴ</t>
    </rPh>
    <rPh sb="2" eb="4">
      <t>ショクイン</t>
    </rPh>
    <phoneticPr fontId="30"/>
  </si>
  <si>
    <t>理学療法士</t>
    <rPh sb="0" eb="2">
      <t>リガク</t>
    </rPh>
    <rPh sb="2" eb="5">
      <t>リョウホウシ</t>
    </rPh>
    <phoneticPr fontId="30"/>
  </si>
  <si>
    <t>作業療法士</t>
    <rPh sb="0" eb="2">
      <t>サギョウ</t>
    </rPh>
    <rPh sb="2" eb="5">
      <t>リョウホウシ</t>
    </rPh>
    <phoneticPr fontId="30"/>
  </si>
  <si>
    <t>言語聴覚士</t>
    <rPh sb="0" eb="2">
      <t>ゲンゴ</t>
    </rPh>
    <rPh sb="2" eb="5">
      <t>チョウカクシ</t>
    </rPh>
    <phoneticPr fontId="30"/>
  </si>
  <si>
    <t>ー</t>
    <phoneticPr fontId="30"/>
  </si>
  <si>
    <t>資格</t>
    <rPh sb="0" eb="2">
      <t>シカク</t>
    </rPh>
    <phoneticPr fontId="30"/>
  </si>
  <si>
    <t>保健師</t>
    <rPh sb="0" eb="3">
      <t>ホケンシ</t>
    </rPh>
    <phoneticPr fontId="30"/>
  </si>
  <si>
    <t>看護師</t>
    <rPh sb="0" eb="3">
      <t>カンゴシ</t>
    </rPh>
    <phoneticPr fontId="30"/>
  </si>
  <si>
    <t>准看護師</t>
    <rPh sb="0" eb="4">
      <t>ジュンカンゴシ</t>
    </rPh>
    <phoneticPr fontId="30"/>
  </si>
  <si>
    <t>ー</t>
  </si>
  <si>
    <t>【自治体の皆様へ】</t>
    <rPh sb="1" eb="4">
      <t>ジチタイ</t>
    </rPh>
    <rPh sb="5" eb="7">
      <t>ミナサマ</t>
    </rPh>
    <phoneticPr fontId="30"/>
  </si>
  <si>
    <t>※ INDIRECT関数使用のため、以下のとおりセルに「名前の定義」をしています。</t>
    <rPh sb="10" eb="12">
      <t>カンスウ</t>
    </rPh>
    <rPh sb="12" eb="14">
      <t>シヨウ</t>
    </rPh>
    <rPh sb="18" eb="20">
      <t>イカ</t>
    </rPh>
    <rPh sb="28" eb="30">
      <t>ナマエ</t>
    </rPh>
    <rPh sb="31" eb="33">
      <t>テイギ</t>
    </rPh>
    <phoneticPr fontId="30"/>
  </si>
  <si>
    <t>　15行目・・・「職種」</t>
    <rPh sb="3" eb="5">
      <t>ギョウメ</t>
    </rPh>
    <rPh sb="9" eb="11">
      <t>ショクシュ</t>
    </rPh>
    <phoneticPr fontId="30"/>
  </si>
  <si>
    <t>　C列・・・「管理者」</t>
    <rPh sb="2" eb="3">
      <t>レツ</t>
    </rPh>
    <rPh sb="7" eb="10">
      <t>カンリシャ</t>
    </rPh>
    <phoneticPr fontId="30"/>
  </si>
  <si>
    <t>　D列・・・「看護職員」</t>
    <rPh sb="2" eb="3">
      <t>レツ</t>
    </rPh>
    <rPh sb="7" eb="9">
      <t>カンゴ</t>
    </rPh>
    <rPh sb="9" eb="11">
      <t>ショクイン</t>
    </rPh>
    <phoneticPr fontId="30"/>
  </si>
  <si>
    <t>　E列・・・「理学療法士」</t>
    <rPh sb="2" eb="3">
      <t>レツ</t>
    </rPh>
    <rPh sb="7" eb="9">
      <t>リガク</t>
    </rPh>
    <rPh sb="9" eb="12">
      <t>リョウホウシ</t>
    </rPh>
    <phoneticPr fontId="30"/>
  </si>
  <si>
    <t>　F列・・・「作業療法士」</t>
    <rPh sb="2" eb="3">
      <t>レツ</t>
    </rPh>
    <rPh sb="7" eb="9">
      <t>サギョウ</t>
    </rPh>
    <rPh sb="9" eb="12">
      <t>リョウホウシ</t>
    </rPh>
    <phoneticPr fontId="30"/>
  </si>
  <si>
    <t>　G列・・・「言語聴覚士」</t>
    <rPh sb="2" eb="3">
      <t>レツ</t>
    </rPh>
    <rPh sb="7" eb="9">
      <t>ゲンゴ</t>
    </rPh>
    <rPh sb="9" eb="12">
      <t>チョウカクシ</t>
    </rPh>
    <phoneticPr fontId="3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</si>
  <si>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0"/>
  </si>
  <si>
    <t>　行が足りない場合は、適宜追加してください。</t>
    <rPh sb="1" eb="2">
      <t>ギョウ</t>
    </rPh>
    <rPh sb="3" eb="4">
      <t>タ</t>
    </rPh>
    <rPh sb="7" eb="9">
      <t>バアイ</t>
    </rPh>
    <rPh sb="11" eb="13">
      <t>テキギ</t>
    </rPh>
    <rPh sb="13" eb="15">
      <t>ツイカ</t>
    </rPh>
    <phoneticPr fontId="30"/>
  </si>
  <si>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</si>
  <si>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0"/>
  </si>
  <si>
    <t>　・「数式」タブ　⇒　「名前の定義」を選択</t>
    <rPh sb="3" eb="5">
      <t>スウシキ</t>
    </rPh>
    <rPh sb="12" eb="14">
      <t>ナマエ</t>
    </rPh>
    <rPh sb="15" eb="17">
      <t>テイギ</t>
    </rPh>
    <rPh sb="19" eb="21">
      <t>センタク</t>
    </rPh>
    <phoneticPr fontId="30"/>
  </si>
  <si>
    <t>　・「名前」に職種名を入力</t>
    <rPh sb="3" eb="5">
      <t>ナマエ</t>
    </rPh>
    <rPh sb="7" eb="9">
      <t>ショクシュ</t>
    </rPh>
    <rPh sb="9" eb="10">
      <t>メイ</t>
    </rPh>
    <rPh sb="11" eb="13">
      <t>ニュウリョク</t>
    </rPh>
    <phoneticPr fontId="3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</si>
  <si>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</si>
  <si>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0"/>
  </si>
  <si>
    <t>≪提出不要≫</t>
    <rPh sb="1" eb="3">
      <t>テイシュツ</t>
    </rPh>
    <rPh sb="3" eb="5">
      <t>フヨウ</t>
    </rPh>
    <phoneticPr fontId="30"/>
  </si>
  <si>
    <t>従業者の勤務の体制及び勤務形態一覧表　記入方法　（訪問看護）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カンゴ</t>
    </rPh>
    <phoneticPr fontId="6"/>
  </si>
  <si>
    <t>・・・直接入力する必要がある箇所です。</t>
    <rPh sb="3" eb="5">
      <t>チョクセツ</t>
    </rPh>
    <rPh sb="5" eb="7">
      <t>ニュウリョク</t>
    </rPh>
    <rPh sb="9" eb="11">
      <t>ヒツヨウ</t>
    </rPh>
    <rPh sb="14" eb="16">
      <t>カショ</t>
    </rPh>
    <phoneticPr fontId="30"/>
  </si>
  <si>
    <t>下記の記入方法に従って、入力してください。</t>
    <rPh sb="0" eb="2">
      <t>カキ</t>
    </rPh>
    <rPh sb="3" eb="5">
      <t>キニュウ</t>
    </rPh>
    <rPh sb="5" eb="7">
      <t>ホウホウ</t>
    </rPh>
    <rPh sb="8" eb="9">
      <t>シタガ</t>
    </rPh>
    <rPh sb="12" eb="14">
      <t>ニュウリョク</t>
    </rPh>
    <phoneticPr fontId="30"/>
  </si>
  <si>
    <t>・・・プルダウンから選択して入力する必要がある箇所です。</t>
    <rPh sb="10" eb="12">
      <t>センタク</t>
    </rPh>
    <rPh sb="14" eb="16">
      <t>ニュウリョク</t>
    </rPh>
    <rPh sb="18" eb="20">
      <t>ヒツヨウ</t>
    </rPh>
    <rPh sb="23" eb="25">
      <t>カショ</t>
    </rPh>
    <phoneticPr fontId="3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</si>
  <si>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</si>
  <si>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0"/>
  </si>
  <si>
    <t>　(1) 「４週」・「暦月」のいずれかを選択してください。</t>
    <rPh sb="7" eb="8">
      <t>シュウ</t>
    </rPh>
    <rPh sb="11" eb="12">
      <t>レキ</t>
    </rPh>
    <rPh sb="12" eb="13">
      <t>ツキ</t>
    </rPh>
    <rPh sb="20" eb="22">
      <t>センタク</t>
    </rPh>
    <phoneticPr fontId="3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</si>
  <si>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</si>
  <si>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0"/>
  </si>
  <si>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30"/>
  </si>
  <si>
    <t xml:space="preserve"> 　　 記入の順序は、職種ごとにまとめてください。</t>
    <rPh sb="4" eb="6">
      <t>キニュウ</t>
    </rPh>
    <rPh sb="7" eb="9">
      <t>ジュンジョ</t>
    </rPh>
    <rPh sb="11" eb="13">
      <t>ショクシュ</t>
    </rPh>
    <phoneticPr fontId="30"/>
  </si>
  <si>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</si>
  <si>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0"/>
  </si>
  <si>
    <t>（注）常勤・非常勤の区分について</t>
    <rPh sb="1" eb="2">
      <t>チュウ</t>
    </rPh>
    <rPh sb="3" eb="5">
      <t>ジョウキン</t>
    </rPh>
    <rPh sb="6" eb="9">
      <t>ヒジョウキン</t>
    </rPh>
    <rPh sb="10" eb="12">
      <t>クブン</t>
    </rPh>
    <phoneticPr fontId="3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</si>
  <si>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</si>
  <si>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0"/>
  </si>
  <si>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</si>
  <si>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0"/>
  </si>
  <si>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0"/>
  </si>
  <si>
    <t>　(7) 従業者の氏名を記入してください。</t>
    <rPh sb="5" eb="8">
      <t>ジュウギョウシャ</t>
    </rPh>
    <rPh sb="9" eb="11">
      <t>シメイ</t>
    </rPh>
    <rPh sb="12" eb="14">
      <t>キニュウ</t>
    </rPh>
    <phoneticPr fontId="3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</si>
  <si>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0"/>
  </si>
  <si>
    <t>　　  ※ 指定基準の確認に際しては、４週分の入力で差し支えありません。</t>
    <phoneticPr fontId="30"/>
  </si>
  <si>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3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</si>
  <si>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0"/>
  </si>
  <si>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0"/>
  </si>
  <si>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</si>
  <si>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0"/>
  </si>
  <si>
    <t>　　　 その他、特記事項欄としてもご活用ください。</t>
    <rPh sb="6" eb="7">
      <t>タ</t>
    </rPh>
    <rPh sb="8" eb="10">
      <t>トッキ</t>
    </rPh>
    <rPh sb="10" eb="12">
      <t>ジコウ</t>
    </rPh>
    <rPh sb="12" eb="13">
      <t>ラン</t>
    </rPh>
    <rPh sb="18" eb="20">
      <t>カツヨウ</t>
    </rPh>
    <phoneticPr fontId="6"/>
  </si>
  <si>
    <t>　(12)【任意入力】 看護職員について、各欄に該当する数字を入力し、常勤換算後の人数を算出してください。</t>
    <rPh sb="6" eb="8">
      <t>ニンイ</t>
    </rPh>
    <rPh sb="8" eb="10">
      <t>ニュウリョク</t>
    </rPh>
    <rPh sb="12" eb="14">
      <t>カンゴ</t>
    </rPh>
    <rPh sb="14" eb="16">
      <t>ショクイン</t>
    </rPh>
    <rPh sb="21" eb="22">
      <t>カク</t>
    </rPh>
    <rPh sb="22" eb="23">
      <t>ラン</t>
    </rPh>
    <rPh sb="24" eb="26">
      <t>ガイトウ</t>
    </rPh>
    <rPh sb="28" eb="30">
      <t>スウジ</t>
    </rPh>
    <rPh sb="31" eb="33">
      <t>ニュウリョク</t>
    </rPh>
    <rPh sb="35" eb="37">
      <t>ジョウキン</t>
    </rPh>
    <rPh sb="37" eb="39">
      <t>カンサン</t>
    </rPh>
    <rPh sb="39" eb="40">
      <t>ゴ</t>
    </rPh>
    <rPh sb="41" eb="43">
      <t>ニンズウ</t>
    </rPh>
    <rPh sb="44" eb="46">
      <t>サンシュツ</t>
    </rPh>
    <phoneticPr fontId="30"/>
  </si>
  <si>
    <t>　　　　○ 常勤換算方法とは、非常勤の従業者について「事業所の従業者の勤務延時間数を当該事業所において常勤の従業者が勤務すべき時間数で除することにより、</t>
    <phoneticPr fontId="30"/>
  </si>
  <si>
    <t>　　　　　常勤の従業者の員数に換算する方法」であるため、常勤の従業者については常勤換算方法によらず、実人数で計算する。</t>
    <phoneticPr fontId="3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</si>
  <si>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0"/>
  </si>
  <si>
    <t>　　　　　手入力すること。</t>
    <phoneticPr fontId="3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</si>
  <si>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</si>
  <si>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0"/>
  </si>
  <si>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0"/>
  </si>
  <si>
    <t>変更届出書（様式第一号（五））　</t>
    <rPh sb="0" eb="2">
      <t>ヘンコウ</t>
    </rPh>
    <rPh sb="2" eb="5">
      <t>トドケデショ</t>
    </rPh>
    <rPh sb="6" eb="8">
      <t>ヨウシキ</t>
    </rPh>
    <rPh sb="8" eb="10">
      <t>ダイイチ</t>
    </rPh>
    <rPh sb="10" eb="11">
      <t>ゴウ</t>
    </rPh>
    <rPh sb="12" eb="13">
      <t>ゴ</t>
    </rPh>
    <phoneticPr fontId="6"/>
  </si>
  <si>
    <t>別紙様式第一号（五）</t>
    <phoneticPr fontId="6"/>
  </si>
  <si>
    <t>代表者職名・氏名　</t>
  </si>
  <si>
    <t>法人番号</t>
    <rPh sb="0" eb="2">
      <t>ホウジン</t>
    </rPh>
    <rPh sb="2" eb="4">
      <t>バンゴウ</t>
    </rPh>
    <phoneticPr fontId="6"/>
  </si>
  <si>
    <t>法人等の種類</t>
    <rPh sb="0" eb="2">
      <t>ホウジン</t>
    </rPh>
    <rPh sb="2" eb="3">
      <t>トウ</t>
    </rPh>
    <rPh sb="4" eb="6">
      <t>シュルイ</t>
    </rPh>
    <phoneticPr fontId="6"/>
  </si>
  <si>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6"/>
  </si>
  <si>
    <t>事業所（施設）の建物の構造及び専用区画等</t>
    <rPh sb="13" eb="14">
      <t>オヨ</t>
    </rPh>
    <phoneticPr fontId="6"/>
  </si>
  <si>
    <t>１
２</t>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</si>
  <si>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</si>
  <si>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令和４</t>
    <rPh sb="0" eb="2">
      <t>レイワ</t>
    </rPh>
    <phoneticPr fontId="6"/>
  </si>
  <si>
    <t>東京都新宿区西新宿２－８－１</t>
    <phoneticPr fontId="6"/>
  </si>
  <si>
    <t>代表取締役　東京　太郎</t>
    <phoneticPr fontId="6"/>
  </si>
  <si>
    <t>1</t>
  </si>
  <si>
    <t>3</t>
  </si>
  <si>
    <t>X</t>
  </si>
  <si>
    <t>×</t>
    <phoneticPr fontId="6"/>
  </si>
  <si>
    <t>×</t>
  </si>
  <si>
    <t>１６３－８００１
東京都新宿区西新宿２－８－１</t>
    <phoneticPr fontId="6"/>
  </si>
  <si>
    <t>訪問介護</t>
    <phoneticPr fontId="6"/>
  </si>
  <si>
    <t>令和４</t>
    <phoneticPr fontId="6"/>
  </si>
  <si>
    <t>１０</t>
    <phoneticPr fontId="6"/>
  </si>
  <si>
    <t>出張所なし</t>
    <phoneticPr fontId="6"/>
  </si>
  <si>
    <t>○</t>
  </si>
  <si>
    <t>株式会社都庁看護サービス</t>
    <rPh sb="6" eb="8">
      <t>カンゴ</t>
    </rPh>
    <phoneticPr fontId="6"/>
  </si>
  <si>
    <t>都庁看護ステーション</t>
    <rPh sb="2" eb="4">
      <t>カンゴ</t>
    </rPh>
    <phoneticPr fontId="6"/>
  </si>
  <si>
    <t>出張所の設置
名称　都庁看護ステーション新宿区出張所
住所　新宿区○新宿１－２－３
電話　０３－５３２０－XXXX
FAX　０３－５３８８－XXXX
職員配置　付表及び勤務形態一覧表のとおり</t>
    <rPh sb="12" eb="14">
      <t>カンゴ</t>
    </rPh>
    <phoneticPr fontId="6"/>
  </si>
  <si>
    <t>付表第一号（三）  訪問看護・介護予防訪問看護事業所の指定等に係る記載事項</t>
    <rPh sb="29" eb="30">
      <t>トウ</t>
    </rPh>
    <phoneticPr fontId="6"/>
  </si>
  <si>
    <t>法人番号</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</si>
  <si>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</si>
  <si>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</si>
  <si>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</si>
  <si>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</si>
  <si>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</si>
  <si>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</si>
  <si>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</si>
  <si>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</si>
  <si>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（内線）</t>
    <rPh sb="1" eb="3">
      <t>ナイセン</t>
    </rPh>
    <phoneticPr fontId="6"/>
  </si>
  <si>
    <t>（参考）  訪問看護・介護予防訪問看護事業所の指定等に係る記載事項記入欄不足時の資料</t>
    <rPh sb="1" eb="3">
      <t>サンコウ</t>
    </rPh>
    <rPh sb="25" eb="26">
      <t>トウ</t>
    </rPh>
    <phoneticPr fontId="6"/>
  </si>
  <si>
    <t>■複数事業所</t>
    <phoneticPr fontId="6"/>
  </si>
  <si>
    <t>訪問看護事業所の指定等に係る記載事項（付表第一号（三））</t>
    <rPh sb="0" eb="2">
      <t>ホウモン</t>
    </rPh>
    <rPh sb="2" eb="4">
      <t>カンゴ</t>
    </rPh>
    <rPh sb="4" eb="7">
      <t>ジギョウショ</t>
    </rPh>
    <rPh sb="8" eb="10">
      <t>シテイ</t>
    </rPh>
    <rPh sb="10" eb="11">
      <t>トウ</t>
    </rPh>
    <rPh sb="12" eb="13">
      <t>カカ</t>
    </rPh>
    <rPh sb="14" eb="16">
      <t>キサイ</t>
    </rPh>
    <rPh sb="16" eb="18">
      <t>ジコウ</t>
    </rPh>
    <rPh sb="19" eb="21">
      <t>フヒョウ</t>
    </rPh>
    <rPh sb="21" eb="23">
      <t>ダイイチ</t>
    </rPh>
    <rPh sb="23" eb="24">
      <t>ゴウ</t>
    </rPh>
    <rPh sb="25" eb="26">
      <t>サン</t>
    </rPh>
    <phoneticPr fontId="6"/>
  </si>
  <si>
    <t>設置するサテライト事業所の名称</t>
    <rPh sb="0" eb="2">
      <t>セッチ</t>
    </rPh>
    <phoneticPr fontId="4"/>
  </si>
  <si>
    <t>知事（市長）殿</t>
    <rPh sb="0" eb="2">
      <t>チジ</t>
    </rPh>
    <rPh sb="3" eb="5">
      <t>シチョウ</t>
    </rPh>
    <rPh sb="6" eb="7">
      <t>ドノ</t>
    </rPh>
    <phoneticPr fontId="6"/>
  </si>
  <si>
    <r>
      <t>協力医療機関</t>
    </r>
    <r>
      <rPr>
        <sz val="10"/>
        <rFont val="ＭＳ Ｐゴシック"/>
        <family val="3"/>
        <charset val="128"/>
      </rPr>
      <t>・</t>
    </r>
    <r>
      <rPr>
        <sz val="10"/>
        <color theme="1"/>
        <rFont val="ＭＳ Ｐゴシック"/>
        <family val="3"/>
        <charset val="128"/>
      </rPr>
      <t>協力歯科医療機関</t>
    </r>
    <phoneticPr fontId="6"/>
  </si>
  <si>
    <t>空床利用型・併設事業所型の別）</t>
    <rPh sb="2" eb="4">
      <t>リヨウ</t>
    </rPh>
    <rPh sb="8" eb="11">
      <t>ジギョウショ</t>
    </rPh>
    <phoneticPr fontId="6"/>
  </si>
  <si>
    <t>協力医療機関・協力歯科医療機関</t>
    <phoneticPr fontId="6"/>
  </si>
  <si>
    <t>当該事業所で兼務する他の職種
（兼務の場合のみ記入）</t>
    <phoneticPr fontId="6"/>
  </si>
  <si>
    <t>他の事業所、施設等の職務との兼務
（兼務の場合のみ記入）</t>
    <phoneticPr fontId="6"/>
  </si>
  <si>
    <t>兼務先の名称、所在地</t>
    <rPh sb="0" eb="2">
      <t>ケンム</t>
    </rPh>
    <rPh sb="2" eb="3">
      <t>サキ</t>
    </rPh>
    <rPh sb="4" eb="6">
      <t>メイショウ</t>
    </rPh>
    <rPh sb="7" eb="10">
      <t>ショザイチ</t>
    </rPh>
    <phoneticPr fontId="6"/>
  </si>
  <si>
    <t>兼務先のサービス種別、兼務する職種及び勤務時間等</t>
    <rPh sb="0" eb="2">
      <t>ケンム</t>
    </rPh>
    <rPh sb="2" eb="3">
      <t>サキ</t>
    </rPh>
    <rPh sb="8" eb="10">
      <t>シュベツ</t>
    </rPh>
    <phoneticPr fontId="6"/>
  </si>
  <si>
    <t>理学・作業療法士、
言語聴覚士</t>
    <rPh sb="0" eb="2">
      <t>リガク</t>
    </rPh>
    <rPh sb="3" eb="5">
      <t>サギョウ</t>
    </rPh>
    <rPh sb="5" eb="8">
      <t>リョウホウシ</t>
    </rPh>
    <rPh sb="10" eb="12">
      <t>ゲンゴ</t>
    </rPh>
    <rPh sb="12" eb="15">
      <t>チョウカクシ</t>
    </rPh>
    <phoneticPr fontId="6"/>
  </si>
  <si>
    <t xml:space="preserve">１
２
３
４
５
</t>
    <phoneticPr fontId="6"/>
  </si>
  <si>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6"/>
  </si>
  <si>
    <t>＜事業所の写真＞</t>
    <rPh sb="1" eb="4">
      <t>ジギョウショ</t>
    </rPh>
    <rPh sb="5" eb="7">
      <t>シャシン</t>
    </rPh>
    <phoneticPr fontId="6"/>
  </si>
  <si>
    <t xml:space="preserve"> ◆　カラー写真はA4の用紙1枚につき4枚程度の大きさで印刷し、貼付してください（必要であれば、１箇所複数枚可）。</t>
    <rPh sb="6" eb="8">
      <t>シャシン</t>
    </rPh>
    <rPh sb="12" eb="14">
      <t>ヨウシ</t>
    </rPh>
    <rPh sb="15" eb="16">
      <t>マイ</t>
    </rPh>
    <rPh sb="20" eb="21">
      <t>マイ</t>
    </rPh>
    <rPh sb="21" eb="23">
      <t>テイド</t>
    </rPh>
    <rPh sb="24" eb="25">
      <t>オオ</t>
    </rPh>
    <rPh sb="28" eb="30">
      <t>インサツ</t>
    </rPh>
    <rPh sb="32" eb="34">
      <t>ハリツ</t>
    </rPh>
    <rPh sb="41" eb="43">
      <t>ヒツヨウ</t>
    </rPh>
    <rPh sb="49" eb="51">
      <t>カショ</t>
    </rPh>
    <rPh sb="51" eb="53">
      <t>フクスウ</t>
    </rPh>
    <rPh sb="53" eb="54">
      <t>マイ</t>
    </rPh>
    <rPh sb="54" eb="55">
      <t>カ</t>
    </rPh>
    <phoneticPr fontId="6"/>
  </si>
  <si>
    <t>　《注意事項》　・写真を貼付する際は、縮尺の変更がないよう注意してください。
                     ・必要に応じてシートを追加し、作成してください。
　　　　　　　　　  ・写真番号と写真名の記載がある場合は、word等で作成した任意様式でも構いません。</t>
    <rPh sb="2" eb="4">
      <t>チュウイ</t>
    </rPh>
    <rPh sb="4" eb="6">
      <t>ジコウ</t>
    </rPh>
    <rPh sb="9" eb="11">
      <t>シャシン</t>
    </rPh>
    <rPh sb="12" eb="14">
      <t>ハリツ</t>
    </rPh>
    <rPh sb="16" eb="17">
      <t>サイ</t>
    </rPh>
    <rPh sb="19" eb="21">
      <t>シュクシャク</t>
    </rPh>
    <rPh sb="22" eb="24">
      <t>ヘンコウ</t>
    </rPh>
    <rPh sb="29" eb="31">
      <t>チュウイ</t>
    </rPh>
    <rPh sb="61" eb="63">
      <t>ヒツヨウ</t>
    </rPh>
    <rPh sb="64" eb="65">
      <t>オウ</t>
    </rPh>
    <rPh sb="71" eb="73">
      <t>ツイカ</t>
    </rPh>
    <rPh sb="75" eb="77">
      <t>サクセイ</t>
    </rPh>
    <rPh sb="97" eb="99">
      <t>シャシン</t>
    </rPh>
    <rPh sb="99" eb="101">
      <t>バンゴウ</t>
    </rPh>
    <rPh sb="102" eb="104">
      <t>シャシン</t>
    </rPh>
    <rPh sb="104" eb="105">
      <t>メイ</t>
    </rPh>
    <rPh sb="106" eb="108">
      <t>キサイ</t>
    </rPh>
    <rPh sb="111" eb="113">
      <t>バアイ</t>
    </rPh>
    <rPh sb="119" eb="120">
      <t>トウ</t>
    </rPh>
    <rPh sb="121" eb="123">
      <t>サクセイ</t>
    </rPh>
    <rPh sb="125" eb="127">
      <t>ニンイ</t>
    </rPh>
    <rPh sb="127" eb="129">
      <t>ヨウシキ</t>
    </rPh>
    <rPh sb="131" eb="132">
      <t>カマ</t>
    </rPh>
    <phoneticPr fontId="6"/>
  </si>
  <si>
    <t>　　　貼付する写真の例：</t>
    <rPh sb="3" eb="5">
      <t>チョウフ</t>
    </rPh>
    <rPh sb="7" eb="9">
      <t>シャシン</t>
    </rPh>
    <rPh sb="10" eb="11">
      <t>レイ</t>
    </rPh>
    <phoneticPr fontId="6"/>
  </si>
  <si>
    <t>建物外観、入口、事務室・事務スペース、手指洗浄場所、鍵付書庫　　等</t>
    <rPh sb="19" eb="20">
      <t>テ</t>
    </rPh>
    <rPh sb="20" eb="21">
      <t>ユビ</t>
    </rPh>
    <rPh sb="21" eb="23">
      <t>センジョウ</t>
    </rPh>
    <rPh sb="23" eb="25">
      <t>バショ</t>
    </rPh>
    <rPh sb="32" eb="33">
      <t>ナド</t>
    </rPh>
    <phoneticPr fontId="6"/>
  </si>
  <si>
    <t>サテライトの名称</t>
    <rPh sb="6" eb="8">
      <t>メイショウ</t>
    </rPh>
    <phoneticPr fontId="6"/>
  </si>
  <si>
    <t>①（写真名）</t>
    <rPh sb="2" eb="4">
      <t>シャシン</t>
    </rPh>
    <rPh sb="4" eb="5">
      <t>メイ</t>
    </rPh>
    <phoneticPr fontId="6"/>
  </si>
  <si>
    <t>②（写真名）</t>
    <rPh sb="2" eb="4">
      <t>シャシン</t>
    </rPh>
    <rPh sb="4" eb="5">
      <t>メイ</t>
    </rPh>
    <phoneticPr fontId="6"/>
  </si>
  <si>
    <t>③（写真名）</t>
    <rPh sb="2" eb="4">
      <t>シャシン</t>
    </rPh>
    <rPh sb="4" eb="5">
      <t>メイ</t>
    </rPh>
    <phoneticPr fontId="6"/>
  </si>
  <si>
    <t>④（写真名）</t>
    <rPh sb="2" eb="4">
      <t>シャシン</t>
    </rPh>
    <rPh sb="4" eb="5">
      <t>メイ</t>
    </rPh>
    <phoneticPr fontId="6"/>
  </si>
  <si>
    <t>衛生管理上の処置について</t>
    <rPh sb="0" eb="2">
      <t>エイセイ</t>
    </rPh>
    <rPh sb="2" eb="4">
      <t>カンリ</t>
    </rPh>
    <rPh sb="4" eb="5">
      <t>ジョウ</t>
    </rPh>
    <rPh sb="6" eb="8">
      <t>ショチ</t>
    </rPh>
    <phoneticPr fontId="6"/>
  </si>
  <si>
    <t>区　　　　分</t>
    <rPh sb="0" eb="1">
      <t>ク</t>
    </rPh>
    <rPh sb="5" eb="6">
      <t>ブン</t>
    </rPh>
    <phoneticPr fontId="6"/>
  </si>
  <si>
    <t>項　　　　　　目</t>
    <rPh sb="0" eb="1">
      <t>コウ</t>
    </rPh>
    <rPh sb="7" eb="8">
      <t>メ</t>
    </rPh>
    <phoneticPr fontId="6"/>
  </si>
  <si>
    <t>(1)設備及び備品等</t>
    <rPh sb="3" eb="5">
      <t>セツビ</t>
    </rPh>
    <rPh sb="5" eb="6">
      <t>オヨ</t>
    </rPh>
    <rPh sb="7" eb="9">
      <t>ビヒン</t>
    </rPh>
    <rPh sb="9" eb="10">
      <t>トウ</t>
    </rPh>
    <phoneticPr fontId="6"/>
  </si>
  <si>
    <t>ア　職員の衛生管理、特に感染症予防に必要な設備等が配慮されていますか。</t>
    <rPh sb="2" eb="4">
      <t>ショクイン</t>
    </rPh>
    <rPh sb="5" eb="7">
      <t>エイセイ</t>
    </rPh>
    <rPh sb="7" eb="9">
      <t>カンリ</t>
    </rPh>
    <rPh sb="10" eb="11">
      <t>トク</t>
    </rPh>
    <rPh sb="12" eb="15">
      <t>カンセンショウ</t>
    </rPh>
    <rPh sb="15" eb="17">
      <t>ヨボウ</t>
    </rPh>
    <rPh sb="18" eb="20">
      <t>ヒツヨウ</t>
    </rPh>
    <rPh sb="21" eb="23">
      <t>セツビ</t>
    </rPh>
    <rPh sb="23" eb="24">
      <t>トウ</t>
    </rPh>
    <rPh sb="25" eb="27">
      <t>ハイリョ</t>
    </rPh>
    <phoneticPr fontId="6"/>
  </si>
  <si>
    <t>イ　利用者宅で訪問看護を提供した後、次の利用者宅への訪問をする際にどの
　ような感染症予防に努めていますか。</t>
    <rPh sb="2" eb="5">
      <t>リヨウシャ</t>
    </rPh>
    <rPh sb="5" eb="6">
      <t>タク</t>
    </rPh>
    <rPh sb="7" eb="9">
      <t>ホウモン</t>
    </rPh>
    <rPh sb="9" eb="11">
      <t>カンゴ</t>
    </rPh>
    <rPh sb="12" eb="14">
      <t>テイキョウ</t>
    </rPh>
    <rPh sb="16" eb="17">
      <t>アト</t>
    </rPh>
    <rPh sb="18" eb="19">
      <t>ツギ</t>
    </rPh>
    <rPh sb="20" eb="23">
      <t>リヨウシャ</t>
    </rPh>
    <rPh sb="23" eb="24">
      <t>タク</t>
    </rPh>
    <rPh sb="26" eb="28">
      <t>ホウモン</t>
    </rPh>
    <rPh sb="31" eb="32">
      <t>サイ</t>
    </rPh>
    <rPh sb="40" eb="43">
      <t>カンセンショウ</t>
    </rPh>
    <rPh sb="43" eb="45">
      <t>ヨボウ</t>
    </rPh>
    <rPh sb="46" eb="47">
      <t>ツト</t>
    </rPh>
    <phoneticPr fontId="6"/>
  </si>
  <si>
    <t>(2)衛生管理</t>
    <rPh sb="3" eb="5">
      <t>エイセイ</t>
    </rPh>
    <rPh sb="5" eb="7">
      <t>カンリ</t>
    </rPh>
    <phoneticPr fontId="6"/>
  </si>
  <si>
    <t>ウ　看護師等が訪問から帰った後、手洗い等の衛生処理に努めていますか。</t>
    <rPh sb="2" eb="5">
      <t>カンゴシ</t>
    </rPh>
    <rPh sb="5" eb="6">
      <t>トウ</t>
    </rPh>
    <rPh sb="7" eb="9">
      <t>ホウモン</t>
    </rPh>
    <rPh sb="11" eb="12">
      <t>カエ</t>
    </rPh>
    <rPh sb="14" eb="15">
      <t>アト</t>
    </rPh>
    <rPh sb="16" eb="18">
      <t>テアラ</t>
    </rPh>
    <rPh sb="19" eb="20">
      <t>トウ</t>
    </rPh>
    <rPh sb="21" eb="23">
      <t>エイセイ</t>
    </rPh>
    <rPh sb="23" eb="25">
      <t>ショリ</t>
    </rPh>
    <rPh sb="26" eb="27">
      <t>ツト</t>
    </rPh>
    <phoneticPr fontId="6"/>
  </si>
  <si>
    <t>エ　訪問看護を提供する際に利用者宅で使用した医療器具等(注射器、カテー
　テル等）の廃棄物をどのように処理していますか。</t>
    <rPh sb="2" eb="4">
      <t>ホウモン</t>
    </rPh>
    <rPh sb="4" eb="6">
      <t>カンゴ</t>
    </rPh>
    <rPh sb="7" eb="9">
      <t>テイキョウ</t>
    </rPh>
    <rPh sb="11" eb="12">
      <t>サイ</t>
    </rPh>
    <rPh sb="13" eb="15">
      <t>リヨウ</t>
    </rPh>
    <rPh sb="15" eb="17">
      <t>シャタク</t>
    </rPh>
    <rPh sb="18" eb="20">
      <t>シヨウ</t>
    </rPh>
    <rPh sb="22" eb="24">
      <t>イリョウ</t>
    </rPh>
    <rPh sb="24" eb="26">
      <t>キグ</t>
    </rPh>
    <rPh sb="26" eb="27">
      <t>トウ</t>
    </rPh>
    <rPh sb="28" eb="31">
      <t>チュウシャキ</t>
    </rPh>
    <rPh sb="39" eb="40">
      <t>トウ</t>
    </rPh>
    <rPh sb="42" eb="45">
      <t>ハイキブツ</t>
    </rPh>
    <rPh sb="51" eb="53">
      <t>ショリ</t>
    </rPh>
    <phoneticPr fontId="6"/>
  </si>
  <si>
    <t>※廃棄物の処理委託をしている場合は、委託契約書の写しを添付してください。</t>
    <rPh sb="1" eb="4">
      <t>ハイキブツ</t>
    </rPh>
    <rPh sb="5" eb="7">
      <t>ショリ</t>
    </rPh>
    <rPh sb="7" eb="9">
      <t>イタク</t>
    </rPh>
    <rPh sb="14" eb="16">
      <t>バアイ</t>
    </rPh>
    <rPh sb="18" eb="20">
      <t>イタク</t>
    </rPh>
    <rPh sb="20" eb="23">
      <t>ケイヤクショ</t>
    </rPh>
    <rPh sb="24" eb="25">
      <t>ウツ</t>
    </rPh>
    <rPh sb="27" eb="29">
      <t>テンプ</t>
    </rPh>
    <phoneticPr fontId="6"/>
  </si>
  <si>
    <t>＊備考　記入欄が不足する場合は適宜欄を設けて記載するか、または別に記載した用紙を添付
        してください。</t>
    <rPh sb="1" eb="3">
      <t>ビコウ</t>
    </rPh>
    <rPh sb="4" eb="6">
      <t>キニュウ</t>
    </rPh>
    <rPh sb="6" eb="7">
      <t>ラン</t>
    </rPh>
    <rPh sb="8" eb="10">
      <t>フソク</t>
    </rPh>
    <rPh sb="12" eb="14">
      <t>バアイ</t>
    </rPh>
    <rPh sb="15" eb="17">
      <t>テキギ</t>
    </rPh>
    <rPh sb="17" eb="18">
      <t>ラン</t>
    </rPh>
    <rPh sb="19" eb="20">
      <t>モウ</t>
    </rPh>
    <rPh sb="22" eb="24">
      <t>キサイ</t>
    </rPh>
    <rPh sb="31" eb="32">
      <t>ベツ</t>
    </rPh>
    <rPh sb="33" eb="35">
      <t>キサイ</t>
    </rPh>
    <rPh sb="37" eb="39">
      <t>ヨウシ</t>
    </rPh>
    <rPh sb="40" eb="42">
      <t>テンプ</t>
    </rPh>
    <phoneticPr fontId="6"/>
  </si>
  <si>
    <t>加算に関する届出＜以下①から③＞</t>
    <rPh sb="0" eb="2">
      <t>カサン</t>
    </rPh>
    <rPh sb="3" eb="4">
      <t>カン</t>
    </rPh>
    <rPh sb="6" eb="8">
      <t>トドケデ</t>
    </rPh>
    <rPh sb="9" eb="11">
      <t>イカ</t>
    </rPh>
    <phoneticPr fontId="6"/>
  </si>
  <si>
    <t>①（別紙２）介護給付費算定に係る体制等に関する届出書</t>
    <phoneticPr fontId="62"/>
  </si>
  <si>
    <t>②（別紙１－１－２）介護給付費算定に係る体制等状況一覧表（主たる事業所の所在地以外の場所で一部実施する場合の出張所等の状況）【居宅サービス】</t>
    <phoneticPr fontId="62"/>
  </si>
  <si>
    <t>③（別紙１－２－２）介護給付費算定に係る体制等状況一覧表（主たる事業所の所在地以外の場所で一部実施する場合の出張所等の状況）【介護予防サービス】</t>
    <rPh sb="2" eb="4">
      <t>ベッシ</t>
    </rPh>
    <rPh sb="10" eb="12">
      <t>カイゴ</t>
    </rPh>
    <rPh sb="12" eb="14">
      <t>キュウフ</t>
    </rPh>
    <rPh sb="14" eb="15">
      <t>ヒ</t>
    </rPh>
    <rPh sb="15" eb="17">
      <t>サンテイ</t>
    </rPh>
    <rPh sb="18" eb="19">
      <t>カカ</t>
    </rPh>
    <rPh sb="20" eb="22">
      <t>タイセイ</t>
    </rPh>
    <rPh sb="22" eb="23">
      <t>トウ</t>
    </rPh>
    <rPh sb="23" eb="25">
      <t>ジョウキョウ</t>
    </rPh>
    <rPh sb="25" eb="27">
      <t>イチラン</t>
    </rPh>
    <rPh sb="27" eb="28">
      <t>ヒョウ</t>
    </rPh>
    <rPh sb="29" eb="30">
      <t>シュ</t>
    </rPh>
    <rPh sb="32" eb="34">
      <t>ジギョウ</t>
    </rPh>
    <rPh sb="34" eb="35">
      <t>ショ</t>
    </rPh>
    <rPh sb="36" eb="39">
      <t>ショザイチ</t>
    </rPh>
    <rPh sb="39" eb="41">
      <t>イガイ</t>
    </rPh>
    <rPh sb="42" eb="44">
      <t>バショ</t>
    </rPh>
    <rPh sb="45" eb="47">
      <t>イチブ</t>
    </rPh>
    <rPh sb="47" eb="49">
      <t>ジッシ</t>
    </rPh>
    <rPh sb="51" eb="53">
      <t>バアイ</t>
    </rPh>
    <rPh sb="54" eb="56">
      <t>シュッチョウ</t>
    </rPh>
    <rPh sb="56" eb="58">
      <t>ジョナド</t>
    </rPh>
    <rPh sb="59" eb="61">
      <t>ジョウキョウ</t>
    </rPh>
    <rPh sb="63" eb="65">
      <t>カイゴ</t>
    </rPh>
    <rPh sb="65" eb="67">
      <t>ヨボウ</t>
    </rPh>
    <phoneticPr fontId="6"/>
  </si>
  <si>
    <t>外観及び内部の様子がわかる写真（出張所正面・事務室内・鍵付き書庫等・手指洗浄場所）</t>
    <rPh sb="0" eb="2">
      <t>ガイカン</t>
    </rPh>
    <rPh sb="2" eb="3">
      <t>オヨ</t>
    </rPh>
    <rPh sb="4" eb="6">
      <t>ナイブ</t>
    </rPh>
    <rPh sb="7" eb="9">
      <t>ヨウス</t>
    </rPh>
    <rPh sb="13" eb="15">
      <t>シャシン</t>
    </rPh>
    <rPh sb="16" eb="18">
      <t>シュッチョウ</t>
    </rPh>
    <rPh sb="18" eb="19">
      <t>ジョ</t>
    </rPh>
    <rPh sb="19" eb="21">
      <t>ショウメン</t>
    </rPh>
    <rPh sb="22" eb="24">
      <t>ジム</t>
    </rPh>
    <rPh sb="24" eb="26">
      <t>シツナイ</t>
    </rPh>
    <rPh sb="27" eb="28">
      <t>カギ</t>
    </rPh>
    <rPh sb="28" eb="29">
      <t>ツキ</t>
    </rPh>
    <rPh sb="30" eb="32">
      <t>ショコ</t>
    </rPh>
    <rPh sb="32" eb="33">
      <t>ナド</t>
    </rPh>
    <rPh sb="34" eb="35">
      <t>テ</t>
    </rPh>
    <rPh sb="35" eb="36">
      <t>ユビ</t>
    </rPh>
    <rPh sb="36" eb="38">
      <t>センジョウ</t>
    </rPh>
    <rPh sb="38" eb="40">
      <t>バショ</t>
    </rPh>
    <phoneticPr fontId="6"/>
  </si>
  <si>
    <t>提出時チェック欄</t>
    <rPh sb="0" eb="2">
      <t>テイシュツ</t>
    </rPh>
    <rPh sb="2" eb="3">
      <t>ジ</t>
    </rPh>
    <rPh sb="7" eb="8">
      <t>ラン</t>
    </rPh>
    <phoneticPr fontId="62"/>
  </si>
  <si>
    <t>―</t>
    <phoneticPr fontId="62"/>
  </si>
  <si>
    <r>
      <t xml:space="preserve">―
</t>
    </r>
    <r>
      <rPr>
        <sz val="9"/>
        <color theme="1"/>
        <rFont val="ＭＳ Ｐゴシック"/>
        <family val="3"/>
        <charset val="128"/>
      </rPr>
      <t>（提出不要）</t>
    </r>
    <rPh sb="3" eb="5">
      <t>テイシュツ</t>
    </rPh>
    <rPh sb="5" eb="7">
      <t>フヨウ</t>
    </rPh>
    <phoneticPr fontId="62"/>
  </si>
  <si>
    <r>
      <t xml:space="preserve">衛生管理上の処置について（参考様式あり）
</t>
    </r>
    <r>
      <rPr>
        <sz val="10"/>
        <rFont val="ＭＳ Ｐゴシック"/>
        <family val="3"/>
        <charset val="128"/>
      </rPr>
      <t>※提出には及びませんが、ご作成の上、事業所で保管してください</t>
    </r>
    <rPh sb="0" eb="2">
      <t>エイセイ</t>
    </rPh>
    <rPh sb="2" eb="4">
      <t>カンリ</t>
    </rPh>
    <rPh sb="4" eb="5">
      <t>ジョウ</t>
    </rPh>
    <rPh sb="6" eb="8">
      <t>ショチ</t>
    </rPh>
    <rPh sb="13" eb="15">
      <t>サンコウ</t>
    </rPh>
    <rPh sb="15" eb="17">
      <t>ヨウシキ</t>
    </rPh>
    <phoneticPr fontId="6"/>
  </si>
  <si>
    <t>　　　　　　　　　　　　　　　　　　　　　　　　　　　　　　令和　　年　　　月　　　日</t>
    <rPh sb="30" eb="32">
      <t>レイワ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</si>
</sst>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
    <numFmt numFmtId="178" formatCode="#,##0&quot;人&quot;"/>
    <numFmt numFmtId="179" formatCode="#,##0.##"/>
    <numFmt numFmtId="180" formatCode="#,##0.0;[Red]\-#,##0.0"/>
    <numFmt numFmtId="181" formatCode="#,##0.0&quot;人&quot;"/>
    <numFmt numFmtId="182" formatCode="0_ "/>
    <numFmt numFmtId="183" formatCode="yyyy&quot;年&quot;m&quot;月&quot;d&quot;日&quot;;@"/>
  </numFmts>
  <fonts count="6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9"/>
      <name val="ＭＳ Ｐゴシック"/>
      <family val="3"/>
      <charset val="128"/>
    </font>
    <font>
      <sz val="10"/>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1"/>
      <name val="ＭＳ 明朝"/>
      <family val="1"/>
      <charset val="128"/>
    </font>
    <font>
      <sz val="16"/>
      <name val="ＭＳ Ｐゴシック"/>
      <family val="3"/>
      <charset val="128"/>
    </font>
    <font>
      <u/>
      <sz val="11"/>
      <name val="ＭＳ Ｐゴシック"/>
      <family val="3"/>
      <charset val="128"/>
    </font>
    <font>
      <b/>
      <sz val="16"/>
      <name val="ＭＳ Ｐゴシック"/>
      <family val="3"/>
      <charset val="128"/>
    </font>
    <font>
      <b/>
      <sz val="13"/>
      <name val="ＭＳ Ｐゴシック"/>
      <family val="3"/>
      <charset val="128"/>
    </font>
    <font>
      <sz val="18"/>
      <name val="ＭＳ Ｐゴシック"/>
      <family val="3"/>
      <charset val="128"/>
    </font>
    <font>
      <sz val="16"/>
      <name val="ＭＳ 明朝"/>
      <family val="1"/>
      <charset val="128"/>
    </font>
    <font>
      <sz val="12"/>
      <color theme="1"/>
      <name val="ＭＳ Ｐゴシック"/>
      <family val="3"/>
      <charset val="128"/>
    </font>
    <font>
      <sz val="10.5"/>
      <name val="ＭＳ 明朝"/>
      <family val="1"/>
      <charset val="128"/>
    </font>
    <font>
      <b/>
      <sz val="20"/>
      <name val="ＭＳ 明朝"/>
      <family val="1"/>
      <charset val="128"/>
    </font>
    <font>
      <b/>
      <sz val="10.5"/>
      <name val="ＭＳ 明朝"/>
      <family val="1"/>
      <charset val="128"/>
    </font>
    <font>
      <b/>
      <sz val="11"/>
      <name val="ＭＳ 明朝"/>
      <family val="1"/>
      <charset val="128"/>
    </font>
    <font>
      <sz val="10.5"/>
      <name val="ＭＳ Ｐゴシック"/>
      <family val="3"/>
      <charset val="128"/>
    </font>
    <font>
      <b/>
      <sz val="22"/>
      <name val="ＭＳ 明朝"/>
      <family val="1"/>
      <charset val="128"/>
    </font>
    <font>
      <sz val="20"/>
      <name val="ＭＳ Ｐゴシック"/>
      <family val="3"/>
      <charset val="128"/>
    </font>
    <font>
      <b/>
      <sz val="28"/>
      <name val="ＭＳ Ｐゴシック"/>
      <family val="3"/>
      <charset val="128"/>
    </font>
    <font>
      <sz val="6"/>
      <name val="ＭＳ Ｐゴシック"/>
      <family val="2"/>
      <charset val="128"/>
      <scheme val="minor"/>
    </font>
    <font>
      <sz val="16"/>
      <name val="HGSｺﾞｼｯｸM"/>
      <family val="3"/>
      <charset val="128"/>
    </font>
    <font>
      <b/>
      <sz val="16"/>
      <name val="HGSｺﾞｼｯｸM"/>
      <family val="3"/>
      <charset val="128"/>
    </font>
    <font>
      <b/>
      <sz val="14"/>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b/>
      <sz val="12"/>
      <name val="HGSｺﾞｼｯｸM"/>
      <family val="3"/>
      <charset val="128"/>
    </font>
    <font>
      <sz val="14"/>
      <color rgb="FFFF0000"/>
      <name val="HGSｺﾞｼｯｸM"/>
      <family val="3"/>
      <charset val="128"/>
    </font>
    <font>
      <sz val="10"/>
      <color rgb="FF000000"/>
      <name val="Times New Roman"/>
      <family val="1"/>
    </font>
    <font>
      <b/>
      <sz val="12"/>
      <name val="ＭＳ Ｐゴシック"/>
      <family val="3"/>
      <charset val="128"/>
      <scheme val="minor"/>
    </font>
    <font>
      <sz val="10"/>
      <name val="ＭＳ Ｐゴシック"/>
      <family val="3"/>
      <charset val="128"/>
      <scheme val="minor"/>
    </font>
    <font>
      <sz val="16"/>
      <color theme="1"/>
      <name val="ＭＳ Ｐゴシック"/>
      <family val="2"/>
      <charset val="128"/>
      <scheme val="minor"/>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b/>
      <sz val="11"/>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11"/>
      <color rgb="FF000000"/>
      <name val="ＭＳ Ｐゴシック"/>
      <family val="3"/>
      <charset val="128"/>
      <scheme val="major"/>
    </font>
    <font>
      <sz val="10"/>
      <color rgb="FF000000"/>
      <name val="ＭＳ Ｐゴシック"/>
      <family val="3"/>
      <charset val="128"/>
      <scheme val="major"/>
    </font>
    <font>
      <sz val="9"/>
      <color rgb="FF000000"/>
      <name val="Meiryo UI"/>
      <family val="3"/>
      <charset val="128"/>
    </font>
    <font>
      <sz val="10"/>
      <name val="ＭＳ Ｐゴシック"/>
      <family val="3"/>
      <charset val="128"/>
      <scheme val="major"/>
    </font>
    <font>
      <sz val="10.5"/>
      <name val="ＭＳ Ｐゴシック"/>
      <family val="3"/>
      <charset val="128"/>
      <scheme val="minor"/>
    </font>
    <font>
      <sz val="9"/>
      <name val="ＭＳ Ｐゴシック"/>
      <family val="3"/>
      <charset val="128"/>
      <scheme val="major"/>
    </font>
    <font>
      <sz val="8"/>
      <name val="ＭＳ Ｐゴシック"/>
      <family val="3"/>
      <charset val="128"/>
      <scheme val="major"/>
    </font>
    <font>
      <sz val="6"/>
      <name val="ＭＳ Ｐゴシック"/>
      <family val="3"/>
      <charset val="128"/>
      <scheme val="major"/>
    </font>
    <font>
      <b/>
      <sz val="22"/>
      <name val="HG丸ｺﾞｼｯｸM-PRO"/>
      <family val="3"/>
      <charset val="128"/>
    </font>
    <font>
      <sz val="6"/>
      <name val="ＭＳ ゴシック"/>
      <family val="3"/>
      <charset val="128"/>
    </font>
    <font>
      <sz val="9"/>
      <color theme="1"/>
      <name val="ＭＳ Ｐゴシック"/>
      <family val="3"/>
      <charset val="128"/>
    </font>
  </fonts>
  <fills count="9">
    <fill>
      <patternFill patternType="none"/>
    </fill>
    <fill>
      <patternFill patternType="gray125"/>
    </fill>
    <fill>
      <patternFill patternType="solid">
        <fgColor indexed="26"/>
      </patternFill>
    </fill>
    <fill>
      <patternFill patternType="solid">
        <fgColor theme="0"/>
        <bgColor indexed="64"/>
      </patternFill>
    </fill>
    <fill>
      <patternFill patternType="solid">
        <fgColor theme="8" tint="0.79998168889431442"/>
        <bgColor indexed="64"/>
      </patternFill>
    </fill>
    <fill>
      <patternFill patternType="solid">
        <fgColor rgb="FFCCFFCC"/>
        <bgColor indexed="64"/>
      </patternFill>
    </fill>
    <fill>
      <patternFill patternType="solid">
        <fgColor rgb="FFCCECFF"/>
        <bgColor indexed="64"/>
      </patternFill>
    </fill>
    <fill>
      <patternFill patternType="solid">
        <fgColor theme="0" tint="-0.14999847407452621"/>
        <bgColor indexed="64"/>
      </patternFill>
    </fill>
    <fill>
      <patternFill patternType="solid">
        <fgColor rgb="FFCCFFFF"/>
        <bgColor indexed="64"/>
      </patternFill>
    </fill>
  </fills>
  <borders count="10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hair">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s>
  <cellStyleXfs count="29">
    <xf numFmtId="0" fontId="0" fillId="0" borderId="0"/>
    <xf numFmtId="0" fontId="5" fillId="0" borderId="0"/>
    <xf numFmtId="0" fontId="12" fillId="0" borderId="0" applyBorder="0"/>
    <xf numFmtId="0" fontId="5" fillId="2" borderId="29" applyNumberFormat="0" applyFont="0" applyAlignment="0" applyProtection="0">
      <alignment vertical="center"/>
    </xf>
    <xf numFmtId="38" fontId="5" fillId="0" borderId="0" applyFont="0" applyFill="0" applyBorder="0" applyAlignment="0" applyProtection="0"/>
    <xf numFmtId="0" fontId="5" fillId="0" borderId="0"/>
    <xf numFmtId="0" fontId="13" fillId="0" borderId="0"/>
    <xf numFmtId="0" fontId="12" fillId="0" borderId="0" applyBorder="0"/>
    <xf numFmtId="0" fontId="4" fillId="0" borderId="0">
      <alignment vertical="center"/>
    </xf>
    <xf numFmtId="0" fontId="5" fillId="0" borderId="0"/>
    <xf numFmtId="0" fontId="4" fillId="0" borderId="0">
      <alignment vertical="center"/>
    </xf>
    <xf numFmtId="0" fontId="4" fillId="0" borderId="0">
      <alignment vertical="center"/>
    </xf>
    <xf numFmtId="0" fontId="4" fillId="0" borderId="0">
      <alignment vertical="center"/>
    </xf>
    <xf numFmtId="0" fontId="7" fillId="0" borderId="0"/>
    <xf numFmtId="0" fontId="5" fillId="0" borderId="0">
      <alignment vertical="center"/>
    </xf>
    <xf numFmtId="0" fontId="12" fillId="0" borderId="0" applyBorder="0"/>
    <xf numFmtId="0" fontId="5" fillId="0" borderId="0">
      <alignment vertical="center"/>
    </xf>
    <xf numFmtId="0" fontId="13" fillId="0" borderId="0"/>
    <xf numFmtId="0" fontId="12" fillId="0" borderId="0" applyBorder="0"/>
    <xf numFmtId="0" fontId="5" fillId="0" borderId="0"/>
    <xf numFmtId="0" fontId="12" fillId="0" borderId="0" applyBorder="0"/>
    <xf numFmtId="0" fontId="3" fillId="0" borderId="0">
      <alignment vertical="center"/>
    </xf>
    <xf numFmtId="38" fontId="3" fillId="0" borderId="0" applyFont="0" applyFill="0" applyBorder="0" applyAlignment="0" applyProtection="0">
      <alignment vertical="center"/>
    </xf>
    <xf numFmtId="0" fontId="39" fillId="0" borderId="0"/>
    <xf numFmtId="0" fontId="5" fillId="0" borderId="0"/>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39" fillId="0" borderId="0"/>
  </cellStyleXfs>
  <cellXfs count="961">
    <xf numFmtId="0" fontId="0" fillId="0" borderId="0" xfId="0"/>
    <xf numFmtId="0" fontId="7" fillId="0" borderId="0" xfId="0" applyFont="1"/>
    <xf numFmtId="0" fontId="7" fillId="0" borderId="0" xfId="0" applyFont="1" applyAlignment="1"/>
    <xf numFmtId="0" fontId="8" fillId="0" borderId="0" xfId="0" applyFont="1" applyAlignment="1"/>
    <xf numFmtId="0" fontId="8" fillId="0" borderId="0" xfId="0" applyFont="1"/>
    <xf numFmtId="0" fontId="0" fillId="0" borderId="0" xfId="0" applyFont="1" applyFill="1"/>
    <xf numFmtId="0" fontId="0" fillId="0" borderId="0" xfId="0" applyFont="1" applyFill="1" applyBorder="1"/>
    <xf numFmtId="0" fontId="0" fillId="0" borderId="0" xfId="0" applyFont="1" applyFill="1" applyBorder="1" applyAlignment="1">
      <alignment vertical="center"/>
    </xf>
    <xf numFmtId="0" fontId="0" fillId="0" borderId="0" xfId="0" applyBorder="1"/>
    <xf numFmtId="0" fontId="15" fillId="0" borderId="0" xfId="0" applyFont="1" applyFill="1"/>
    <xf numFmtId="0" fontId="16" fillId="0" borderId="0" xfId="0" applyFont="1" applyFill="1"/>
    <xf numFmtId="0" fontId="17" fillId="0" borderId="0" xfId="0" applyFont="1" applyFill="1"/>
    <xf numFmtId="0" fontId="5" fillId="0" borderId="0" xfId="16">
      <alignment vertical="center"/>
    </xf>
    <xf numFmtId="0" fontId="15" fillId="0" borderId="0" xfId="16" applyFont="1" applyBorder="1" applyAlignment="1">
      <alignment vertical="center"/>
    </xf>
    <xf numFmtId="0" fontId="15" fillId="0" borderId="0" xfId="16" applyFont="1">
      <alignment vertical="center"/>
    </xf>
    <xf numFmtId="0" fontId="17" fillId="0" borderId="0" xfId="16" applyFont="1">
      <alignment vertical="center"/>
    </xf>
    <xf numFmtId="0" fontId="14" fillId="0" borderId="0" xfId="0" applyFont="1"/>
    <xf numFmtId="0" fontId="14" fillId="0" borderId="0" xfId="0" applyFont="1" applyAlignment="1"/>
    <xf numFmtId="0" fontId="22" fillId="0" borderId="0" xfId="0" applyFont="1" applyBorder="1" applyAlignment="1">
      <alignment vertical="top" wrapText="1"/>
    </xf>
    <xf numFmtId="0" fontId="14" fillId="0" borderId="0" xfId="0" applyFont="1" applyBorder="1" applyAlignment="1">
      <alignment vertical="top"/>
    </xf>
    <xf numFmtId="0" fontId="22" fillId="0" borderId="0" xfId="0" applyFont="1" applyAlignment="1">
      <alignment horizontal="left"/>
    </xf>
    <xf numFmtId="0" fontId="22" fillId="0" borderId="0" xfId="0" applyFont="1"/>
    <xf numFmtId="0" fontId="22" fillId="0" borderId="0" xfId="0" applyFont="1" applyAlignment="1">
      <alignment horizontal="right"/>
    </xf>
    <xf numFmtId="0" fontId="22" fillId="0" borderId="0" xfId="0" applyFont="1" applyAlignment="1">
      <alignment horizontal="justify"/>
    </xf>
    <xf numFmtId="0" fontId="23" fillId="0" borderId="0" xfId="0" applyFont="1" applyAlignment="1">
      <alignment horizontal="center"/>
    </xf>
    <xf numFmtId="0" fontId="22" fillId="0" borderId="0" xfId="0" applyFont="1" applyAlignment="1">
      <alignment horizontal="center"/>
    </xf>
    <xf numFmtId="0" fontId="22" fillId="0" borderId="0" xfId="0" applyFont="1" applyAlignment="1">
      <alignment vertical="center" wrapText="1"/>
    </xf>
    <xf numFmtId="0" fontId="22" fillId="0" borderId="0" xfId="0" applyFont="1" applyAlignment="1">
      <alignment horizontal="left" wrapText="1"/>
    </xf>
    <xf numFmtId="0" fontId="14" fillId="0" borderId="0" xfId="0" applyFont="1" applyAlignment="1">
      <alignment vertical="center"/>
    </xf>
    <xf numFmtId="0" fontId="14" fillId="0" borderId="0" xfId="0" applyFont="1" applyBorder="1" applyAlignment="1">
      <alignment horizontal="center" vertical="center" wrapText="1"/>
    </xf>
    <xf numFmtId="0" fontId="14" fillId="0" borderId="0" xfId="0" applyFont="1" applyBorder="1" applyAlignment="1">
      <alignment vertical="center"/>
    </xf>
    <xf numFmtId="0" fontId="14" fillId="0" borderId="0" xfId="0" applyFont="1" applyBorder="1" applyAlignment="1">
      <alignment vertical="center" wrapText="1"/>
    </xf>
    <xf numFmtId="0" fontId="14" fillId="0" borderId="0" xfId="0" applyFont="1" applyBorder="1" applyAlignment="1">
      <alignment horizontal="center"/>
    </xf>
    <xf numFmtId="0" fontId="22" fillId="0" borderId="0" xfId="0" applyFont="1" applyBorder="1" applyAlignment="1">
      <alignment horizontal="center"/>
    </xf>
    <xf numFmtId="0" fontId="22" fillId="0" borderId="10" xfId="0" applyFont="1" applyBorder="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xf>
    <xf numFmtId="0" fontId="19" fillId="0" borderId="68" xfId="0" applyFont="1" applyBorder="1" applyAlignment="1">
      <alignment horizontal="left" vertical="center"/>
    </xf>
    <xf numFmtId="0" fontId="19" fillId="0" borderId="68" xfId="0" applyFont="1" applyBorder="1" applyAlignment="1">
      <alignment vertical="center"/>
    </xf>
    <xf numFmtId="0" fontId="19" fillId="0" borderId="67" xfId="0" applyFont="1" applyBorder="1" applyAlignment="1">
      <alignment vertical="center"/>
    </xf>
    <xf numFmtId="0" fontId="19" fillId="0" borderId="28" xfId="0" applyFont="1" applyBorder="1" applyAlignment="1">
      <alignment horizontal="left" vertical="center"/>
    </xf>
    <xf numFmtId="0" fontId="12"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9" xfId="0" applyFont="1" applyFill="1" applyBorder="1" applyAlignment="1">
      <alignment horizontal="center" vertical="center"/>
    </xf>
    <xf numFmtId="0" fontId="31" fillId="0" borderId="0" xfId="21" applyFont="1" applyFill="1" applyAlignment="1" applyProtection="1">
      <alignment vertical="center"/>
    </xf>
    <xf numFmtId="0" fontId="31" fillId="0" borderId="0" xfId="21" applyFont="1" applyFill="1" applyAlignment="1" applyProtection="1">
      <alignment horizontal="left" vertical="center"/>
    </xf>
    <xf numFmtId="0" fontId="32" fillId="0" borderId="0" xfId="21" applyFont="1" applyFill="1" applyAlignment="1" applyProtection="1">
      <alignment horizontal="left" vertical="center"/>
    </xf>
    <xf numFmtId="0" fontId="32" fillId="0" borderId="0" xfId="21" applyFont="1" applyFill="1" applyAlignment="1" applyProtection="1">
      <alignment horizontal="right" vertical="center"/>
    </xf>
    <xf numFmtId="0" fontId="33" fillId="0" borderId="0" xfId="21" applyFont="1" applyFill="1" applyAlignment="1" applyProtection="1">
      <alignment horizontal="left" vertical="center"/>
    </xf>
    <xf numFmtId="0" fontId="31" fillId="0" borderId="0" xfId="21" applyFont="1" applyFill="1" applyAlignment="1">
      <alignment vertical="center"/>
    </xf>
    <xf numFmtId="0" fontId="32" fillId="0" borderId="0" xfId="21" applyFont="1" applyFill="1" applyAlignment="1" applyProtection="1">
      <alignment vertical="center"/>
    </xf>
    <xf numFmtId="0" fontId="32" fillId="0" borderId="0" xfId="21" applyFont="1" applyFill="1" applyAlignment="1">
      <alignment horizontal="right" vertical="center"/>
    </xf>
    <xf numFmtId="0" fontId="32" fillId="0" borderId="0" xfId="21" applyFont="1" applyFill="1" applyAlignment="1">
      <alignment vertical="center"/>
    </xf>
    <xf numFmtId="0" fontId="33" fillId="0" borderId="0" xfId="21" applyFont="1" applyFill="1" applyAlignment="1" applyProtection="1">
      <alignment horizontal="right" vertical="center"/>
    </xf>
    <xf numFmtId="0" fontId="33" fillId="3" borderId="0" xfId="21" applyFont="1" applyFill="1" applyAlignment="1" applyProtection="1">
      <alignment horizontal="center" vertical="center"/>
    </xf>
    <xf numFmtId="0" fontId="33" fillId="3" borderId="0" xfId="21" applyFont="1" applyFill="1" applyAlignment="1" applyProtection="1">
      <alignment horizontal="right" vertical="center"/>
    </xf>
    <xf numFmtId="0" fontId="33" fillId="3" borderId="0" xfId="21" applyFont="1" applyFill="1" applyAlignment="1" applyProtection="1">
      <alignment vertical="center"/>
    </xf>
    <xf numFmtId="0" fontId="33" fillId="0" borderId="0" xfId="21" applyFont="1" applyFill="1" applyAlignment="1" applyProtection="1">
      <alignment vertical="center"/>
    </xf>
    <xf numFmtId="0" fontId="32" fillId="0" borderId="0" xfId="21" applyFont="1" applyFill="1" applyAlignment="1" applyProtection="1">
      <alignment horizontal="center" vertical="center"/>
    </xf>
    <xf numFmtId="0" fontId="31" fillId="0" borderId="0" xfId="21" quotePrefix="1" applyFont="1" applyFill="1" applyAlignment="1" applyProtection="1">
      <alignment horizontal="center" vertical="center"/>
    </xf>
    <xf numFmtId="0" fontId="31" fillId="3" borderId="0" xfId="21" applyFont="1" applyFill="1" applyBorder="1" applyAlignment="1" applyProtection="1">
      <alignment vertical="center"/>
    </xf>
    <xf numFmtId="0" fontId="32" fillId="3" borderId="0" xfId="21" applyFont="1" applyFill="1" applyBorder="1" applyAlignment="1" applyProtection="1">
      <alignment horizontal="right" vertical="center"/>
    </xf>
    <xf numFmtId="0" fontId="32" fillId="3" borderId="0" xfId="21" applyFont="1" applyFill="1" applyBorder="1" applyProtection="1">
      <alignment vertical="center"/>
    </xf>
    <xf numFmtId="0" fontId="32" fillId="3" borderId="0" xfId="21" applyFont="1" applyFill="1" applyBorder="1" applyAlignment="1" applyProtection="1">
      <alignment horizontal="center" vertical="center"/>
    </xf>
    <xf numFmtId="0" fontId="32" fillId="0" borderId="0" xfId="21" applyFont="1" applyBorder="1" applyProtection="1">
      <alignment vertical="center"/>
    </xf>
    <xf numFmtId="0" fontId="31" fillId="3" borderId="0" xfId="21" applyFont="1" applyFill="1" applyBorder="1" applyAlignment="1" applyProtection="1">
      <alignment horizontal="center" vertical="center"/>
    </xf>
    <xf numFmtId="0" fontId="32" fillId="3" borderId="0" xfId="21" applyFont="1" applyFill="1" applyBorder="1" applyAlignment="1" applyProtection="1">
      <alignment vertical="center"/>
    </xf>
    <xf numFmtId="0" fontId="34" fillId="3" borderId="0" xfId="21" applyFont="1" applyFill="1" applyBorder="1" applyAlignment="1" applyProtection="1">
      <alignment horizontal="centerContinuous" vertical="center"/>
    </xf>
    <xf numFmtId="0" fontId="31" fillId="3" borderId="0" xfId="21" applyFont="1" applyFill="1" applyBorder="1" applyAlignment="1" applyProtection="1">
      <alignment horizontal="centerContinuous" vertical="center"/>
    </xf>
    <xf numFmtId="0" fontId="31" fillId="3" borderId="0" xfId="21" applyFont="1" applyFill="1" applyBorder="1" applyProtection="1">
      <alignment vertical="center"/>
    </xf>
    <xf numFmtId="0" fontId="31" fillId="0" borderId="0" xfId="21" applyFont="1" applyBorder="1" applyProtection="1">
      <alignment vertical="center"/>
    </xf>
    <xf numFmtId="0" fontId="31" fillId="0" borderId="0" xfId="21" applyFont="1" applyProtection="1">
      <alignment vertical="center"/>
    </xf>
    <xf numFmtId="0" fontId="34" fillId="0" borderId="0" xfId="21" applyFont="1" applyProtection="1">
      <alignment vertical="center"/>
    </xf>
    <xf numFmtId="20" fontId="31" fillId="3" borderId="0" xfId="21" applyNumberFormat="1" applyFont="1" applyFill="1" applyBorder="1" applyAlignment="1" applyProtection="1">
      <alignment vertical="center"/>
    </xf>
    <xf numFmtId="20" fontId="31" fillId="3" borderId="0" xfId="21" applyNumberFormat="1" applyFont="1" applyFill="1" applyBorder="1" applyAlignment="1" applyProtection="1">
      <alignment horizontal="center" vertical="center"/>
    </xf>
    <xf numFmtId="176" fontId="31" fillId="3" borderId="0" xfId="21" applyNumberFormat="1" applyFont="1" applyFill="1" applyBorder="1" applyAlignment="1" applyProtection="1">
      <alignment vertical="center"/>
    </xf>
    <xf numFmtId="0" fontId="31" fillId="3" borderId="0" xfId="21" applyFont="1" applyFill="1" applyBorder="1" applyAlignment="1" applyProtection="1">
      <alignment horizontal="left" vertical="center"/>
    </xf>
    <xf numFmtId="0" fontId="31" fillId="0" borderId="0" xfId="21" applyFont="1" applyBorder="1" applyAlignment="1" applyProtection="1">
      <alignment horizontal="center" vertical="center"/>
    </xf>
    <xf numFmtId="0" fontId="34" fillId="0" borderId="0" xfId="21" applyFont="1" applyFill="1" applyAlignment="1" applyProtection="1">
      <alignment vertical="center"/>
    </xf>
    <xf numFmtId="0" fontId="34" fillId="0" borderId="0" xfId="21" applyFont="1" applyFill="1" applyAlignment="1" applyProtection="1">
      <alignment horizontal="left" vertical="center"/>
    </xf>
    <xf numFmtId="0" fontId="31" fillId="0" borderId="0" xfId="21" applyFont="1" applyFill="1" applyAlignment="1" applyProtection="1">
      <alignment horizontal="right" vertical="center"/>
    </xf>
    <xf numFmtId="0" fontId="31" fillId="0" borderId="0" xfId="21" applyFont="1" applyFill="1" applyAlignment="1" applyProtection="1">
      <alignment horizontal="center" vertical="center"/>
    </xf>
    <xf numFmtId="0" fontId="35" fillId="0" borderId="0" xfId="21" applyFont="1" applyFill="1" applyAlignment="1" applyProtection="1">
      <alignment vertical="center"/>
    </xf>
    <xf numFmtId="0" fontId="35" fillId="0" borderId="0" xfId="21" applyFont="1" applyFill="1" applyAlignment="1" applyProtection="1">
      <alignment horizontal="left" vertical="center"/>
    </xf>
    <xf numFmtId="0" fontId="35" fillId="0" borderId="0" xfId="21" applyFont="1" applyFill="1" applyBorder="1" applyAlignment="1" applyProtection="1">
      <alignment vertical="center"/>
    </xf>
    <xf numFmtId="0" fontId="35" fillId="0" borderId="0" xfId="21" applyFont="1" applyFill="1" applyAlignment="1" applyProtection="1">
      <alignment horizontal="right" vertical="center"/>
    </xf>
    <xf numFmtId="0" fontId="35" fillId="0" borderId="0" xfId="21" applyFont="1" applyFill="1" applyAlignment="1">
      <alignment horizontal="right" vertical="center"/>
    </xf>
    <xf numFmtId="0" fontId="35" fillId="0" borderId="0" xfId="21" applyFont="1" applyFill="1" applyAlignment="1">
      <alignment vertical="center"/>
    </xf>
    <xf numFmtId="0" fontId="34" fillId="0" borderId="63" xfId="21" applyFont="1" applyFill="1" applyBorder="1" applyAlignment="1" applyProtection="1">
      <alignment horizontal="center" vertical="center"/>
    </xf>
    <xf numFmtId="0" fontId="34" fillId="0" borderId="10" xfId="21" applyFont="1" applyFill="1" applyBorder="1" applyAlignment="1" applyProtection="1">
      <alignment horizontal="center" vertical="center"/>
    </xf>
    <xf numFmtId="0" fontId="34" fillId="0" borderId="62" xfId="21" applyFont="1" applyFill="1" applyBorder="1" applyAlignment="1" applyProtection="1">
      <alignment horizontal="center" vertical="center"/>
    </xf>
    <xf numFmtId="0" fontId="31" fillId="0" borderId="62" xfId="21" applyFont="1" applyFill="1" applyBorder="1" applyAlignment="1" applyProtection="1">
      <alignment horizontal="center" vertical="center"/>
    </xf>
    <xf numFmtId="0" fontId="34" fillId="0" borderId="61" xfId="21" applyNumberFormat="1" applyFont="1" applyFill="1" applyBorder="1" applyAlignment="1" applyProtection="1">
      <alignment horizontal="center" vertical="center" wrapText="1"/>
    </xf>
    <xf numFmtId="0" fontId="34" fillId="0" borderId="60" xfId="21" applyNumberFormat="1" applyFont="1" applyFill="1" applyBorder="1" applyAlignment="1" applyProtection="1">
      <alignment horizontal="center" vertical="center" wrapText="1"/>
    </xf>
    <xf numFmtId="0" fontId="34" fillId="0" borderId="59" xfId="21" applyNumberFormat="1" applyFont="1" applyFill="1" applyBorder="1" applyAlignment="1" applyProtection="1">
      <alignment horizontal="center" vertical="center" wrapText="1"/>
    </xf>
    <xf numFmtId="0" fontId="31" fillId="0" borderId="60" xfId="21" applyNumberFormat="1" applyFont="1" applyFill="1" applyBorder="1" applyAlignment="1" applyProtection="1">
      <alignment horizontal="center" vertical="center" wrapText="1"/>
    </xf>
    <xf numFmtId="0" fontId="31" fillId="0" borderId="74" xfId="21" applyFont="1" applyFill="1" applyBorder="1" applyAlignment="1" applyProtection="1">
      <alignment vertical="center"/>
    </xf>
    <xf numFmtId="177" fontId="31" fillId="5" borderId="75" xfId="21" applyNumberFormat="1" applyFont="1" applyFill="1" applyBorder="1" applyAlignment="1" applyProtection="1">
      <alignment horizontal="center" vertical="center" shrinkToFit="1"/>
      <protection locked="0"/>
    </xf>
    <xf numFmtId="177" fontId="31" fillId="5" borderId="76" xfId="21" applyNumberFormat="1" applyFont="1" applyFill="1" applyBorder="1" applyAlignment="1" applyProtection="1">
      <alignment horizontal="center" vertical="center" shrinkToFit="1"/>
      <protection locked="0"/>
    </xf>
    <xf numFmtId="177" fontId="31" fillId="5" borderId="77" xfId="21" applyNumberFormat="1" applyFont="1" applyFill="1" applyBorder="1" applyAlignment="1" applyProtection="1">
      <alignment horizontal="center" vertical="center" shrinkToFit="1"/>
      <protection locked="0"/>
    </xf>
    <xf numFmtId="0" fontId="31" fillId="0" borderId="12" xfId="21" applyFont="1" applyFill="1" applyBorder="1" applyAlignment="1" applyProtection="1">
      <alignment vertical="center"/>
    </xf>
    <xf numFmtId="177" fontId="31" fillId="5" borderId="78" xfId="21" applyNumberFormat="1" applyFont="1" applyFill="1" applyBorder="1" applyAlignment="1" applyProtection="1">
      <alignment horizontal="center" vertical="center" shrinkToFit="1"/>
      <protection locked="0"/>
    </xf>
    <xf numFmtId="177" fontId="31" fillId="5" borderId="79" xfId="21" applyNumberFormat="1" applyFont="1" applyFill="1" applyBorder="1" applyAlignment="1" applyProtection="1">
      <alignment horizontal="center" vertical="center" shrinkToFit="1"/>
      <protection locked="0"/>
    </xf>
    <xf numFmtId="177" fontId="31" fillId="5" borderId="80" xfId="21" applyNumberFormat="1" applyFont="1" applyFill="1" applyBorder="1" applyAlignment="1" applyProtection="1">
      <alignment horizontal="center" vertical="center" shrinkToFit="1"/>
      <protection locked="0"/>
    </xf>
    <xf numFmtId="0" fontId="31" fillId="0" borderId="81" xfId="21" applyFont="1" applyFill="1" applyBorder="1" applyAlignment="1" applyProtection="1">
      <alignment vertical="center"/>
    </xf>
    <xf numFmtId="177" fontId="31" fillId="5" borderId="61" xfId="21" applyNumberFormat="1" applyFont="1" applyFill="1" applyBorder="1" applyAlignment="1" applyProtection="1">
      <alignment horizontal="center" vertical="center" shrinkToFit="1"/>
      <protection locked="0"/>
    </xf>
    <xf numFmtId="177" fontId="31" fillId="5" borderId="60" xfId="21" applyNumberFormat="1" applyFont="1" applyFill="1" applyBorder="1" applyAlignment="1" applyProtection="1">
      <alignment horizontal="center" vertical="center" shrinkToFit="1"/>
      <protection locked="0"/>
    </xf>
    <xf numFmtId="177" fontId="31" fillId="5" borderId="59" xfId="21" applyNumberFormat="1" applyFont="1" applyFill="1" applyBorder="1" applyAlignment="1" applyProtection="1">
      <alignment horizontal="center" vertical="center" shrinkToFit="1"/>
      <protection locked="0"/>
    </xf>
    <xf numFmtId="0" fontId="37" fillId="0" borderId="0" xfId="21" applyFont="1" applyFill="1" applyAlignment="1" applyProtection="1">
      <alignment vertical="center"/>
    </xf>
    <xf numFmtId="0" fontId="35" fillId="0" borderId="0" xfId="21" applyFont="1" applyFill="1" applyBorder="1" applyAlignment="1" applyProtection="1">
      <alignment vertical="center" shrinkToFit="1"/>
    </xf>
    <xf numFmtId="0" fontId="36" fillId="0" borderId="0" xfId="21" applyFont="1" applyFill="1" applyBorder="1" applyAlignment="1" applyProtection="1">
      <alignment vertical="center" shrinkToFit="1"/>
    </xf>
    <xf numFmtId="0" fontId="35" fillId="0" borderId="0" xfId="21" applyFont="1" applyFill="1" applyBorder="1" applyAlignment="1" applyProtection="1">
      <alignment horizontal="left" vertical="center"/>
    </xf>
    <xf numFmtId="0" fontId="34" fillId="0" borderId="0" xfId="21" applyFont="1" applyFill="1" applyBorder="1" applyAlignment="1" applyProtection="1">
      <alignment vertical="center"/>
    </xf>
    <xf numFmtId="0" fontId="34" fillId="0" borderId="0" xfId="21" applyFont="1" applyFill="1" applyBorder="1" applyAlignment="1" applyProtection="1">
      <alignment horizontal="left" vertical="center"/>
    </xf>
    <xf numFmtId="0" fontId="34" fillId="3" borderId="0" xfId="21" applyFont="1" applyFill="1" applyBorder="1" applyAlignment="1" applyProtection="1">
      <alignment vertical="center"/>
    </xf>
    <xf numFmtId="0" fontId="34" fillId="0" borderId="0" xfId="21" applyFont="1" applyFill="1" applyBorder="1" applyAlignment="1" applyProtection="1">
      <alignment horizontal="centerContinuous" vertical="center"/>
    </xf>
    <xf numFmtId="178" fontId="34" fillId="3" borderId="0" xfId="21" applyNumberFormat="1" applyFont="1" applyFill="1" applyBorder="1" applyAlignment="1" applyProtection="1">
      <alignment horizontal="center" vertical="center"/>
    </xf>
    <xf numFmtId="179" fontId="34" fillId="0" borderId="0" xfId="21" applyNumberFormat="1" applyFont="1" applyFill="1" applyBorder="1" applyAlignment="1" applyProtection="1">
      <alignment vertical="center"/>
    </xf>
    <xf numFmtId="179" fontId="34" fillId="0" borderId="0" xfId="21" applyNumberFormat="1" applyFont="1" applyFill="1" applyAlignment="1" applyProtection="1">
      <alignment vertical="center"/>
    </xf>
    <xf numFmtId="0" fontId="34" fillId="3" borderId="0" xfId="21" applyFont="1" applyFill="1" applyBorder="1" applyAlignment="1" applyProtection="1">
      <alignment horizontal="center" vertical="center"/>
    </xf>
    <xf numFmtId="180" fontId="34" fillId="3" borderId="0" xfId="22" applyNumberFormat="1" applyFont="1" applyFill="1" applyBorder="1" applyAlignment="1" applyProtection="1">
      <alignment horizontal="right" vertical="center"/>
    </xf>
    <xf numFmtId="180" fontId="34" fillId="3" borderId="0" xfId="22" applyNumberFormat="1" applyFont="1" applyFill="1" applyBorder="1" applyAlignment="1" applyProtection="1">
      <alignment vertical="center"/>
    </xf>
    <xf numFmtId="176" fontId="34" fillId="3" borderId="0" xfId="21" applyNumberFormat="1" applyFont="1" applyFill="1" applyBorder="1" applyAlignment="1" applyProtection="1">
      <alignment vertical="center"/>
    </xf>
    <xf numFmtId="0" fontId="34" fillId="0" borderId="0" xfId="21" applyFont="1" applyFill="1" applyBorder="1" applyAlignment="1" applyProtection="1">
      <alignment horizontal="right" vertical="center"/>
    </xf>
    <xf numFmtId="0" fontId="38" fillId="0" borderId="0" xfId="21" applyFont="1" applyFill="1" applyBorder="1" applyAlignment="1" applyProtection="1">
      <alignment vertical="center"/>
    </xf>
    <xf numFmtId="0" fontId="34" fillId="3" borderId="0" xfId="21" applyFont="1" applyFill="1" applyBorder="1" applyAlignment="1" applyProtection="1">
      <alignment horizontal="left" vertical="center"/>
    </xf>
    <xf numFmtId="0" fontId="34" fillId="0" borderId="0" xfId="21" applyFont="1" applyFill="1" applyBorder="1" applyAlignment="1" applyProtection="1">
      <alignment horizontal="center" vertical="center"/>
    </xf>
    <xf numFmtId="0" fontId="34" fillId="0" borderId="0" xfId="21" applyFont="1" applyFill="1" applyBorder="1" applyAlignment="1" applyProtection="1">
      <alignment vertical="center" wrapText="1"/>
    </xf>
    <xf numFmtId="0" fontId="34" fillId="0" borderId="0" xfId="21" applyFont="1" applyFill="1" applyBorder="1" applyAlignment="1" applyProtection="1">
      <alignment horizontal="justify" vertical="center" wrapText="1"/>
    </xf>
    <xf numFmtId="0" fontId="35" fillId="0" borderId="0" xfId="21" applyFont="1" applyFill="1" applyBorder="1" applyAlignment="1">
      <alignment horizontal="left" vertical="center"/>
    </xf>
    <xf numFmtId="0" fontId="35" fillId="0" borderId="0" xfId="21" applyFont="1" applyFill="1" applyBorder="1" applyAlignment="1">
      <alignment vertical="center"/>
    </xf>
    <xf numFmtId="0" fontId="35" fillId="0" borderId="0" xfId="21" applyFont="1" applyFill="1" applyBorder="1" applyAlignment="1">
      <alignment vertical="center" wrapText="1"/>
    </xf>
    <xf numFmtId="0" fontId="35" fillId="0" borderId="0" xfId="21" applyFont="1" applyFill="1" applyBorder="1" applyAlignment="1">
      <alignment horizontal="justify" vertical="center" wrapText="1"/>
    </xf>
    <xf numFmtId="0" fontId="10" fillId="3" borderId="5" xfId="19" applyFont="1" applyFill="1" applyBorder="1" applyAlignment="1">
      <alignment vertical="center" wrapText="1"/>
    </xf>
    <xf numFmtId="0" fontId="5" fillId="0" borderId="0" xfId="24" applyAlignment="1">
      <alignment vertical="center"/>
    </xf>
    <xf numFmtId="0" fontId="5" fillId="0" borderId="40" xfId="24" applyBorder="1" applyAlignment="1">
      <alignment vertical="center"/>
    </xf>
    <xf numFmtId="0" fontId="5" fillId="0" borderId="28" xfId="24" applyBorder="1" applyAlignment="1">
      <alignment vertical="center"/>
    </xf>
    <xf numFmtId="0" fontId="5" fillId="0" borderId="27" xfId="24" applyBorder="1" applyAlignment="1">
      <alignment vertical="center"/>
    </xf>
    <xf numFmtId="0" fontId="5" fillId="0" borderId="15" xfId="24" applyBorder="1" applyAlignment="1">
      <alignment vertical="center"/>
    </xf>
    <xf numFmtId="0" fontId="12" fillId="0" borderId="0" xfId="7"/>
    <xf numFmtId="0" fontId="5" fillId="0" borderId="26" xfId="24" applyBorder="1" applyAlignment="1">
      <alignment vertical="center"/>
    </xf>
    <xf numFmtId="0" fontId="5" fillId="0" borderId="32" xfId="24" applyBorder="1" applyAlignment="1">
      <alignment vertical="center"/>
    </xf>
    <xf numFmtId="0" fontId="5" fillId="0" borderId="25" xfId="24" applyBorder="1" applyAlignment="1">
      <alignment vertical="center"/>
    </xf>
    <xf numFmtId="0" fontId="5" fillId="0" borderId="24" xfId="24" applyBorder="1" applyAlignment="1">
      <alignment vertical="center"/>
    </xf>
    <xf numFmtId="0" fontId="5" fillId="0" borderId="0" xfId="24" applyAlignment="1">
      <alignment horizontal="right" vertical="center"/>
    </xf>
    <xf numFmtId="0" fontId="42" fillId="3" borderId="0" xfId="25" applyFont="1" applyFill="1">
      <alignment vertical="center"/>
    </xf>
    <xf numFmtId="0" fontId="42" fillId="3" borderId="10" xfId="25" applyFont="1" applyFill="1" applyBorder="1" applyAlignment="1">
      <alignment horizontal="center" vertical="center"/>
    </xf>
    <xf numFmtId="0" fontId="42" fillId="3" borderId="10" xfId="25" applyFont="1" applyFill="1" applyBorder="1" applyAlignment="1">
      <alignment vertical="center" shrinkToFit="1"/>
    </xf>
    <xf numFmtId="0" fontId="42" fillId="3" borderId="70" xfId="25" applyFont="1" applyFill="1" applyBorder="1" applyAlignment="1">
      <alignment horizontal="center" vertical="center" shrinkToFit="1"/>
    </xf>
    <xf numFmtId="0" fontId="31" fillId="3" borderId="82" xfId="25" applyFont="1" applyFill="1" applyBorder="1" applyAlignment="1">
      <alignment horizontal="center" vertical="center"/>
    </xf>
    <xf numFmtId="0" fontId="31" fillId="3" borderId="85" xfId="25" applyFont="1" applyFill="1" applyBorder="1" applyAlignment="1">
      <alignment horizontal="center" vertical="center"/>
    </xf>
    <xf numFmtId="0" fontId="31" fillId="3" borderId="83" xfId="25" applyFont="1" applyFill="1" applyBorder="1" applyAlignment="1">
      <alignment horizontal="center" vertical="center"/>
    </xf>
    <xf numFmtId="0" fontId="42" fillId="3" borderId="83" xfId="25" applyFont="1" applyFill="1" applyBorder="1" applyAlignment="1">
      <alignment horizontal="center" vertical="center"/>
    </xf>
    <xf numFmtId="0" fontId="42" fillId="3" borderId="84" xfId="25" applyFont="1" applyFill="1" applyBorder="1" applyAlignment="1">
      <alignment horizontal="center" vertical="center"/>
    </xf>
    <xf numFmtId="0" fontId="31" fillId="3" borderId="65" xfId="25" applyFont="1" applyFill="1" applyBorder="1">
      <alignment vertical="center"/>
    </xf>
    <xf numFmtId="0" fontId="31" fillId="3" borderId="9" xfId="25" applyFont="1" applyFill="1" applyBorder="1">
      <alignment vertical="center"/>
    </xf>
    <xf numFmtId="0" fontId="42" fillId="3" borderId="53" xfId="25" applyFont="1" applyFill="1" applyBorder="1">
      <alignment vertical="center"/>
    </xf>
    <xf numFmtId="0" fontId="42" fillId="3" borderId="64" xfId="25" applyFont="1" applyFill="1" applyBorder="1">
      <alignment vertical="center"/>
    </xf>
    <xf numFmtId="0" fontId="31" fillId="3" borderId="63" xfId="25" applyFont="1" applyFill="1" applyBorder="1">
      <alignment vertical="center"/>
    </xf>
    <xf numFmtId="0" fontId="42" fillId="3" borderId="10" xfId="25" applyFont="1" applyFill="1" applyBorder="1">
      <alignment vertical="center"/>
    </xf>
    <xf numFmtId="0" fontId="42" fillId="3" borderId="62" xfId="25" applyFont="1" applyFill="1" applyBorder="1">
      <alignment vertical="center"/>
    </xf>
    <xf numFmtId="0" fontId="31" fillId="3" borderId="10" xfId="25" applyFont="1" applyFill="1" applyBorder="1">
      <alignment vertical="center"/>
    </xf>
    <xf numFmtId="0" fontId="31" fillId="3" borderId="61" xfId="25" applyFont="1" applyFill="1" applyBorder="1">
      <alignment vertical="center"/>
    </xf>
    <xf numFmtId="0" fontId="42" fillId="3" borderId="60" xfId="25" applyFont="1" applyFill="1" applyBorder="1">
      <alignment vertical="center"/>
    </xf>
    <xf numFmtId="0" fontId="42" fillId="3" borderId="59" xfId="25" applyFont="1" applyFill="1" applyBorder="1">
      <alignment vertical="center"/>
    </xf>
    <xf numFmtId="0" fontId="2" fillId="3" borderId="0" xfId="25" applyFill="1">
      <alignment vertical="center"/>
    </xf>
    <xf numFmtId="0" fontId="33" fillId="3" borderId="0" xfId="25" applyFont="1" applyFill="1" applyAlignment="1">
      <alignment horizontal="left" vertical="center"/>
    </xf>
    <xf numFmtId="0" fontId="35" fillId="3" borderId="0" xfId="25" applyFont="1" applyFill="1" applyAlignment="1">
      <alignment horizontal="left" vertical="center"/>
    </xf>
    <xf numFmtId="0" fontId="35" fillId="3" borderId="0" xfId="25" applyFont="1" applyFill="1" applyAlignment="1">
      <alignment vertical="center"/>
    </xf>
    <xf numFmtId="0" fontId="35" fillId="5" borderId="10" xfId="25" applyFont="1" applyFill="1" applyBorder="1" applyAlignment="1">
      <alignment horizontal="left" vertical="center"/>
    </xf>
    <xf numFmtId="0" fontId="35" fillId="6" borderId="10" xfId="25" applyFont="1" applyFill="1" applyBorder="1" applyAlignment="1">
      <alignment horizontal="left" vertical="center"/>
    </xf>
    <xf numFmtId="0" fontId="43" fillId="3" borderId="0" xfId="25" applyFont="1" applyFill="1" applyAlignment="1">
      <alignment horizontal="left" vertical="center"/>
    </xf>
    <xf numFmtId="0" fontId="35" fillId="3" borderId="10" xfId="25" applyFont="1" applyFill="1" applyBorder="1" applyAlignment="1">
      <alignment horizontal="center" vertical="center"/>
    </xf>
    <xf numFmtId="0" fontId="35" fillId="3" borderId="10" xfId="25" applyFont="1" applyFill="1" applyBorder="1" applyAlignment="1">
      <alignment horizontal="left" vertical="center"/>
    </xf>
    <xf numFmtId="0" fontId="44" fillId="3" borderId="0" xfId="25" applyFont="1" applyFill="1" applyAlignment="1">
      <alignment horizontal="left" vertical="center"/>
    </xf>
    <xf numFmtId="0" fontId="35" fillId="3" borderId="0" xfId="25" applyFont="1" applyFill="1" applyAlignment="1">
      <alignment horizontal="left" vertical="center" wrapText="1"/>
    </xf>
    <xf numFmtId="0" fontId="44" fillId="3" borderId="0" xfId="25" applyFont="1" applyFill="1" applyBorder="1" applyAlignment="1">
      <alignment horizontal="left" vertical="center"/>
    </xf>
    <xf numFmtId="0" fontId="44" fillId="3" borderId="0" xfId="25" applyFont="1" applyFill="1" applyBorder="1" applyAlignment="1">
      <alignment vertical="center"/>
    </xf>
    <xf numFmtId="0" fontId="35" fillId="3" borderId="0" xfId="25" applyFont="1" applyFill="1" applyBorder="1" applyAlignment="1">
      <alignment vertical="center"/>
    </xf>
    <xf numFmtId="0" fontId="37" fillId="3" borderId="0" xfId="25" applyFont="1" applyFill="1" applyAlignment="1">
      <alignment vertical="center"/>
    </xf>
    <xf numFmtId="0" fontId="44" fillId="3" borderId="0" xfId="25" applyFont="1" applyFill="1" applyBorder="1" applyAlignment="1">
      <alignment vertical="center" shrinkToFit="1"/>
    </xf>
    <xf numFmtId="0" fontId="47" fillId="3" borderId="0" xfId="25" applyFont="1" applyFill="1" applyBorder="1" applyAlignment="1">
      <alignment vertical="center" shrinkToFit="1"/>
    </xf>
    <xf numFmtId="0" fontId="35" fillId="3" borderId="0" xfId="25" applyFont="1" applyFill="1" applyAlignment="1">
      <alignment vertical="center" wrapText="1"/>
    </xf>
    <xf numFmtId="0" fontId="35" fillId="3" borderId="0" xfId="25" applyFont="1" applyFill="1" applyAlignment="1">
      <alignment vertical="center" textRotation="90"/>
    </xf>
    <xf numFmtId="0" fontId="48" fillId="3" borderId="0" xfId="25" applyFont="1" applyFill="1" applyAlignment="1">
      <alignment horizontal="left" vertical="center"/>
    </xf>
    <xf numFmtId="0" fontId="48" fillId="0" borderId="0" xfId="25" applyFont="1" applyAlignment="1">
      <alignment horizontal="left" vertical="center"/>
    </xf>
    <xf numFmtId="0" fontId="31" fillId="0" borderId="0" xfId="26" applyFont="1" applyFill="1" applyAlignment="1" applyProtection="1">
      <alignment vertical="center"/>
    </xf>
    <xf numFmtId="0" fontId="31" fillId="0" borderId="0" xfId="26" applyFont="1" applyFill="1" applyAlignment="1" applyProtection="1">
      <alignment horizontal="left" vertical="center"/>
    </xf>
    <xf numFmtId="0" fontId="32" fillId="0" borderId="0" xfId="26" applyFont="1" applyFill="1" applyAlignment="1" applyProtection="1">
      <alignment horizontal="left" vertical="center"/>
    </xf>
    <xf numFmtId="0" fontId="32" fillId="0" borderId="0" xfId="26" applyFont="1" applyFill="1" applyAlignment="1" applyProtection="1">
      <alignment horizontal="right" vertical="center"/>
    </xf>
    <xf numFmtId="0" fontId="33" fillId="0" borderId="0" xfId="26" applyFont="1" applyFill="1" applyAlignment="1" applyProtection="1">
      <alignment horizontal="left" vertical="center"/>
    </xf>
    <xf numFmtId="0" fontId="31" fillId="0" borderId="0" xfId="26" applyFont="1" applyFill="1" applyAlignment="1">
      <alignment vertical="center"/>
    </xf>
    <xf numFmtId="0" fontId="32" fillId="0" borderId="0" xfId="26" applyFont="1" applyFill="1" applyAlignment="1" applyProtection="1">
      <alignment vertical="center"/>
    </xf>
    <xf numFmtId="0" fontId="32" fillId="0" borderId="0" xfId="26" applyFont="1" applyFill="1" applyAlignment="1">
      <alignment horizontal="right" vertical="center"/>
    </xf>
    <xf numFmtId="0" fontId="32" fillId="0" borderId="0" xfId="26" applyFont="1" applyFill="1" applyAlignment="1">
      <alignment vertical="center"/>
    </xf>
    <xf numFmtId="0" fontId="33" fillId="0" borderId="0" xfId="26" applyFont="1" applyFill="1" applyAlignment="1" applyProtection="1">
      <alignment horizontal="right" vertical="center"/>
    </xf>
    <xf numFmtId="0" fontId="33" fillId="3" borderId="0" xfId="26" applyFont="1" applyFill="1" applyAlignment="1" applyProtection="1">
      <alignment horizontal="center" vertical="center"/>
    </xf>
    <xf numFmtId="0" fontId="33" fillId="3" borderId="0" xfId="26" applyFont="1" applyFill="1" applyAlignment="1" applyProtection="1">
      <alignment horizontal="right" vertical="center"/>
    </xf>
    <xf numFmtId="0" fontId="33" fillId="3" borderId="0" xfId="26" applyFont="1" applyFill="1" applyAlignment="1" applyProtection="1">
      <alignment vertical="center"/>
    </xf>
    <xf numFmtId="0" fontId="33" fillId="0" borderId="0" xfId="26" applyFont="1" applyFill="1" applyAlignment="1" applyProtection="1">
      <alignment vertical="center"/>
    </xf>
    <xf numFmtId="0" fontId="32" fillId="0" borderId="0" xfId="26" applyFont="1" applyFill="1" applyAlignment="1" applyProtection="1">
      <alignment horizontal="center" vertical="center"/>
    </xf>
    <xf numFmtId="0" fontId="31" fillId="0" borderId="0" xfId="26" quotePrefix="1" applyFont="1" applyFill="1" applyAlignment="1" applyProtection="1">
      <alignment horizontal="center" vertical="center"/>
    </xf>
    <xf numFmtId="0" fontId="31" fillId="3" borderId="0" xfId="26" applyFont="1" applyFill="1" applyBorder="1" applyAlignment="1" applyProtection="1">
      <alignment vertical="center"/>
    </xf>
    <xf numFmtId="0" fontId="32" fillId="3" borderId="0" xfId="26" applyFont="1" applyFill="1" applyBorder="1" applyAlignment="1" applyProtection="1">
      <alignment horizontal="right" vertical="center"/>
    </xf>
    <xf numFmtId="0" fontId="32" fillId="3" borderId="0" xfId="26" applyFont="1" applyFill="1" applyBorder="1" applyProtection="1">
      <alignment vertical="center"/>
    </xf>
    <xf numFmtId="0" fontId="32" fillId="3" borderId="0" xfId="26" applyFont="1" applyFill="1" applyBorder="1" applyAlignment="1" applyProtection="1">
      <alignment horizontal="center" vertical="center"/>
    </xf>
    <xf numFmtId="0" fontId="32" fillId="0" borderId="0" xfId="26" applyFont="1" applyBorder="1" applyProtection="1">
      <alignment vertical="center"/>
    </xf>
    <xf numFmtId="0" fontId="31" fillId="3" borderId="0" xfId="26" applyFont="1" applyFill="1" applyBorder="1" applyAlignment="1" applyProtection="1">
      <alignment horizontal="center" vertical="center"/>
    </xf>
    <xf numFmtId="0" fontId="32" fillId="3" borderId="0" xfId="26" applyFont="1" applyFill="1" applyBorder="1" applyAlignment="1" applyProtection="1">
      <alignment vertical="center"/>
    </xf>
    <xf numFmtId="0" fontId="34" fillId="3" borderId="0" xfId="26" applyFont="1" applyFill="1" applyBorder="1" applyAlignment="1" applyProtection="1">
      <alignment horizontal="centerContinuous" vertical="center"/>
    </xf>
    <xf numFmtId="0" fontId="31" fillId="3" borderId="0" xfId="26" applyFont="1" applyFill="1" applyBorder="1" applyAlignment="1" applyProtection="1">
      <alignment horizontal="centerContinuous" vertical="center"/>
    </xf>
    <xf numFmtId="0" fontId="31" fillId="3" borderId="0" xfId="26" applyFont="1" applyFill="1" applyBorder="1" applyProtection="1">
      <alignment vertical="center"/>
    </xf>
    <xf numFmtId="0" fontId="31" fillId="0" borderId="0" xfId="26" applyFont="1" applyBorder="1" applyProtection="1">
      <alignment vertical="center"/>
    </xf>
    <xf numFmtId="0" fontId="31" fillId="0" borderId="0" xfId="26" applyFont="1" applyProtection="1">
      <alignment vertical="center"/>
    </xf>
    <xf numFmtId="0" fontId="34" fillId="0" borderId="0" xfId="26" applyFont="1" applyProtection="1">
      <alignment vertical="center"/>
    </xf>
    <xf numFmtId="20" fontId="31" fillId="3" borderId="0" xfId="26" applyNumberFormat="1" applyFont="1" applyFill="1" applyBorder="1" applyAlignment="1" applyProtection="1">
      <alignment vertical="center"/>
    </xf>
    <xf numFmtId="20" fontId="31" fillId="3" borderId="0" xfId="26" applyNumberFormat="1" applyFont="1" applyFill="1" applyBorder="1" applyAlignment="1" applyProtection="1">
      <alignment horizontal="center" vertical="center"/>
    </xf>
    <xf numFmtId="176" fontId="31" fillId="3" borderId="0" xfId="26" applyNumberFormat="1" applyFont="1" applyFill="1" applyBorder="1" applyAlignment="1" applyProtection="1">
      <alignment vertical="center"/>
    </xf>
    <xf numFmtId="0" fontId="31" fillId="3" borderId="0" xfId="26" applyFont="1" applyFill="1" applyBorder="1" applyAlignment="1" applyProtection="1">
      <alignment horizontal="left" vertical="center"/>
    </xf>
    <xf numFmtId="0" fontId="31" fillId="0" borderId="0" xfId="26" applyFont="1" applyBorder="1" applyAlignment="1" applyProtection="1">
      <alignment horizontal="center" vertical="center"/>
    </xf>
    <xf numFmtId="0" fontId="34" fillId="0" borderId="0" xfId="26" applyFont="1" applyFill="1" applyAlignment="1" applyProtection="1">
      <alignment vertical="center"/>
    </xf>
    <xf numFmtId="0" fontId="34" fillId="0" borderId="0" xfId="26" applyFont="1" applyFill="1" applyAlignment="1" applyProtection="1">
      <alignment horizontal="left" vertical="center"/>
    </xf>
    <xf numFmtId="0" fontId="31" fillId="0" borderId="0" xfId="26" applyFont="1" applyFill="1" applyAlignment="1" applyProtection="1">
      <alignment horizontal="right" vertical="center"/>
    </xf>
    <xf numFmtId="0" fontId="31" fillId="0" borderId="0" xfId="26" applyFont="1" applyFill="1" applyAlignment="1" applyProtection="1">
      <alignment horizontal="center" vertical="center"/>
    </xf>
    <xf numFmtId="0" fontId="35" fillId="0" borderId="0" xfId="26" applyFont="1" applyFill="1" applyAlignment="1" applyProtection="1">
      <alignment vertical="center"/>
    </xf>
    <xf numFmtId="0" fontId="35" fillId="0" borderId="0" xfId="26" applyFont="1" applyFill="1" applyAlignment="1" applyProtection="1">
      <alignment horizontal="left" vertical="center"/>
    </xf>
    <xf numFmtId="0" fontId="35" fillId="0" borderId="0" xfId="26" applyFont="1" applyFill="1" applyBorder="1" applyAlignment="1" applyProtection="1">
      <alignment vertical="center"/>
    </xf>
    <xf numFmtId="0" fontId="35" fillId="0" borderId="0" xfId="26" applyFont="1" applyFill="1" applyAlignment="1" applyProtection="1">
      <alignment horizontal="right" vertical="center"/>
    </xf>
    <xf numFmtId="0" fontId="35" fillId="0" borderId="0" xfId="26" applyFont="1" applyFill="1" applyAlignment="1">
      <alignment horizontal="right" vertical="center"/>
    </xf>
    <xf numFmtId="0" fontId="35" fillId="0" borderId="0" xfId="26" applyFont="1" applyFill="1" applyAlignment="1">
      <alignment vertical="center"/>
    </xf>
    <xf numFmtId="0" fontId="34" fillId="0" borderId="63" xfId="26" applyFont="1" applyFill="1" applyBorder="1" applyAlignment="1" applyProtection="1">
      <alignment horizontal="center" vertical="center"/>
    </xf>
    <xf numFmtId="0" fontId="34" fillId="0" borderId="10" xfId="26" applyFont="1" applyFill="1" applyBorder="1" applyAlignment="1" applyProtection="1">
      <alignment horizontal="center" vertical="center"/>
    </xf>
    <xf numFmtId="0" fontId="34" fillId="0" borderId="62" xfId="26" applyFont="1" applyFill="1" applyBorder="1" applyAlignment="1" applyProtection="1">
      <alignment horizontal="center" vertical="center"/>
    </xf>
    <xf numFmtId="0" fontId="34" fillId="0" borderId="61" xfId="26" applyNumberFormat="1" applyFont="1" applyFill="1" applyBorder="1" applyAlignment="1" applyProtection="1">
      <alignment horizontal="center" vertical="center" wrapText="1"/>
    </xf>
    <xf numFmtId="0" fontId="34" fillId="0" borderId="60" xfId="26" applyNumberFormat="1" applyFont="1" applyFill="1" applyBorder="1" applyAlignment="1" applyProtection="1">
      <alignment horizontal="center" vertical="center" wrapText="1"/>
    </xf>
    <xf numFmtId="0" fontId="34" fillId="0" borderId="59" xfId="26" applyNumberFormat="1" applyFont="1" applyFill="1" applyBorder="1" applyAlignment="1" applyProtection="1">
      <alignment horizontal="center" vertical="center" wrapText="1"/>
    </xf>
    <xf numFmtId="0" fontId="31" fillId="0" borderId="18" xfId="26" applyFont="1" applyFill="1" applyBorder="1" applyAlignment="1" applyProtection="1">
      <alignment vertical="center"/>
    </xf>
    <xf numFmtId="177" fontId="31" fillId="5" borderId="75" xfId="26" applyNumberFormat="1" applyFont="1" applyFill="1" applyBorder="1" applyAlignment="1" applyProtection="1">
      <alignment horizontal="center" vertical="center" shrinkToFit="1"/>
      <protection locked="0"/>
    </xf>
    <xf numFmtId="177" fontId="31" fillId="5" borderId="76" xfId="26" applyNumberFormat="1" applyFont="1" applyFill="1" applyBorder="1" applyAlignment="1" applyProtection="1">
      <alignment horizontal="center" vertical="center" shrinkToFit="1"/>
      <protection locked="0"/>
    </xf>
    <xf numFmtId="177" fontId="31" fillId="5" borderId="77" xfId="26" applyNumberFormat="1" applyFont="1" applyFill="1" applyBorder="1" applyAlignment="1" applyProtection="1">
      <alignment horizontal="center" vertical="center" shrinkToFit="1"/>
      <protection locked="0"/>
    </xf>
    <xf numFmtId="0" fontId="31" fillId="0" borderId="12" xfId="26" applyFont="1" applyFill="1" applyBorder="1" applyAlignment="1" applyProtection="1">
      <alignment vertical="center"/>
    </xf>
    <xf numFmtId="177" fontId="31" fillId="5" borderId="78" xfId="26" applyNumberFormat="1" applyFont="1" applyFill="1" applyBorder="1" applyAlignment="1" applyProtection="1">
      <alignment horizontal="center" vertical="center" shrinkToFit="1"/>
      <protection locked="0"/>
    </xf>
    <xf numFmtId="177" fontId="31" fillId="5" borderId="79" xfId="26" applyNumberFormat="1" applyFont="1" applyFill="1" applyBorder="1" applyAlignment="1" applyProtection="1">
      <alignment horizontal="center" vertical="center" shrinkToFit="1"/>
      <protection locked="0"/>
    </xf>
    <xf numFmtId="177" fontId="31" fillId="5" borderId="80" xfId="26" applyNumberFormat="1" applyFont="1" applyFill="1" applyBorder="1" applyAlignment="1" applyProtection="1">
      <alignment horizontal="center" vertical="center" shrinkToFit="1"/>
      <protection locked="0"/>
    </xf>
    <xf numFmtId="177" fontId="31" fillId="5" borderId="63" xfId="26" applyNumberFormat="1" applyFont="1" applyFill="1" applyBorder="1" applyAlignment="1" applyProtection="1">
      <alignment horizontal="center" vertical="center" shrinkToFit="1"/>
      <protection locked="0"/>
    </xf>
    <xf numFmtId="177" fontId="31" fillId="5" borderId="10" xfId="26" applyNumberFormat="1" applyFont="1" applyFill="1" applyBorder="1" applyAlignment="1" applyProtection="1">
      <alignment horizontal="center" vertical="center" shrinkToFit="1"/>
      <protection locked="0"/>
    </xf>
    <xf numFmtId="177" fontId="31" fillId="5" borderId="62" xfId="26" applyNumberFormat="1" applyFont="1" applyFill="1" applyBorder="1" applyAlignment="1" applyProtection="1">
      <alignment horizontal="center" vertical="center" shrinkToFit="1"/>
      <protection locked="0"/>
    </xf>
    <xf numFmtId="0" fontId="31" fillId="0" borderId="81" xfId="26" applyFont="1" applyFill="1" applyBorder="1" applyAlignment="1" applyProtection="1">
      <alignment vertical="center"/>
    </xf>
    <xf numFmtId="177" fontId="31" fillId="5" borderId="61" xfId="26" applyNumberFormat="1" applyFont="1" applyFill="1" applyBorder="1" applyAlignment="1" applyProtection="1">
      <alignment horizontal="center" vertical="center" shrinkToFit="1"/>
      <protection locked="0"/>
    </xf>
    <xf numFmtId="177" fontId="31" fillId="5" borderId="60" xfId="26" applyNumberFormat="1" applyFont="1" applyFill="1" applyBorder="1" applyAlignment="1" applyProtection="1">
      <alignment horizontal="center" vertical="center" shrinkToFit="1"/>
      <protection locked="0"/>
    </xf>
    <xf numFmtId="177" fontId="31" fillId="5" borderId="59" xfId="26" applyNumberFormat="1" applyFont="1" applyFill="1" applyBorder="1" applyAlignment="1" applyProtection="1">
      <alignment horizontal="center" vertical="center" shrinkToFit="1"/>
      <protection locked="0"/>
    </xf>
    <xf numFmtId="0" fontId="34" fillId="0" borderId="0" xfId="26" applyFont="1" applyFill="1" applyBorder="1" applyAlignment="1" applyProtection="1">
      <alignment vertical="center" shrinkToFit="1"/>
    </xf>
    <xf numFmtId="0" fontId="34" fillId="0" borderId="0" xfId="26" applyFont="1" applyFill="1" applyBorder="1" applyAlignment="1" applyProtection="1">
      <alignment vertical="center"/>
    </xf>
    <xf numFmtId="0" fontId="34" fillId="0" borderId="0" xfId="26" applyFont="1" applyFill="1" applyBorder="1" applyAlignment="1" applyProtection="1">
      <alignment horizontal="left" vertical="center"/>
    </xf>
    <xf numFmtId="0" fontId="34" fillId="3" borderId="0" xfId="26" applyFont="1" applyFill="1" applyBorder="1" applyAlignment="1" applyProtection="1">
      <alignment vertical="center"/>
    </xf>
    <xf numFmtId="0" fontId="34" fillId="0" borderId="0" xfId="26" applyFont="1" applyFill="1" applyBorder="1" applyAlignment="1" applyProtection="1">
      <alignment horizontal="centerContinuous" vertical="center"/>
    </xf>
    <xf numFmtId="178" fontId="34" fillId="3" borderId="0" xfId="26" applyNumberFormat="1" applyFont="1" applyFill="1" applyBorder="1" applyAlignment="1" applyProtection="1">
      <alignment horizontal="center" vertical="center"/>
    </xf>
    <xf numFmtId="179" fontId="34" fillId="0" borderId="0" xfId="26" applyNumberFormat="1" applyFont="1" applyFill="1" applyBorder="1" applyAlignment="1" applyProtection="1">
      <alignment vertical="center"/>
    </xf>
    <xf numFmtId="179" fontId="34" fillId="0" borderId="0" xfId="26" applyNumberFormat="1" applyFont="1" applyFill="1" applyAlignment="1" applyProtection="1">
      <alignment vertical="center"/>
    </xf>
    <xf numFmtId="0" fontId="34" fillId="3" borderId="0" xfId="26" applyFont="1" applyFill="1" applyBorder="1" applyAlignment="1" applyProtection="1">
      <alignment horizontal="center" vertical="center"/>
    </xf>
    <xf numFmtId="180" fontId="34" fillId="3" borderId="0" xfId="27" applyNumberFormat="1" applyFont="1" applyFill="1" applyBorder="1" applyAlignment="1" applyProtection="1">
      <alignment horizontal="right" vertical="center"/>
    </xf>
    <xf numFmtId="180" fontId="34" fillId="3" borderId="0" xfId="27" applyNumberFormat="1" applyFont="1" applyFill="1" applyBorder="1" applyAlignment="1" applyProtection="1">
      <alignment vertical="center"/>
    </xf>
    <xf numFmtId="176" fontId="34" fillId="3" borderId="0" xfId="26" applyNumberFormat="1" applyFont="1" applyFill="1" applyBorder="1" applyAlignment="1" applyProtection="1">
      <alignment vertical="center"/>
    </xf>
    <xf numFmtId="0" fontId="34" fillId="0" borderId="0" xfId="26" applyFont="1" applyFill="1" applyBorder="1" applyAlignment="1" applyProtection="1">
      <alignment horizontal="right" vertical="center"/>
    </xf>
    <xf numFmtId="0" fontId="38" fillId="0" borderId="0" xfId="26" applyFont="1" applyFill="1" applyBorder="1" applyAlignment="1" applyProtection="1">
      <alignment vertical="center"/>
    </xf>
    <xf numFmtId="0" fontId="34" fillId="3" borderId="0" xfId="26" applyFont="1" applyFill="1" applyBorder="1" applyAlignment="1" applyProtection="1">
      <alignment horizontal="left" vertical="center"/>
    </xf>
    <xf numFmtId="0" fontId="34" fillId="0" borderId="0" xfId="26" applyFont="1" applyFill="1" applyBorder="1" applyAlignment="1" applyProtection="1">
      <alignment horizontal="center" vertical="center"/>
    </xf>
    <xf numFmtId="0" fontId="34" fillId="0" borderId="0" xfId="26" applyFont="1" applyFill="1" applyBorder="1" applyAlignment="1" applyProtection="1">
      <alignment vertical="center" wrapText="1"/>
    </xf>
    <xf numFmtId="0" fontId="34" fillId="0" borderId="0" xfId="26" applyFont="1" applyFill="1" applyBorder="1" applyAlignment="1" applyProtection="1">
      <alignment horizontal="justify" vertical="center" wrapText="1"/>
    </xf>
    <xf numFmtId="0" fontId="35" fillId="0" borderId="0" xfId="26" applyFont="1" applyFill="1" applyBorder="1" applyAlignment="1">
      <alignment horizontal="left" vertical="center"/>
    </xf>
    <xf numFmtId="0" fontId="35" fillId="0" borderId="0" xfId="26" applyFont="1" applyFill="1" applyBorder="1" applyAlignment="1">
      <alignment vertical="center"/>
    </xf>
    <xf numFmtId="0" fontId="35" fillId="0" borderId="0" xfId="26" applyFont="1" applyFill="1" applyBorder="1" applyAlignment="1">
      <alignment vertical="center" wrapText="1"/>
    </xf>
    <xf numFmtId="0" fontId="35" fillId="0" borderId="0" xfId="26" applyFont="1" applyFill="1" applyBorder="1" applyAlignment="1">
      <alignment horizontal="justify" vertical="center" wrapText="1"/>
    </xf>
    <xf numFmtId="49" fontId="11" fillId="0" borderId="0" xfId="18" applyNumberFormat="1" applyFont="1" applyAlignment="1">
      <alignment vertical="center"/>
    </xf>
    <xf numFmtId="49" fontId="11" fillId="0" borderId="0" xfId="18" applyNumberFormat="1" applyFont="1" applyAlignment="1">
      <alignment horizontal="left" vertical="center"/>
    </xf>
    <xf numFmtId="49" fontId="50" fillId="0" borderId="0" xfId="18" applyNumberFormat="1" applyFont="1" applyAlignment="1">
      <alignment vertical="center"/>
    </xf>
    <xf numFmtId="49" fontId="11" fillId="0" borderId="0" xfId="18" applyNumberFormat="1" applyFont="1" applyBorder="1" applyAlignment="1">
      <alignment vertical="center"/>
    </xf>
    <xf numFmtId="49" fontId="11" fillId="0" borderId="0" xfId="19" applyNumberFormat="1" applyFont="1" applyAlignment="1">
      <alignment vertical="center"/>
    </xf>
    <xf numFmtId="49" fontId="11" fillId="0" borderId="0" xfId="18" applyNumberFormat="1" applyFont="1" applyAlignment="1">
      <alignment vertical="top"/>
    </xf>
    <xf numFmtId="49" fontId="11" fillId="0" borderId="0" xfId="18" applyNumberFormat="1" applyFont="1" applyAlignment="1">
      <alignment horizontal="left" vertical="top"/>
    </xf>
    <xf numFmtId="49" fontId="11" fillId="0" borderId="0" xfId="18" applyNumberFormat="1" applyFont="1" applyAlignment="1">
      <alignment horizontal="left" vertical="top" wrapText="1"/>
    </xf>
    <xf numFmtId="49" fontId="11" fillId="0" borderId="86" xfId="19" applyNumberFormat="1" applyFont="1" applyBorder="1" applyAlignment="1">
      <alignment horizontal="center" vertical="center"/>
    </xf>
    <xf numFmtId="49" fontId="11" fillId="0" borderId="56" xfId="19" applyNumberFormat="1" applyFont="1" applyBorder="1" applyAlignment="1">
      <alignment horizontal="center" vertical="center"/>
    </xf>
    <xf numFmtId="49" fontId="11" fillId="0" borderId="71" xfId="19" applyNumberFormat="1" applyFont="1" applyBorder="1" applyAlignment="1">
      <alignment horizontal="center" vertical="center"/>
    </xf>
    <xf numFmtId="49" fontId="11" fillId="0" borderId="0" xfId="18" applyNumberFormat="1" applyFont="1" applyBorder="1" applyAlignment="1">
      <alignment horizontal="center" vertical="center"/>
    </xf>
    <xf numFmtId="0" fontId="11" fillId="3" borderId="56" xfId="18" applyFont="1" applyFill="1" applyBorder="1" applyAlignment="1">
      <alignment vertical="center"/>
    </xf>
    <xf numFmtId="0" fontId="11" fillId="3" borderId="71" xfId="18" applyFont="1" applyFill="1" applyBorder="1" applyAlignment="1">
      <alignment vertical="center"/>
    </xf>
    <xf numFmtId="49" fontId="11" fillId="0" borderId="0" xfId="19" applyNumberFormat="1" applyFont="1" applyAlignment="1">
      <alignment horizontal="center" vertical="center"/>
    </xf>
    <xf numFmtId="49" fontId="51" fillId="0" borderId="8" xfId="18" applyNumberFormat="1" applyFont="1" applyBorder="1" applyAlignment="1">
      <alignment vertical="center"/>
    </xf>
    <xf numFmtId="49" fontId="51" fillId="0" borderId="31" xfId="18" applyNumberFormat="1" applyFont="1" applyBorder="1" applyAlignment="1">
      <alignment vertical="center"/>
    </xf>
    <xf numFmtId="49" fontId="51" fillId="0" borderId="0" xfId="18" applyNumberFormat="1" applyFont="1" applyBorder="1" applyAlignment="1">
      <alignment vertical="center"/>
    </xf>
    <xf numFmtId="49" fontId="51" fillId="0" borderId="5" xfId="18" applyNumberFormat="1" applyFont="1" applyBorder="1" applyAlignment="1">
      <alignment vertical="center"/>
    </xf>
    <xf numFmtId="49" fontId="51" fillId="0" borderId="4" xfId="18" applyNumberFormat="1" applyFont="1" applyBorder="1" applyAlignment="1">
      <alignment vertical="center"/>
    </xf>
    <xf numFmtId="49" fontId="51" fillId="0" borderId="6" xfId="18" applyNumberFormat="1" applyFont="1" applyBorder="1" applyAlignment="1">
      <alignment vertical="center"/>
    </xf>
    <xf numFmtId="49" fontId="51" fillId="3" borderId="9" xfId="18" applyNumberFormat="1" applyFont="1" applyFill="1" applyBorder="1" applyAlignment="1">
      <alignment vertical="center"/>
    </xf>
    <xf numFmtId="49" fontId="51" fillId="3" borderId="8" xfId="18" applyNumberFormat="1" applyFont="1" applyFill="1" applyBorder="1" applyAlignment="1">
      <alignment vertical="center"/>
    </xf>
    <xf numFmtId="49" fontId="51" fillId="0" borderId="7" xfId="18" applyNumberFormat="1" applyFont="1" applyBorder="1" applyAlignment="1">
      <alignment vertical="center"/>
    </xf>
    <xf numFmtId="49" fontId="51" fillId="0" borderId="30" xfId="18" applyNumberFormat="1" applyFont="1" applyBorder="1" applyAlignment="1">
      <alignment vertical="center"/>
    </xf>
    <xf numFmtId="49" fontId="51" fillId="0" borderId="9" xfId="18" applyNumberFormat="1" applyFont="1" applyBorder="1" applyAlignment="1">
      <alignment horizontal="left" vertical="center"/>
    </xf>
    <xf numFmtId="49" fontId="51" fillId="0" borderId="2" xfId="18" applyNumberFormat="1" applyFont="1" applyBorder="1" applyAlignment="1">
      <alignment vertical="center"/>
    </xf>
    <xf numFmtId="49" fontId="51" fillId="0" borderId="1" xfId="18" applyNumberFormat="1" applyFont="1" applyBorder="1" applyAlignment="1">
      <alignment vertical="center"/>
    </xf>
    <xf numFmtId="49" fontId="51" fillId="0" borderId="9" xfId="18" applyNumberFormat="1" applyFont="1" applyBorder="1" applyAlignment="1">
      <alignment vertical="center"/>
    </xf>
    <xf numFmtId="49" fontId="51" fillId="0" borderId="3" xfId="18" applyNumberFormat="1" applyFont="1" applyBorder="1" applyAlignment="1">
      <alignment vertical="center"/>
    </xf>
    <xf numFmtId="49" fontId="11" fillId="0" borderId="0" xfId="18" applyNumberFormat="1" applyFont="1" applyBorder="1" applyAlignment="1">
      <alignment vertical="center" wrapText="1"/>
    </xf>
    <xf numFmtId="49" fontId="51" fillId="0" borderId="5" xfId="20" applyNumberFormat="1" applyFont="1" applyBorder="1" applyAlignment="1">
      <alignment vertical="center"/>
    </xf>
    <xf numFmtId="49" fontId="51" fillId="0" borderId="0" xfId="20" applyNumberFormat="1" applyFont="1" applyBorder="1" applyAlignment="1">
      <alignment horizontal="right" vertical="center"/>
    </xf>
    <xf numFmtId="49" fontId="51" fillId="0" borderId="0" xfId="20" applyNumberFormat="1" applyFont="1" applyBorder="1" applyAlignment="1">
      <alignment vertical="center"/>
    </xf>
    <xf numFmtId="49" fontId="11" fillId="0" borderId="0" xfId="18" applyNumberFormat="1" applyFont="1" applyBorder="1" applyAlignment="1">
      <alignment horizontal="left" vertical="center"/>
    </xf>
    <xf numFmtId="49" fontId="51" fillId="0" borderId="0" xfId="18" applyNumberFormat="1" applyFont="1" applyBorder="1" applyAlignment="1">
      <alignment vertical="top"/>
    </xf>
    <xf numFmtId="49" fontId="11" fillId="0" borderId="0" xfId="20" applyNumberFormat="1" applyFont="1" applyBorder="1" applyAlignment="1">
      <alignment horizontal="left" vertical="center"/>
    </xf>
    <xf numFmtId="49" fontId="51" fillId="0" borderId="0" xfId="20" applyNumberFormat="1" applyFont="1" applyBorder="1" applyAlignment="1">
      <alignment horizontal="left" vertical="center"/>
    </xf>
    <xf numFmtId="49" fontId="11" fillId="0" borderId="0" xfId="20" applyNumberFormat="1" applyFont="1" applyBorder="1" applyAlignment="1">
      <alignment vertical="center"/>
    </xf>
    <xf numFmtId="0" fontId="52" fillId="3" borderId="0" xfId="28" applyFont="1" applyFill="1" applyAlignment="1">
      <alignment horizontal="left" vertical="center"/>
    </xf>
    <xf numFmtId="0" fontId="52" fillId="3" borderId="0" xfId="28" applyFont="1" applyFill="1" applyAlignment="1">
      <alignment horizontal="left"/>
    </xf>
    <xf numFmtId="0" fontId="52" fillId="3" borderId="0" xfId="28" applyFont="1" applyFill="1" applyAlignment="1">
      <alignment vertical="top"/>
    </xf>
    <xf numFmtId="0" fontId="41" fillId="3" borderId="0" xfId="28" applyFont="1" applyFill="1" applyAlignment="1">
      <alignment horizontal="left" vertical="top"/>
    </xf>
    <xf numFmtId="0" fontId="41" fillId="3" borderId="0" xfId="28" applyFont="1" applyFill="1" applyAlignment="1">
      <alignment horizontal="left"/>
    </xf>
    <xf numFmtId="0" fontId="53" fillId="3" borderId="0" xfId="28" applyFont="1" applyFill="1" applyAlignment="1">
      <alignment horizontal="left" vertical="center"/>
    </xf>
    <xf numFmtId="0" fontId="54" fillId="3" borderId="0" xfId="28" applyFont="1" applyFill="1" applyAlignment="1">
      <alignment horizontal="left" vertical="center"/>
    </xf>
    <xf numFmtId="0" fontId="54" fillId="3" borderId="0" xfId="28" applyFont="1" applyFill="1" applyAlignment="1">
      <alignment horizontal="left" vertical="top"/>
    </xf>
    <xf numFmtId="0" fontId="41" fillId="3" borderId="0" xfId="28" applyFont="1" applyFill="1" applyAlignment="1">
      <alignment vertical="top"/>
    </xf>
    <xf numFmtId="0" fontId="10" fillId="3" borderId="0" xfId="19" applyFont="1" applyFill="1" applyAlignment="1">
      <alignment horizontal="center" vertical="center" wrapText="1"/>
    </xf>
    <xf numFmtId="49" fontId="9" fillId="3" borderId="8" xfId="18" applyNumberFormat="1" applyFont="1" applyFill="1" applyBorder="1" applyAlignment="1">
      <alignment vertical="center"/>
    </xf>
    <xf numFmtId="49" fontId="10" fillId="3" borderId="8" xfId="18" applyNumberFormat="1" applyFont="1" applyFill="1" applyBorder="1" applyAlignment="1">
      <alignment vertical="center"/>
    </xf>
    <xf numFmtId="49" fontId="11" fillId="0" borderId="0" xfId="18" applyNumberFormat="1" applyFont="1" applyAlignment="1">
      <alignment horizontal="left" vertical="top"/>
    </xf>
    <xf numFmtId="49" fontId="11" fillId="0" borderId="0" xfId="18" applyNumberFormat="1" applyFont="1" applyAlignment="1">
      <alignment horizontal="left" vertical="top" wrapText="1"/>
    </xf>
    <xf numFmtId="0" fontId="52" fillId="3" borderId="0" xfId="28" applyFont="1" applyFill="1" applyAlignment="1">
      <alignment horizontal="left" vertical="top"/>
    </xf>
    <xf numFmtId="0" fontId="10" fillId="3" borderId="5" xfId="19" applyFont="1" applyFill="1" applyBorder="1" applyAlignment="1">
      <alignment horizontal="center" vertical="center" wrapText="1"/>
    </xf>
    <xf numFmtId="0" fontId="22" fillId="0" borderId="10" xfId="0" applyFont="1" applyBorder="1" applyAlignment="1">
      <alignment vertical="center"/>
    </xf>
    <xf numFmtId="49" fontId="11" fillId="0" borderId="86" xfId="19" applyNumberFormat="1" applyFont="1" applyFill="1" applyBorder="1" applyAlignment="1">
      <alignment horizontal="center" vertical="center"/>
    </xf>
    <xf numFmtId="49" fontId="11" fillId="0" borderId="56" xfId="19" applyNumberFormat="1" applyFont="1" applyFill="1" applyBorder="1" applyAlignment="1">
      <alignment horizontal="center" vertical="center"/>
    </xf>
    <xf numFmtId="49" fontId="11" fillId="0" borderId="71" xfId="19" applyNumberFormat="1" applyFont="1" applyFill="1" applyBorder="1" applyAlignment="1">
      <alignment horizontal="center" vertical="center"/>
    </xf>
    <xf numFmtId="0" fontId="56" fillId="3" borderId="55" xfId="28" applyFont="1" applyFill="1" applyBorder="1" applyAlignment="1">
      <alignment vertical="center"/>
    </xf>
    <xf numFmtId="0" fontId="56" fillId="3" borderId="25" xfId="28" applyFont="1" applyFill="1" applyBorder="1" applyAlignment="1">
      <alignment vertical="center"/>
    </xf>
    <xf numFmtId="0" fontId="56" fillId="3" borderId="24" xfId="28" applyFont="1" applyFill="1" applyBorder="1" applyAlignment="1">
      <alignment vertical="center"/>
    </xf>
    <xf numFmtId="0" fontId="41" fillId="3" borderId="0" xfId="28" applyFont="1" applyFill="1" applyAlignment="1">
      <alignment horizontal="left" vertical="center"/>
    </xf>
    <xf numFmtId="0" fontId="5" fillId="0" borderId="0" xfId="24" applyFont="1" applyAlignment="1">
      <alignment vertical="center"/>
    </xf>
    <xf numFmtId="0" fontId="5" fillId="3" borderId="0" xfId="18" applyFont="1" applyFill="1" applyAlignment="1">
      <alignment horizontal="right" vertical="center"/>
    </xf>
    <xf numFmtId="0" fontId="15" fillId="0" borderId="0" xfId="16" applyFont="1" applyBorder="1" applyAlignment="1">
      <alignment vertical="center" wrapText="1"/>
    </xf>
    <xf numFmtId="0" fontId="14" fillId="0" borderId="10" xfId="0" applyFont="1" applyBorder="1" applyAlignment="1">
      <alignment horizontal="center" vertical="center"/>
    </xf>
    <xf numFmtId="0" fontId="14" fillId="0" borderId="91" xfId="0" applyFont="1" applyBorder="1" applyAlignment="1">
      <alignment vertical="center"/>
    </xf>
    <xf numFmtId="0" fontId="14" fillId="0" borderId="92" xfId="0" applyFont="1" applyBorder="1"/>
    <xf numFmtId="0" fontId="14" fillId="0" borderId="10" xfId="0" applyFont="1" applyBorder="1" applyAlignment="1">
      <alignment vertical="top"/>
    </xf>
    <xf numFmtId="0" fontId="14" fillId="0" borderId="92" xfId="0" applyFont="1" applyBorder="1" applyAlignment="1">
      <alignment vertical="center"/>
    </xf>
    <xf numFmtId="0" fontId="22" fillId="0" borderId="10" xfId="0" applyFont="1" applyBorder="1" applyAlignment="1">
      <alignment vertical="center" wrapText="1"/>
    </xf>
    <xf numFmtId="0" fontId="14" fillId="0" borderId="93" xfId="0" applyFont="1" applyBorder="1"/>
    <xf numFmtId="0" fontId="22" fillId="0" borderId="92" xfId="0" applyFont="1" applyBorder="1" applyAlignment="1">
      <alignment vertical="center" wrapText="1"/>
    </xf>
    <xf numFmtId="0" fontId="22" fillId="0" borderId="93" xfId="0" applyFont="1" applyBorder="1" applyAlignment="1">
      <alignment horizontal="left"/>
    </xf>
    <xf numFmtId="0" fontId="5" fillId="0" borderId="0" xfId="24"/>
    <xf numFmtId="0" fontId="21" fillId="0" borderId="23" xfId="24" applyFont="1" applyFill="1" applyBorder="1" applyAlignment="1">
      <alignment horizontal="center" vertical="center"/>
    </xf>
    <xf numFmtId="0" fontId="21" fillId="0" borderId="11" xfId="24" applyFont="1" applyFill="1" applyBorder="1" applyAlignment="1">
      <alignment horizontal="center" vertical="center"/>
    </xf>
    <xf numFmtId="0" fontId="21" fillId="0" borderId="22" xfId="24" applyFont="1" applyFill="1" applyBorder="1" applyAlignment="1">
      <alignment horizontal="center" vertical="center"/>
    </xf>
    <xf numFmtId="0" fontId="5" fillId="0" borderId="0" xfId="24" applyFont="1" applyFill="1"/>
    <xf numFmtId="0" fontId="21" fillId="0" borderId="101" xfId="24" applyFont="1" applyFill="1" applyBorder="1" applyAlignment="1">
      <alignment horizontal="center" vertical="center" wrapText="1"/>
    </xf>
    <xf numFmtId="0" fontId="12" fillId="0" borderId="102" xfId="24" applyFont="1" applyFill="1" applyBorder="1" applyAlignment="1">
      <alignment horizontal="center" vertical="center"/>
    </xf>
    <xf numFmtId="0" fontId="12" fillId="0" borderId="18" xfId="24" applyFont="1" applyFill="1" applyBorder="1" applyAlignment="1">
      <alignment horizontal="center" vertical="center"/>
    </xf>
    <xf numFmtId="0" fontId="12" fillId="0" borderId="101" xfId="24"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12" xfId="24" applyFont="1" applyFill="1" applyBorder="1" applyAlignment="1">
      <alignment horizontal="center" vertical="center"/>
    </xf>
    <xf numFmtId="0" fontId="21" fillId="0" borderId="19" xfId="24" applyFont="1" applyFill="1" applyBorder="1" applyAlignment="1">
      <alignment horizontal="center" vertical="center"/>
    </xf>
    <xf numFmtId="0" fontId="21" fillId="0" borderId="103" xfId="24" applyFont="1" applyFill="1" applyBorder="1" applyAlignment="1">
      <alignment horizontal="center" vertical="center"/>
    </xf>
    <xf numFmtId="0" fontId="21" fillId="0" borderId="104" xfId="24" applyFont="1" applyFill="1" applyBorder="1" applyAlignment="1">
      <alignment horizontal="center" vertical="center"/>
    </xf>
    <xf numFmtId="0" fontId="11" fillId="0" borderId="28" xfId="24" applyFont="1" applyFill="1" applyBorder="1" applyAlignment="1">
      <alignment horizontal="center"/>
    </xf>
    <xf numFmtId="0" fontId="7" fillId="0" borderId="0" xfId="24" applyFont="1"/>
    <xf numFmtId="0" fontId="12" fillId="8" borderId="23" xfId="0" applyFont="1" applyFill="1" applyBorder="1"/>
    <xf numFmtId="0" fontId="12" fillId="8" borderId="11" xfId="0" applyFont="1" applyFill="1" applyBorder="1"/>
    <xf numFmtId="0" fontId="12" fillId="8" borderId="22" xfId="0" applyFont="1" applyFill="1" applyBorder="1"/>
    <xf numFmtId="0" fontId="12" fillId="0" borderId="15" xfId="1" applyFont="1" applyFill="1" applyBorder="1" applyAlignment="1">
      <alignment horizontal="left" vertical="center" wrapText="1" shrinkToFit="1"/>
    </xf>
    <xf numFmtId="0" fontId="12" fillId="0" borderId="0" xfId="1" applyFont="1" applyFill="1" applyBorder="1" applyAlignment="1">
      <alignment horizontal="left" vertical="center" wrapText="1" shrinkToFit="1"/>
    </xf>
    <xf numFmtId="0" fontId="12" fillId="0" borderId="26" xfId="1" applyFont="1" applyFill="1" applyBorder="1" applyAlignment="1">
      <alignment horizontal="left" vertical="center" wrapText="1" shrinkToFit="1"/>
    </xf>
    <xf numFmtId="0" fontId="12" fillId="0" borderId="97" xfId="1" applyFont="1" applyFill="1" applyBorder="1" applyAlignment="1">
      <alignment horizontal="left" vertical="center" wrapText="1" shrinkToFit="1"/>
    </xf>
    <xf numFmtId="0" fontId="12" fillId="0" borderId="98" xfId="1" applyFont="1" applyFill="1" applyBorder="1" applyAlignment="1">
      <alignment horizontal="left" vertical="center" wrapText="1" shrinkToFit="1"/>
    </xf>
    <xf numFmtId="0" fontId="12" fillId="0" borderId="99" xfId="1" applyFont="1" applyFill="1" applyBorder="1" applyAlignment="1">
      <alignment horizontal="left" vertical="center" wrapText="1" shrinkToFit="1"/>
    </xf>
    <xf numFmtId="0" fontId="12" fillId="0" borderId="32" xfId="1" applyFont="1" applyFill="1" applyBorder="1" applyAlignment="1">
      <alignment horizontal="left" vertical="center" wrapText="1" shrinkToFit="1"/>
    </xf>
    <xf numFmtId="0" fontId="12" fillId="0" borderId="25" xfId="1" applyFont="1" applyFill="1" applyBorder="1" applyAlignment="1">
      <alignment horizontal="left" vertical="center" wrapText="1" shrinkToFit="1"/>
    </xf>
    <xf numFmtId="0" fontId="12" fillId="0" borderId="24" xfId="1" applyFont="1" applyFill="1" applyBorder="1" applyAlignment="1">
      <alignment horizontal="left" vertical="center" wrapText="1" shrinkToFit="1"/>
    </xf>
    <xf numFmtId="0" fontId="12" fillId="0" borderId="15" xfId="1" applyFont="1" applyFill="1" applyBorder="1" applyAlignment="1">
      <alignment horizontal="left" vertical="center" shrinkToFit="1"/>
    </xf>
    <xf numFmtId="0" fontId="12" fillId="0" borderId="0" xfId="1" applyFont="1" applyFill="1" applyBorder="1" applyAlignment="1">
      <alignment horizontal="left" vertical="center" shrinkToFit="1"/>
    </xf>
    <xf numFmtId="0" fontId="12" fillId="0" borderId="26" xfId="1" applyFont="1" applyFill="1" applyBorder="1" applyAlignment="1">
      <alignment horizontal="left" vertical="center" shrinkToFit="1"/>
    </xf>
    <xf numFmtId="0" fontId="12" fillId="0" borderId="41" xfId="1" applyFont="1" applyFill="1" applyBorder="1" applyAlignment="1">
      <alignment horizontal="left" vertical="center" shrinkToFit="1"/>
    </xf>
    <xf numFmtId="0" fontId="12" fillId="0" borderId="44" xfId="1" applyFont="1" applyFill="1" applyBorder="1" applyAlignment="1">
      <alignment horizontal="left" vertical="center" shrinkToFit="1"/>
    </xf>
    <xf numFmtId="0" fontId="12" fillId="0" borderId="42" xfId="1" applyFont="1" applyFill="1" applyBorder="1" applyAlignment="1">
      <alignment horizontal="left" vertical="center" shrinkToFit="1"/>
    </xf>
    <xf numFmtId="0" fontId="12" fillId="0" borderId="20" xfId="1" applyFont="1" applyFill="1" applyBorder="1" applyAlignment="1">
      <alignment horizontal="left" vertical="center" shrinkToFit="1"/>
    </xf>
    <xf numFmtId="0" fontId="12" fillId="0" borderId="2" xfId="1" applyFont="1" applyFill="1" applyBorder="1" applyAlignment="1">
      <alignment horizontal="left" vertical="center" shrinkToFit="1"/>
    </xf>
    <xf numFmtId="0" fontId="12" fillId="0" borderId="39" xfId="1" applyFont="1" applyFill="1" applyBorder="1" applyAlignment="1">
      <alignment horizontal="left" vertical="center" shrinkToFit="1"/>
    </xf>
    <xf numFmtId="0" fontId="12" fillId="0" borderId="34" xfId="1" applyFont="1" applyFill="1" applyBorder="1" applyAlignment="1">
      <alignment horizontal="left" vertical="center" shrinkToFit="1"/>
    </xf>
    <xf numFmtId="0" fontId="12" fillId="0" borderId="5" xfId="1" applyFont="1" applyFill="1" applyBorder="1" applyAlignment="1">
      <alignment horizontal="left" vertical="center" shrinkToFit="1"/>
    </xf>
    <xf numFmtId="0" fontId="12" fillId="0" borderId="33" xfId="1" applyFont="1" applyFill="1" applyBorder="1" applyAlignment="1">
      <alignment horizontal="left" vertical="center" shrinkToFit="1"/>
    </xf>
    <xf numFmtId="0" fontId="12" fillId="0" borderId="94" xfId="1" applyFont="1" applyFill="1" applyBorder="1" applyAlignment="1">
      <alignment horizontal="left" vertical="center" wrapText="1" shrinkToFit="1"/>
    </xf>
    <xf numFmtId="0" fontId="12" fillId="0" borderId="95" xfId="1" applyFont="1" applyFill="1" applyBorder="1" applyAlignment="1">
      <alignment horizontal="left" vertical="center" wrapText="1" shrinkToFit="1"/>
    </xf>
    <xf numFmtId="0" fontId="12" fillId="0" borderId="96" xfId="1" applyFont="1" applyFill="1" applyBorder="1" applyAlignment="1">
      <alignment horizontal="left" vertical="center" wrapText="1" shrinkToFit="1"/>
    </xf>
    <xf numFmtId="0" fontId="12" fillId="0" borderId="17" xfId="1" applyFont="1" applyFill="1" applyBorder="1" applyAlignment="1">
      <alignment horizontal="left" vertical="center" shrinkToFit="1"/>
    </xf>
    <xf numFmtId="0" fontId="12" fillId="0" borderId="37" xfId="1" applyFont="1" applyFill="1" applyBorder="1" applyAlignment="1">
      <alignment horizontal="left" vertical="center" shrinkToFit="1"/>
    </xf>
    <xf numFmtId="0" fontId="12" fillId="0" borderId="16" xfId="1" applyFont="1" applyFill="1" applyBorder="1" applyAlignment="1">
      <alignment horizontal="left" vertical="center" shrinkToFit="1"/>
    </xf>
    <xf numFmtId="0" fontId="12" fillId="0" borderId="14" xfId="1" applyFont="1" applyFill="1" applyBorder="1" applyAlignment="1">
      <alignment horizontal="left" vertical="center" wrapText="1" shrinkToFit="1"/>
    </xf>
    <xf numFmtId="0" fontId="12" fillId="0" borderId="8" xfId="1" applyFont="1" applyFill="1" applyBorder="1" applyAlignment="1">
      <alignment horizontal="left" vertical="center" shrinkToFit="1"/>
    </xf>
    <xf numFmtId="0" fontId="12" fillId="0" borderId="13" xfId="1" applyFont="1" applyFill="1" applyBorder="1" applyAlignment="1">
      <alignment horizontal="left" vertical="center" shrinkToFit="1"/>
    </xf>
    <xf numFmtId="0" fontId="12" fillId="0" borderId="14" xfId="1" applyFont="1" applyFill="1" applyBorder="1" applyAlignment="1">
      <alignment horizontal="left" vertical="center" shrinkToFit="1"/>
    </xf>
    <xf numFmtId="0" fontId="12" fillId="0" borderId="14" xfId="2" applyFont="1" applyFill="1" applyBorder="1" applyAlignment="1">
      <alignment horizontal="left" vertical="center" shrinkToFit="1"/>
    </xf>
    <xf numFmtId="0" fontId="12" fillId="0" borderId="8" xfId="2" applyFont="1" applyFill="1" applyBorder="1" applyAlignment="1">
      <alignment horizontal="left" vertical="center" shrinkToFit="1"/>
    </xf>
    <xf numFmtId="0" fontId="12" fillId="0" borderId="13" xfId="2" applyFont="1" applyFill="1" applyBorder="1" applyAlignment="1">
      <alignment horizontal="left" vertical="center" shrinkToFit="1"/>
    </xf>
    <xf numFmtId="0" fontId="18" fillId="0" borderId="0" xfId="0" applyFont="1" applyFill="1" applyAlignment="1">
      <alignment horizontal="center" wrapText="1"/>
    </xf>
    <xf numFmtId="0" fontId="9" fillId="8" borderId="9"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12" fillId="8" borderId="40"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15" xfId="0" applyFont="1" applyFill="1" applyBorder="1" applyAlignment="1">
      <alignment horizontal="center" vertical="center"/>
    </xf>
    <xf numFmtId="0" fontId="12" fillId="8" borderId="0"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32"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4" xfId="0" applyFont="1" applyFill="1" applyBorder="1" applyAlignment="1">
      <alignment horizontal="center" vertical="center"/>
    </xf>
    <xf numFmtId="0" fontId="12" fillId="0" borderId="40" xfId="1" applyFont="1" applyFill="1" applyBorder="1" applyAlignment="1">
      <alignment horizontal="left" vertical="center" wrapText="1" shrinkToFit="1"/>
    </xf>
    <xf numFmtId="0" fontId="12" fillId="0" borderId="28" xfId="1" applyFont="1" applyFill="1" applyBorder="1" applyAlignment="1">
      <alignment horizontal="left" vertical="center" wrapText="1" shrinkToFit="1"/>
    </xf>
    <xf numFmtId="0" fontId="12" fillId="0" borderId="27" xfId="1" applyFont="1" applyFill="1" applyBorder="1" applyAlignment="1">
      <alignment horizontal="left" vertical="center" wrapText="1" shrinkToFit="1"/>
    </xf>
    <xf numFmtId="0" fontId="12" fillId="0" borderId="20" xfId="1" applyFont="1" applyFill="1" applyBorder="1" applyAlignment="1">
      <alignment horizontal="left" vertical="center" wrapText="1" shrinkToFit="1"/>
    </xf>
    <xf numFmtId="0" fontId="12" fillId="0" borderId="2" xfId="1" applyFont="1" applyFill="1" applyBorder="1" applyAlignment="1">
      <alignment horizontal="left" vertical="center" wrapText="1" shrinkToFit="1"/>
    </xf>
    <xf numFmtId="0" fontId="12" fillId="0" borderId="39" xfId="1" applyFont="1" applyFill="1" applyBorder="1" applyAlignment="1">
      <alignment horizontal="left" vertical="center" wrapText="1" shrinkToFit="1"/>
    </xf>
    <xf numFmtId="0" fontId="12" fillId="0" borderId="23" xfId="0" applyFont="1" applyFill="1" applyBorder="1" applyAlignment="1">
      <alignment horizontal="center" vertical="center" textRotation="255" shrinkToFit="1"/>
    </xf>
    <xf numFmtId="0" fontId="12" fillId="0" borderId="11" xfId="0" applyFont="1" applyFill="1" applyBorder="1" applyAlignment="1">
      <alignment horizontal="center" vertical="center" textRotation="255" shrinkToFit="1"/>
    </xf>
    <xf numFmtId="0" fontId="12" fillId="0" borderId="22" xfId="0" applyFont="1" applyFill="1" applyBorder="1" applyAlignment="1">
      <alignment horizontal="center" vertical="center" textRotation="255" shrinkToFit="1"/>
    </xf>
    <xf numFmtId="0" fontId="12" fillId="0" borderId="34" xfId="1" applyFont="1" applyFill="1" applyBorder="1" applyAlignment="1">
      <alignment horizontal="left" vertical="center" wrapText="1" shrinkToFit="1"/>
    </xf>
    <xf numFmtId="0" fontId="12" fillId="0" borderId="5" xfId="1" applyFont="1" applyFill="1" applyBorder="1" applyAlignment="1">
      <alignment horizontal="left" vertical="center" wrapText="1" shrinkToFit="1"/>
    </xf>
    <xf numFmtId="0" fontId="12" fillId="0" borderId="33" xfId="1" applyFont="1" applyFill="1" applyBorder="1" applyAlignment="1">
      <alignment horizontal="left" vertical="center" wrapText="1" shrinkToFit="1"/>
    </xf>
    <xf numFmtId="0" fontId="5" fillId="8" borderId="23" xfId="24" applyFont="1" applyFill="1" applyBorder="1" applyAlignment="1">
      <alignment horizontal="center" vertical="center" wrapText="1"/>
    </xf>
    <xf numFmtId="0" fontId="5" fillId="8" borderId="11" xfId="24" applyFont="1" applyFill="1" applyBorder="1" applyAlignment="1">
      <alignment horizontal="center" vertical="center" wrapText="1"/>
    </xf>
    <xf numFmtId="0" fontId="5" fillId="8" borderId="22" xfId="24" applyFont="1" applyFill="1" applyBorder="1" applyAlignment="1">
      <alignment horizontal="center" vertical="center" wrapText="1"/>
    </xf>
    <xf numFmtId="0" fontId="12" fillId="0" borderId="23" xfId="24" applyFont="1" applyFill="1" applyBorder="1" applyAlignment="1">
      <alignment horizontal="center" vertical="center" textRotation="255" shrinkToFit="1"/>
    </xf>
    <xf numFmtId="0" fontId="12" fillId="0" borderId="11" xfId="24" applyFont="1" applyFill="1" applyBorder="1" applyAlignment="1">
      <alignment horizontal="center" vertical="center" textRotation="255" shrinkToFit="1"/>
    </xf>
    <xf numFmtId="0" fontId="12" fillId="0" borderId="100" xfId="24" applyFont="1" applyFill="1" applyBorder="1" applyAlignment="1">
      <alignment horizontal="center" vertical="center" textRotation="255" shrinkToFit="1"/>
    </xf>
    <xf numFmtId="0" fontId="12" fillId="0" borderId="18" xfId="24" applyFont="1" applyFill="1" applyBorder="1" applyAlignment="1">
      <alignment horizontal="center" vertical="center" textRotation="255" shrinkToFit="1"/>
    </xf>
    <xf numFmtId="0" fontId="14" fillId="0" borderId="9" xfId="0" applyFont="1" applyFill="1" applyBorder="1" applyAlignment="1">
      <alignment horizontal="left" vertical="center"/>
    </xf>
    <xf numFmtId="0" fontId="14" fillId="0" borderId="8" xfId="0" applyFont="1" applyFill="1" applyBorder="1" applyAlignment="1">
      <alignment horizontal="left" vertical="center"/>
    </xf>
    <xf numFmtId="0" fontId="14" fillId="0" borderId="7" xfId="0" applyFont="1" applyFill="1" applyBorder="1" applyAlignment="1">
      <alignment horizontal="left" vertical="center"/>
    </xf>
    <xf numFmtId="49" fontId="51" fillId="0" borderId="9" xfId="19" applyNumberFormat="1" applyFont="1" applyBorder="1" applyAlignment="1">
      <alignment horizontal="left" vertical="center"/>
    </xf>
    <xf numFmtId="49" fontId="51" fillId="0" borderId="8" xfId="19" applyNumberFormat="1" applyFont="1" applyBorder="1" applyAlignment="1">
      <alignment horizontal="left" vertical="center"/>
    </xf>
    <xf numFmtId="49" fontId="51" fillId="0" borderId="7" xfId="19" applyNumberFormat="1" applyFont="1" applyBorder="1" applyAlignment="1">
      <alignment horizontal="left" vertical="center"/>
    </xf>
    <xf numFmtId="49" fontId="11" fillId="0" borderId="0" xfId="18" applyNumberFormat="1" applyFont="1" applyAlignment="1">
      <alignment horizontal="center" vertical="center"/>
    </xf>
    <xf numFmtId="182" fontId="11" fillId="0" borderId="0" xfId="18" applyNumberFormat="1" applyFont="1" applyAlignment="1">
      <alignment horizontal="center" vertical="center"/>
    </xf>
    <xf numFmtId="0" fontId="51" fillId="3" borderId="0" xfId="18" applyFont="1" applyFill="1" applyAlignment="1">
      <alignment horizontal="left" vertical="center" wrapText="1"/>
    </xf>
    <xf numFmtId="0" fontId="11" fillId="3" borderId="0" xfId="18" applyFont="1" applyFill="1" applyAlignment="1">
      <alignment horizontal="center" vertical="center"/>
    </xf>
    <xf numFmtId="49" fontId="11" fillId="0" borderId="0" xfId="18" applyNumberFormat="1" applyFont="1" applyAlignment="1">
      <alignment horizontal="left" vertical="top"/>
    </xf>
    <xf numFmtId="49" fontId="11" fillId="0" borderId="0" xfId="18" applyNumberFormat="1" applyFont="1" applyAlignment="1">
      <alignment horizontal="left" vertical="top" wrapText="1"/>
    </xf>
    <xf numFmtId="20" fontId="11" fillId="0" borderId="0" xfId="18" applyNumberFormat="1" applyFont="1" applyAlignment="1">
      <alignment horizontal="left" vertical="top" wrapText="1"/>
    </xf>
    <xf numFmtId="49" fontId="51" fillId="0" borderId="6" xfId="18" applyNumberFormat="1" applyFont="1" applyBorder="1" applyAlignment="1">
      <alignment horizontal="center" vertical="center"/>
    </xf>
    <xf numFmtId="49" fontId="51" fillId="0" borderId="5" xfId="18" applyNumberFormat="1" applyFont="1" applyBorder="1" applyAlignment="1">
      <alignment horizontal="center" vertical="center"/>
    </xf>
    <xf numFmtId="49" fontId="51" fillId="0" borderId="4" xfId="18" applyNumberFormat="1" applyFont="1" applyBorder="1" applyAlignment="1">
      <alignment horizontal="center" vertical="center"/>
    </xf>
    <xf numFmtId="49" fontId="51" fillId="0" borderId="31" xfId="18" applyNumberFormat="1" applyFont="1" applyBorder="1" applyAlignment="1">
      <alignment horizontal="center" vertical="center"/>
    </xf>
    <xf numFmtId="49" fontId="51" fillId="0" borderId="0" xfId="18" applyNumberFormat="1" applyFont="1" applyBorder="1" applyAlignment="1">
      <alignment horizontal="center" vertical="center"/>
    </xf>
    <xf numFmtId="49" fontId="51" fillId="0" borderId="30" xfId="18" applyNumberFormat="1" applyFont="1" applyBorder="1" applyAlignment="1">
      <alignment horizontal="center" vertical="center"/>
    </xf>
    <xf numFmtId="49" fontId="51" fillId="0" borderId="3" xfId="18" applyNumberFormat="1" applyFont="1" applyBorder="1" applyAlignment="1">
      <alignment horizontal="center" vertical="center"/>
    </xf>
    <xf numFmtId="49" fontId="51" fillId="0" borderId="2" xfId="18" applyNumberFormat="1" applyFont="1" applyBorder="1" applyAlignment="1">
      <alignment horizontal="center" vertical="center"/>
    </xf>
    <xf numFmtId="49" fontId="51" fillId="0" borderId="1" xfId="18" applyNumberFormat="1" applyFont="1" applyBorder="1" applyAlignment="1">
      <alignment horizontal="center" vertical="center"/>
    </xf>
    <xf numFmtId="49" fontId="51" fillId="0" borderId="6" xfId="19" applyNumberFormat="1" applyFont="1" applyBorder="1" applyAlignment="1">
      <alignment horizontal="left" vertical="center"/>
    </xf>
    <xf numFmtId="49" fontId="51" fillId="0" borderId="5" xfId="19" applyNumberFormat="1" applyFont="1" applyBorder="1" applyAlignment="1">
      <alignment horizontal="left" vertical="center"/>
    </xf>
    <xf numFmtId="49" fontId="51" fillId="0" borderId="5" xfId="18" applyNumberFormat="1" applyFont="1" applyBorder="1" applyAlignment="1">
      <alignment horizontal="left" vertical="center" wrapText="1"/>
    </xf>
    <xf numFmtId="49" fontId="51" fillId="0" borderId="4" xfId="18" applyNumberFormat="1" applyFont="1" applyBorder="1" applyAlignment="1">
      <alignment horizontal="left" vertical="center" wrapText="1"/>
    </xf>
    <xf numFmtId="49" fontId="51" fillId="0" borderId="2" xfId="18" applyNumberFormat="1" applyFont="1" applyBorder="1" applyAlignment="1">
      <alignment horizontal="left" vertical="center" wrapText="1"/>
    </xf>
    <xf numFmtId="49" fontId="51" fillId="0" borderId="1" xfId="18" applyNumberFormat="1" applyFont="1" applyBorder="1" applyAlignment="1">
      <alignment horizontal="left" vertical="center" wrapText="1"/>
    </xf>
    <xf numFmtId="49" fontId="51" fillId="0" borderId="3" xfId="19" applyNumberFormat="1" applyFont="1" applyBorder="1" applyAlignment="1">
      <alignment horizontal="center" vertical="top"/>
    </xf>
    <xf numFmtId="49" fontId="51" fillId="0" borderId="2" xfId="19" applyNumberFormat="1" applyFont="1" applyBorder="1" applyAlignment="1">
      <alignment horizontal="center" vertical="top"/>
    </xf>
    <xf numFmtId="49" fontId="51" fillId="0" borderId="4" xfId="19" applyNumberFormat="1" applyFont="1" applyBorder="1" applyAlignment="1">
      <alignment horizontal="left" vertical="center"/>
    </xf>
    <xf numFmtId="49" fontId="51" fillId="0" borderId="31" xfId="19" applyNumberFormat="1" applyFont="1" applyBorder="1" applyAlignment="1">
      <alignment horizontal="left" vertical="center" wrapText="1"/>
    </xf>
    <xf numFmtId="49" fontId="51" fillId="0" borderId="0" xfId="19" applyNumberFormat="1" applyFont="1" applyAlignment="1">
      <alignment horizontal="left" vertical="center" wrapText="1"/>
    </xf>
    <xf numFmtId="49" fontId="51" fillId="0" borderId="30" xfId="19" applyNumberFormat="1" applyFont="1" applyBorder="1" applyAlignment="1">
      <alignment horizontal="left" vertical="center" wrapText="1"/>
    </xf>
    <xf numFmtId="49" fontId="51" fillId="0" borderId="3" xfId="19" applyNumberFormat="1" applyFont="1" applyBorder="1" applyAlignment="1">
      <alignment horizontal="left" vertical="center" wrapText="1"/>
    </xf>
    <xf numFmtId="49" fontId="51" fillId="0" borderId="2" xfId="19" applyNumberFormat="1" applyFont="1" applyBorder="1" applyAlignment="1">
      <alignment horizontal="left" vertical="center" wrapText="1"/>
    </xf>
    <xf numFmtId="49" fontId="51" fillId="0" borderId="1" xfId="19" applyNumberFormat="1" applyFont="1" applyBorder="1" applyAlignment="1">
      <alignment horizontal="left" vertical="center" wrapText="1"/>
    </xf>
    <xf numFmtId="49" fontId="51" fillId="0" borderId="9" xfId="18" applyNumberFormat="1" applyFont="1" applyBorder="1" applyAlignment="1">
      <alignment horizontal="center" vertical="center"/>
    </xf>
    <xf numFmtId="49" fontId="51" fillId="0" borderId="8" xfId="18" applyNumberFormat="1" applyFont="1" applyBorder="1" applyAlignment="1">
      <alignment horizontal="center" vertical="center"/>
    </xf>
    <xf numFmtId="49" fontId="51" fillId="0" borderId="7" xfId="18" applyNumberFormat="1" applyFont="1" applyBorder="1" applyAlignment="1">
      <alignment horizontal="center" vertical="center"/>
    </xf>
    <xf numFmtId="49" fontId="51" fillId="0" borderId="9" xfId="18" applyNumberFormat="1" applyFont="1" applyBorder="1" applyAlignment="1">
      <alignment horizontal="left" vertical="center" wrapText="1"/>
    </xf>
    <xf numFmtId="49" fontId="51" fillId="0" borderId="8" xfId="18" applyNumberFormat="1" applyFont="1" applyBorder="1" applyAlignment="1">
      <alignment horizontal="left" vertical="center" wrapText="1"/>
    </xf>
    <xf numFmtId="49" fontId="51" fillId="0" borderId="7" xfId="18" applyNumberFormat="1" applyFont="1" applyBorder="1" applyAlignment="1">
      <alignment horizontal="left" vertical="center" wrapText="1"/>
    </xf>
    <xf numFmtId="49" fontId="51" fillId="0" borderId="9" xfId="18" applyNumberFormat="1" applyFont="1" applyBorder="1" applyAlignment="1">
      <alignment horizontal="left" vertical="center" shrinkToFit="1"/>
    </xf>
    <xf numFmtId="49" fontId="51" fillId="0" borderId="8" xfId="18" applyNumberFormat="1" applyFont="1" applyBorder="1" applyAlignment="1">
      <alignment horizontal="left" vertical="center" shrinkToFit="1"/>
    </xf>
    <xf numFmtId="49" fontId="51" fillId="0" borderId="7" xfId="18" applyNumberFormat="1" applyFont="1" applyBorder="1" applyAlignment="1">
      <alignment horizontal="left" vertical="center" shrinkToFit="1"/>
    </xf>
    <xf numFmtId="49" fontId="51" fillId="3" borderId="6" xfId="18" applyNumberFormat="1" applyFont="1" applyFill="1" applyBorder="1" applyAlignment="1">
      <alignment horizontal="center" vertical="center"/>
    </xf>
    <xf numFmtId="49" fontId="51" fillId="3" borderId="4" xfId="18" applyNumberFormat="1" applyFont="1" applyFill="1" applyBorder="1" applyAlignment="1">
      <alignment horizontal="center" vertical="center"/>
    </xf>
    <xf numFmtId="49" fontId="51" fillId="0" borderId="31" xfId="18" applyNumberFormat="1" applyFont="1" applyBorder="1" applyAlignment="1">
      <alignment horizontal="left" vertical="center" wrapText="1"/>
    </xf>
    <xf numFmtId="49" fontId="51" fillId="0" borderId="0" xfId="18" applyNumberFormat="1" applyFont="1" applyBorder="1" applyAlignment="1">
      <alignment horizontal="left" vertical="center" wrapText="1"/>
    </xf>
    <xf numFmtId="49" fontId="51" fillId="0" borderId="30" xfId="18" applyNumberFormat="1" applyFont="1" applyBorder="1" applyAlignment="1">
      <alignment horizontal="left" vertical="center" wrapText="1"/>
    </xf>
    <xf numFmtId="49" fontId="51" fillId="0" borderId="5" xfId="18" applyNumberFormat="1" applyFont="1" applyBorder="1" applyAlignment="1">
      <alignment horizontal="center" vertical="top" wrapText="1"/>
    </xf>
    <xf numFmtId="49" fontId="51" fillId="0" borderId="0" xfId="18" applyNumberFormat="1" applyFont="1" applyBorder="1" applyAlignment="1">
      <alignment horizontal="center" vertical="top" wrapText="1"/>
    </xf>
    <xf numFmtId="49" fontId="51" fillId="0" borderId="5" xfId="18" applyNumberFormat="1" applyFont="1" applyBorder="1" applyAlignment="1">
      <alignment horizontal="justify" vertical="top" wrapText="1"/>
    </xf>
    <xf numFmtId="49" fontId="51" fillId="0" borderId="0" xfId="18" applyNumberFormat="1" applyFont="1" applyBorder="1" applyAlignment="1">
      <alignment horizontal="justify" vertical="top" wrapText="1"/>
    </xf>
    <xf numFmtId="49" fontId="51" fillId="0" borderId="3" xfId="18" applyNumberFormat="1" applyFont="1" applyBorder="1" applyAlignment="1">
      <alignment horizontal="left" vertical="center" wrapText="1"/>
    </xf>
    <xf numFmtId="49" fontId="51" fillId="0" borderId="9" xfId="18" applyNumberFormat="1" applyFont="1" applyFill="1" applyBorder="1" applyAlignment="1">
      <alignment horizontal="left" vertical="center"/>
    </xf>
    <xf numFmtId="49" fontId="51" fillId="0" borderId="8" xfId="18" applyNumberFormat="1" applyFont="1" applyFill="1" applyBorder="1" applyAlignment="1">
      <alignment horizontal="left" vertical="center"/>
    </xf>
    <xf numFmtId="49" fontId="51" fillId="0" borderId="7" xfId="18" applyNumberFormat="1" applyFont="1" applyFill="1" applyBorder="1" applyAlignment="1">
      <alignment horizontal="left" vertical="center"/>
    </xf>
    <xf numFmtId="49" fontId="51" fillId="0" borderId="6" xfId="18" applyNumberFormat="1" applyFont="1" applyBorder="1" applyAlignment="1">
      <alignment horizontal="left" vertical="top"/>
    </xf>
    <xf numFmtId="49" fontId="51" fillId="0" borderId="5" xfId="18" applyNumberFormat="1" applyFont="1" applyBorder="1" applyAlignment="1">
      <alignment horizontal="left" vertical="top"/>
    </xf>
    <xf numFmtId="49" fontId="51" fillId="0" borderId="4" xfId="18" applyNumberFormat="1" applyFont="1" applyBorder="1" applyAlignment="1">
      <alignment horizontal="left" vertical="top"/>
    </xf>
    <xf numFmtId="49" fontId="51" fillId="0" borderId="31" xfId="18" applyNumberFormat="1" applyFont="1" applyBorder="1" applyAlignment="1">
      <alignment horizontal="left" vertical="center"/>
    </xf>
    <xf numFmtId="49" fontId="51" fillId="0" borderId="0" xfId="18" applyNumberFormat="1" applyFont="1" applyBorder="1" applyAlignment="1">
      <alignment horizontal="left" vertical="center"/>
    </xf>
    <xf numFmtId="49" fontId="51" fillId="0" borderId="30" xfId="18" applyNumberFormat="1" applyFont="1" applyBorder="1" applyAlignment="1">
      <alignment horizontal="left" vertical="center"/>
    </xf>
    <xf numFmtId="49" fontId="10" fillId="0" borderId="3" xfId="18" applyNumberFormat="1" applyFont="1" applyFill="1" applyBorder="1" applyAlignment="1">
      <alignment horizontal="left" vertical="center"/>
    </xf>
    <xf numFmtId="49" fontId="10" fillId="0" borderId="2" xfId="18" applyNumberFormat="1" applyFont="1" applyFill="1" applyBorder="1" applyAlignment="1">
      <alignment horizontal="left" vertical="center"/>
    </xf>
    <xf numFmtId="49" fontId="10" fillId="0" borderId="1" xfId="18" applyNumberFormat="1" applyFont="1" applyFill="1" applyBorder="1" applyAlignment="1">
      <alignment horizontal="left" vertical="center"/>
    </xf>
    <xf numFmtId="49" fontId="10" fillId="3" borderId="5" xfId="19" applyNumberFormat="1" applyFont="1" applyFill="1" applyBorder="1" applyAlignment="1">
      <alignment horizontal="center" vertical="center" wrapText="1"/>
    </xf>
    <xf numFmtId="0" fontId="10" fillId="3" borderId="5" xfId="19" applyFont="1" applyFill="1" applyBorder="1" applyAlignment="1">
      <alignment horizontal="center" vertical="center" wrapText="1"/>
    </xf>
    <xf numFmtId="0" fontId="10" fillId="3" borderId="33" xfId="19" applyFont="1" applyFill="1" applyBorder="1" applyAlignment="1">
      <alignment horizontal="center" vertical="center" wrapText="1"/>
    </xf>
    <xf numFmtId="0" fontId="10" fillId="3" borderId="31" xfId="19" applyFont="1" applyFill="1" applyBorder="1" applyAlignment="1">
      <alignment horizontal="left" vertical="center" wrapText="1"/>
    </xf>
    <xf numFmtId="0" fontId="10" fillId="3" borderId="0" xfId="19" applyFont="1" applyFill="1" applyAlignment="1">
      <alignment horizontal="left" vertical="center" wrapText="1"/>
    </xf>
    <xf numFmtId="0" fontId="10" fillId="3" borderId="26" xfId="19" applyFont="1" applyFill="1" applyBorder="1" applyAlignment="1">
      <alignment horizontal="left" vertical="center" wrapText="1"/>
    </xf>
    <xf numFmtId="0" fontId="40" fillId="3" borderId="0" xfId="28" applyFont="1" applyFill="1" applyAlignment="1">
      <alignment horizontal="left" vertical="top"/>
    </xf>
    <xf numFmtId="0" fontId="40" fillId="3" borderId="0" xfId="28" applyFont="1" applyFill="1" applyBorder="1" applyAlignment="1">
      <alignment horizontal="left" vertical="top"/>
    </xf>
    <xf numFmtId="0" fontId="56" fillId="3" borderId="65" xfId="28" applyFont="1" applyFill="1" applyBorder="1" applyAlignment="1">
      <alignment horizontal="center" vertical="center" textRotation="255"/>
    </xf>
    <xf numFmtId="0" fontId="56" fillId="3" borderId="53" xfId="28" applyFont="1" applyFill="1" applyBorder="1" applyAlignment="1">
      <alignment horizontal="center" vertical="center" textRotation="255"/>
    </xf>
    <xf numFmtId="0" fontId="56" fillId="3" borderId="87" xfId="28" applyFont="1" applyFill="1" applyBorder="1" applyAlignment="1">
      <alignment horizontal="center" vertical="center" textRotation="255"/>
    </xf>
    <xf numFmtId="0" fontId="56" fillId="3" borderId="3" xfId="28" applyFont="1" applyFill="1" applyBorder="1" applyAlignment="1">
      <alignment horizontal="center" vertical="center" textRotation="255"/>
    </xf>
    <xf numFmtId="0" fontId="56" fillId="3" borderId="63" xfId="28" applyFont="1" applyFill="1" applyBorder="1" applyAlignment="1">
      <alignment horizontal="center" vertical="center" textRotation="255"/>
    </xf>
    <xf numFmtId="0" fontId="56" fillId="3" borderId="9" xfId="28" applyFont="1" applyFill="1" applyBorder="1" applyAlignment="1">
      <alignment horizontal="center" vertical="center" textRotation="255"/>
    </xf>
    <xf numFmtId="0" fontId="56" fillId="3" borderId="10" xfId="28" applyFont="1" applyFill="1" applyBorder="1" applyAlignment="1">
      <alignment horizontal="center" vertical="center" textRotation="255"/>
    </xf>
    <xf numFmtId="0" fontId="56" fillId="3" borderId="66" xfId="28" applyFont="1" applyFill="1" applyBorder="1" applyAlignment="1">
      <alignment horizontal="center" vertical="center"/>
    </xf>
    <xf numFmtId="0" fontId="56" fillId="3" borderId="28" xfId="28" applyFont="1" applyFill="1" applyBorder="1" applyAlignment="1">
      <alignment horizontal="center" vertical="center"/>
    </xf>
    <xf numFmtId="0" fontId="56" fillId="3" borderId="72" xfId="28" applyFont="1" applyFill="1" applyBorder="1" applyAlignment="1">
      <alignment horizontal="center" vertical="center"/>
    </xf>
    <xf numFmtId="49" fontId="56" fillId="0" borderId="58" xfId="28" applyNumberFormat="1" applyFont="1" applyFill="1" applyBorder="1" applyAlignment="1">
      <alignment horizontal="left" vertical="center"/>
    </xf>
    <xf numFmtId="49" fontId="56" fillId="0" borderId="48" xfId="28" applyNumberFormat="1" applyFont="1" applyFill="1" applyBorder="1" applyAlignment="1">
      <alignment horizontal="left" vertical="center"/>
    </xf>
    <xf numFmtId="49" fontId="56" fillId="0" borderId="47" xfId="28" applyNumberFormat="1" applyFont="1" applyFill="1" applyBorder="1" applyAlignment="1">
      <alignment horizontal="left" vertical="center"/>
    </xf>
    <xf numFmtId="0" fontId="10" fillId="3" borderId="9" xfId="28" applyFont="1" applyFill="1" applyBorder="1" applyAlignment="1">
      <alignment horizontal="center" vertical="center"/>
    </xf>
    <xf numFmtId="0" fontId="10" fillId="3" borderId="8" xfId="28" applyFont="1" applyFill="1" applyBorder="1" applyAlignment="1">
      <alignment horizontal="center" vertical="center"/>
    </xf>
    <xf numFmtId="0" fontId="10" fillId="3" borderId="7" xfId="28" applyFont="1" applyFill="1" applyBorder="1" applyAlignment="1">
      <alignment horizontal="center" vertical="center"/>
    </xf>
    <xf numFmtId="0" fontId="56" fillId="0" borderId="9" xfId="28" applyFont="1" applyFill="1" applyBorder="1" applyAlignment="1">
      <alignment horizontal="left" vertical="center" wrapText="1"/>
    </xf>
    <xf numFmtId="0" fontId="56" fillId="0" borderId="8" xfId="28" applyFont="1" applyFill="1" applyBorder="1" applyAlignment="1">
      <alignment horizontal="left" vertical="center" wrapText="1"/>
    </xf>
    <xf numFmtId="0" fontId="56" fillId="0" borderId="13" xfId="28" applyFont="1" applyFill="1" applyBorder="1" applyAlignment="1">
      <alignment horizontal="left" vertical="center" wrapText="1"/>
    </xf>
    <xf numFmtId="0" fontId="56" fillId="3" borderId="10" xfId="28" applyFont="1" applyFill="1" applyBorder="1" applyAlignment="1">
      <alignment horizontal="center" vertical="center"/>
    </xf>
    <xf numFmtId="0" fontId="56" fillId="3" borderId="9" xfId="28" applyFont="1" applyFill="1" applyBorder="1" applyAlignment="1">
      <alignment horizontal="left" vertical="center" wrapText="1"/>
    </xf>
    <xf numFmtId="0" fontId="56" fillId="3" borderId="8" xfId="28" applyFont="1" applyFill="1" applyBorder="1" applyAlignment="1">
      <alignment horizontal="left" vertical="center" wrapText="1"/>
    </xf>
    <xf numFmtId="0" fontId="56" fillId="3" borderId="13" xfId="28" applyFont="1" applyFill="1" applyBorder="1" applyAlignment="1">
      <alignment horizontal="left" vertical="center" wrapText="1"/>
    </xf>
    <xf numFmtId="0" fontId="10" fillId="3" borderId="6" xfId="19" applyFont="1" applyFill="1" applyBorder="1" applyAlignment="1">
      <alignment horizontal="center" vertical="center" wrapText="1"/>
    </xf>
    <xf numFmtId="0" fontId="10" fillId="3" borderId="3" xfId="19" applyFont="1" applyFill="1" applyBorder="1" applyAlignment="1">
      <alignment horizontal="left" vertical="center" wrapText="1"/>
    </xf>
    <xf numFmtId="0" fontId="10" fillId="3" borderId="2" xfId="19" applyFont="1" applyFill="1" applyBorder="1" applyAlignment="1">
      <alignment horizontal="left" vertical="center" wrapText="1"/>
    </xf>
    <xf numFmtId="0" fontId="10" fillId="3" borderId="39" xfId="19" applyFont="1" applyFill="1" applyBorder="1" applyAlignment="1">
      <alignment horizontal="left" vertical="center" wrapText="1"/>
    </xf>
    <xf numFmtId="0" fontId="10" fillId="3" borderId="9" xfId="18" applyFont="1" applyFill="1" applyBorder="1" applyAlignment="1">
      <alignment horizontal="center" vertical="center" shrinkToFit="1"/>
    </xf>
    <xf numFmtId="0" fontId="10" fillId="3" borderId="8" xfId="18" applyFont="1" applyFill="1" applyBorder="1" applyAlignment="1">
      <alignment horizontal="center" vertical="center" shrinkToFit="1"/>
    </xf>
    <xf numFmtId="0" fontId="10" fillId="3" borderId="7" xfId="18" applyFont="1" applyFill="1" applyBorder="1" applyAlignment="1">
      <alignment horizontal="center" vertical="center" shrinkToFit="1"/>
    </xf>
    <xf numFmtId="49" fontId="10" fillId="3" borderId="9" xfId="18" applyNumberFormat="1" applyFont="1" applyFill="1" applyBorder="1" applyAlignment="1">
      <alignment horizontal="left" vertical="center"/>
    </xf>
    <xf numFmtId="49" fontId="10" fillId="3" borderId="8" xfId="18" applyNumberFormat="1" applyFont="1" applyFill="1" applyBorder="1" applyAlignment="1">
      <alignment horizontal="left" vertical="center"/>
    </xf>
    <xf numFmtId="49" fontId="10" fillId="3" borderId="8" xfId="18" applyNumberFormat="1" applyFont="1" applyFill="1" applyBorder="1" applyAlignment="1">
      <alignment horizontal="center" vertical="center"/>
    </xf>
    <xf numFmtId="49" fontId="10" fillId="3" borderId="7" xfId="18" applyNumberFormat="1" applyFont="1" applyFill="1" applyBorder="1" applyAlignment="1">
      <alignment horizontal="center" vertical="center"/>
    </xf>
    <xf numFmtId="49" fontId="10" fillId="3" borderId="13" xfId="18" applyNumberFormat="1" applyFont="1" applyFill="1" applyBorder="1" applyAlignment="1">
      <alignment horizontal="left" vertical="center"/>
    </xf>
    <xf numFmtId="0" fontId="10" fillId="3" borderId="10" xfId="19" applyFont="1" applyFill="1" applyBorder="1" applyAlignment="1">
      <alignment horizontal="center" vertical="center"/>
    </xf>
    <xf numFmtId="0" fontId="57" fillId="3" borderId="63" xfId="28" applyFont="1" applyFill="1" applyBorder="1" applyAlignment="1">
      <alignment horizontal="center" vertical="center" wrapText="1"/>
    </xf>
    <xf numFmtId="0" fontId="57" fillId="3" borderId="10" xfId="28" applyFont="1" applyFill="1" applyBorder="1" applyAlignment="1">
      <alignment horizontal="center" vertical="center" wrapText="1"/>
    </xf>
    <xf numFmtId="0" fontId="41" fillId="3" borderId="10" xfId="28" applyFont="1" applyFill="1" applyBorder="1" applyAlignment="1">
      <alignment horizontal="center" vertical="top"/>
    </xf>
    <xf numFmtId="0" fontId="41" fillId="3" borderId="62" xfId="28" applyFont="1" applyFill="1" applyBorder="1" applyAlignment="1">
      <alignment horizontal="center" vertical="top"/>
    </xf>
    <xf numFmtId="0" fontId="56" fillId="3" borderId="10" xfId="28" applyFont="1" applyFill="1" applyBorder="1" applyAlignment="1">
      <alignment horizontal="left" vertical="center"/>
    </xf>
    <xf numFmtId="0" fontId="56" fillId="3" borderId="5" xfId="28" applyFont="1" applyFill="1" applyBorder="1" applyAlignment="1">
      <alignment horizontal="center" vertical="center"/>
    </xf>
    <xf numFmtId="0" fontId="56" fillId="3" borderId="33" xfId="28" applyFont="1" applyFill="1" applyBorder="1" applyAlignment="1">
      <alignment horizontal="center" vertical="center"/>
    </xf>
    <xf numFmtId="0" fontId="58" fillId="0" borderId="10" xfId="28" applyFont="1" applyFill="1" applyBorder="1" applyAlignment="1">
      <alignment horizontal="center" vertical="center" wrapText="1"/>
    </xf>
    <xf numFmtId="0" fontId="59" fillId="0" borderId="10" xfId="28" applyFont="1" applyFill="1" applyBorder="1" applyAlignment="1">
      <alignment horizontal="center" vertical="center"/>
    </xf>
    <xf numFmtId="0" fontId="56" fillId="0" borderId="9" xfId="28" applyFont="1" applyFill="1" applyBorder="1" applyAlignment="1">
      <alignment horizontal="center" vertical="center"/>
    </xf>
    <xf numFmtId="0" fontId="56" fillId="0" borderId="8" xfId="28" applyFont="1" applyFill="1" applyBorder="1" applyAlignment="1">
      <alignment horizontal="center" vertical="center"/>
    </xf>
    <xf numFmtId="0" fontId="56" fillId="0" borderId="13" xfId="28" applyFont="1" applyFill="1" applyBorder="1" applyAlignment="1">
      <alignment horizontal="center" vertical="center"/>
    </xf>
    <xf numFmtId="0" fontId="60" fillId="0" borderId="10" xfId="28" applyFont="1" applyFill="1" applyBorder="1" applyAlignment="1">
      <alignment horizontal="center" vertical="center" wrapText="1"/>
    </xf>
    <xf numFmtId="0" fontId="59" fillId="0" borderId="36" xfId="28" applyFont="1" applyFill="1" applyBorder="1" applyAlignment="1">
      <alignment horizontal="center" vertical="center" wrapText="1"/>
    </xf>
    <xf numFmtId="0" fontId="59" fillId="0" borderId="35" xfId="28" applyFont="1" applyFill="1" applyBorder="1" applyAlignment="1">
      <alignment horizontal="center" vertical="center" wrapText="1"/>
    </xf>
    <xf numFmtId="0" fontId="59" fillId="0" borderId="51" xfId="28" applyFont="1" applyFill="1" applyBorder="1" applyAlignment="1">
      <alignment horizontal="center" vertical="center" wrapText="1"/>
    </xf>
    <xf numFmtId="0" fontId="59" fillId="0" borderId="52" xfId="28" applyFont="1" applyFill="1" applyBorder="1" applyAlignment="1">
      <alignment horizontal="center" vertical="center" wrapText="1"/>
    </xf>
    <xf numFmtId="0" fontId="59" fillId="0" borderId="37" xfId="28" applyFont="1" applyFill="1" applyBorder="1" applyAlignment="1">
      <alignment horizontal="center" vertical="center" wrapText="1"/>
    </xf>
    <xf numFmtId="0" fontId="59" fillId="0" borderId="16" xfId="28" applyFont="1" applyFill="1" applyBorder="1" applyAlignment="1">
      <alignment horizontal="center" vertical="center" wrapText="1"/>
    </xf>
    <xf numFmtId="0" fontId="56" fillId="3" borderId="31" xfId="28" applyFont="1" applyFill="1" applyBorder="1" applyAlignment="1">
      <alignment horizontal="left" vertical="center" wrapText="1"/>
    </xf>
    <xf numFmtId="0" fontId="56" fillId="3" borderId="0" xfId="28" applyFont="1" applyFill="1" applyAlignment="1">
      <alignment horizontal="left" vertical="center" wrapText="1"/>
    </xf>
    <xf numFmtId="0" fontId="56" fillId="3" borderId="26" xfId="28" applyFont="1" applyFill="1" applyBorder="1" applyAlignment="1">
      <alignment horizontal="left" vertical="center" wrapText="1"/>
    </xf>
    <xf numFmtId="0" fontId="56" fillId="3" borderId="3" xfId="28" applyFont="1" applyFill="1" applyBorder="1" applyAlignment="1">
      <alignment horizontal="left" vertical="center" wrapText="1"/>
    </xf>
    <xf numFmtId="0" fontId="56" fillId="3" borderId="2" xfId="28" applyFont="1" applyFill="1" applyBorder="1" applyAlignment="1">
      <alignment horizontal="left" vertical="center" wrapText="1"/>
    </xf>
    <xf numFmtId="0" fontId="56" fillId="3" borderId="39" xfId="28" applyFont="1" applyFill="1" applyBorder="1" applyAlignment="1">
      <alignment horizontal="left" vertical="center" wrapText="1"/>
    </xf>
    <xf numFmtId="183" fontId="56" fillId="3" borderId="10" xfId="28" applyNumberFormat="1" applyFont="1" applyFill="1" applyBorder="1" applyAlignment="1">
      <alignment horizontal="left" vertical="center"/>
    </xf>
    <xf numFmtId="0" fontId="56" fillId="0" borderId="9" xfId="28" applyFont="1" applyFill="1" applyBorder="1" applyAlignment="1">
      <alignment horizontal="center" vertical="center" wrapText="1"/>
    </xf>
    <xf numFmtId="0" fontId="56" fillId="0" borderId="8" xfId="28" applyFont="1" applyFill="1" applyBorder="1" applyAlignment="1">
      <alignment horizontal="center" vertical="center" wrapText="1"/>
    </xf>
    <xf numFmtId="0" fontId="56" fillId="0" borderId="7" xfId="28" applyFont="1" applyFill="1" applyBorder="1" applyAlignment="1">
      <alignment horizontal="center" vertical="center" wrapText="1"/>
    </xf>
    <xf numFmtId="0" fontId="56" fillId="0" borderId="13" xfId="28" applyFont="1" applyFill="1" applyBorder="1" applyAlignment="1">
      <alignment horizontal="center" vertical="center" wrapText="1"/>
    </xf>
    <xf numFmtId="0" fontId="56" fillId="3" borderId="9" xfId="28" applyFont="1" applyFill="1" applyBorder="1" applyAlignment="1">
      <alignment horizontal="center" vertical="center"/>
    </xf>
    <xf numFmtId="0" fontId="56" fillId="3" borderId="8" xfId="28" applyFont="1" applyFill="1" applyBorder="1" applyAlignment="1">
      <alignment horizontal="center" vertical="center"/>
    </xf>
    <xf numFmtId="0" fontId="56" fillId="3" borderId="7" xfId="28" applyFont="1" applyFill="1" applyBorder="1" applyAlignment="1">
      <alignment horizontal="center" vertical="center"/>
    </xf>
    <xf numFmtId="0" fontId="56" fillId="3" borderId="14" xfId="28" applyFont="1" applyFill="1" applyBorder="1" applyAlignment="1">
      <alignment horizontal="center" vertical="center"/>
    </xf>
    <xf numFmtId="0" fontId="41" fillId="3" borderId="8" xfId="28" applyFont="1" applyFill="1" applyBorder="1" applyAlignment="1">
      <alignment horizontal="center" vertical="center"/>
    </xf>
    <xf numFmtId="0" fontId="41" fillId="3" borderId="13" xfId="28" applyFont="1" applyFill="1" applyBorder="1" applyAlignment="1">
      <alignment horizontal="center" vertical="center"/>
    </xf>
    <xf numFmtId="0" fontId="56" fillId="7" borderId="63" xfId="28" applyFont="1" applyFill="1" applyBorder="1" applyAlignment="1">
      <alignment horizontal="left" vertical="center"/>
    </xf>
    <xf numFmtId="0" fontId="56" fillId="7" borderId="10" xfId="28" applyFont="1" applyFill="1" applyBorder="1" applyAlignment="1">
      <alignment horizontal="left" vertical="center"/>
    </xf>
    <xf numFmtId="0" fontId="56" fillId="7" borderId="62" xfId="28" applyFont="1" applyFill="1" applyBorder="1" applyAlignment="1">
      <alignment horizontal="left" vertical="center"/>
    </xf>
    <xf numFmtId="0" fontId="56" fillId="3" borderId="34" xfId="28" applyFont="1" applyFill="1" applyBorder="1" applyAlignment="1">
      <alignment horizontal="center" vertical="center"/>
    </xf>
    <xf numFmtId="0" fontId="56" fillId="3" borderId="4" xfId="28" applyFont="1" applyFill="1" applyBorder="1" applyAlignment="1">
      <alignment horizontal="center" vertical="center"/>
    </xf>
    <xf numFmtId="0" fontId="56" fillId="3" borderId="15" xfId="28" applyFont="1" applyFill="1" applyBorder="1" applyAlignment="1">
      <alignment horizontal="center" vertical="center"/>
    </xf>
    <xf numFmtId="0" fontId="56" fillId="3" borderId="0" xfId="28" applyFont="1" applyFill="1" applyAlignment="1">
      <alignment horizontal="center" vertical="center"/>
    </xf>
    <xf numFmtId="0" fontId="56" fillId="3" borderId="30" xfId="28" applyFont="1" applyFill="1" applyBorder="1" applyAlignment="1">
      <alignment horizontal="center" vertical="center"/>
    </xf>
    <xf numFmtId="0" fontId="56" fillId="3" borderId="9" xfId="28" applyFont="1" applyFill="1" applyBorder="1" applyAlignment="1">
      <alignment horizontal="center" vertical="center" wrapText="1"/>
    </xf>
    <xf numFmtId="0" fontId="56" fillId="3" borderId="13" xfId="28" applyFont="1" applyFill="1" applyBorder="1" applyAlignment="1">
      <alignment horizontal="center" vertical="center"/>
    </xf>
    <xf numFmtId="0" fontId="56" fillId="3" borderId="62" xfId="28" applyFont="1" applyFill="1" applyBorder="1" applyAlignment="1">
      <alignment horizontal="center" vertical="center"/>
    </xf>
    <xf numFmtId="0" fontId="41" fillId="3" borderId="10" xfId="28" applyFont="1" applyFill="1" applyBorder="1" applyAlignment="1">
      <alignment horizontal="left" vertical="center"/>
    </xf>
    <xf numFmtId="0" fontId="41" fillId="0" borderId="88" xfId="28" applyFont="1" applyFill="1" applyBorder="1" applyAlignment="1">
      <alignment horizontal="center" vertical="top"/>
    </xf>
    <xf numFmtId="0" fontId="41" fillId="0" borderId="89" xfId="28" applyFont="1" applyFill="1" applyBorder="1" applyAlignment="1">
      <alignment horizontal="center" vertical="top"/>
    </xf>
    <xf numFmtId="0" fontId="41" fillId="0" borderId="90" xfId="28" applyFont="1" applyFill="1" applyBorder="1" applyAlignment="1">
      <alignment horizontal="center" vertical="top"/>
    </xf>
    <xf numFmtId="0" fontId="56" fillId="3" borderId="32" xfId="28" applyFont="1" applyFill="1" applyBorder="1" applyAlignment="1">
      <alignment horizontal="center" vertical="center"/>
    </xf>
    <xf numFmtId="0" fontId="56" fillId="3" borderId="25" xfId="28" applyFont="1" applyFill="1" applyBorder="1" applyAlignment="1">
      <alignment horizontal="center" vertical="center"/>
    </xf>
    <xf numFmtId="0" fontId="56" fillId="3" borderId="50" xfId="28" applyFont="1" applyFill="1" applyBorder="1" applyAlignment="1">
      <alignment horizontal="center" vertical="center"/>
    </xf>
    <xf numFmtId="0" fontId="40" fillId="3" borderId="25" xfId="28" applyFont="1" applyFill="1" applyBorder="1" applyAlignment="1">
      <alignment horizontal="left" vertical="top" wrapText="1"/>
    </xf>
    <xf numFmtId="0" fontId="56" fillId="3" borderId="6" xfId="28" applyFont="1" applyFill="1" applyBorder="1" applyAlignment="1">
      <alignment horizontal="left" vertical="center"/>
    </xf>
    <xf numFmtId="0" fontId="56" fillId="3" borderId="5" xfId="28" applyFont="1" applyFill="1" applyBorder="1" applyAlignment="1">
      <alignment horizontal="left" vertical="center"/>
    </xf>
    <xf numFmtId="0" fontId="56" fillId="3" borderId="4" xfId="28" applyFont="1" applyFill="1" applyBorder="1" applyAlignment="1">
      <alignment horizontal="left" vertical="center"/>
    </xf>
    <xf numFmtId="0" fontId="56" fillId="3" borderId="6" xfId="28" applyFont="1" applyFill="1" applyBorder="1" applyAlignment="1">
      <alignment horizontal="center" vertical="center"/>
    </xf>
    <xf numFmtId="0" fontId="56" fillId="3" borderId="20" xfId="28" applyFont="1" applyFill="1" applyBorder="1" applyAlignment="1">
      <alignment horizontal="center" vertical="center"/>
    </xf>
    <xf numFmtId="0" fontId="56" fillId="3" borderId="2" xfId="28" applyFont="1" applyFill="1" applyBorder="1" applyAlignment="1">
      <alignment horizontal="center" vertical="center"/>
    </xf>
    <xf numFmtId="0" fontId="56" fillId="3" borderId="9" xfId="28" applyFont="1" applyFill="1" applyBorder="1" applyAlignment="1">
      <alignment horizontal="left" vertical="center"/>
    </xf>
    <xf numFmtId="0" fontId="56" fillId="3" borderId="8" xfId="28" applyFont="1" applyFill="1" applyBorder="1" applyAlignment="1">
      <alignment horizontal="left" vertical="center"/>
    </xf>
    <xf numFmtId="0" fontId="56" fillId="3" borderId="7" xfId="28" applyFont="1" applyFill="1" applyBorder="1" applyAlignment="1">
      <alignment horizontal="left" vertical="center"/>
    </xf>
    <xf numFmtId="0" fontId="10" fillId="3" borderId="60" xfId="19" applyFont="1" applyFill="1" applyBorder="1" applyAlignment="1">
      <alignment horizontal="center" vertical="center"/>
    </xf>
    <xf numFmtId="49" fontId="10" fillId="3" borderId="46" xfId="18" applyNumberFormat="1" applyFont="1" applyFill="1" applyBorder="1" applyAlignment="1">
      <alignment horizontal="left" vertical="center"/>
    </xf>
    <xf numFmtId="49" fontId="10" fillId="3" borderId="38" xfId="18" applyNumberFormat="1" applyFont="1" applyFill="1" applyBorder="1" applyAlignment="1">
      <alignment horizontal="left" vertical="center"/>
    </xf>
    <xf numFmtId="49" fontId="10" fillId="3" borderId="21" xfId="18" applyNumberFormat="1" applyFont="1" applyFill="1" applyBorder="1" applyAlignment="1">
      <alignment horizontal="left" vertical="center"/>
    </xf>
    <xf numFmtId="0" fontId="41" fillId="3" borderId="0" xfId="28" applyFont="1" applyFill="1" applyAlignment="1">
      <alignment horizontal="left" vertical="top"/>
    </xf>
    <xf numFmtId="0" fontId="41" fillId="3" borderId="0" xfId="28" applyFont="1" applyFill="1" applyAlignment="1">
      <alignment horizontal="center" vertical="top" wrapText="1"/>
    </xf>
    <xf numFmtId="0" fontId="41" fillId="0" borderId="0" xfId="28" applyFont="1" applyFill="1" applyAlignment="1">
      <alignment horizontal="justify" vertical="top" wrapText="1"/>
    </xf>
    <xf numFmtId="0" fontId="56" fillId="3" borderId="60" xfId="28" applyFont="1" applyFill="1" applyBorder="1" applyAlignment="1">
      <alignment horizontal="center" vertical="center"/>
    </xf>
    <xf numFmtId="0" fontId="56" fillId="3" borderId="40" xfId="28" applyFont="1" applyFill="1" applyBorder="1" applyAlignment="1">
      <alignment horizontal="center" vertical="center" textRotation="255"/>
    </xf>
    <xf numFmtId="0" fontId="56" fillId="3" borderId="72" xfId="28" applyFont="1" applyFill="1" applyBorder="1" applyAlignment="1">
      <alignment horizontal="center" vertical="center" textRotation="255"/>
    </xf>
    <xf numFmtId="0" fontId="56" fillId="3" borderId="15" xfId="28" applyFont="1" applyFill="1" applyBorder="1" applyAlignment="1">
      <alignment horizontal="center" vertical="center" textRotation="255"/>
    </xf>
    <xf numFmtId="0" fontId="56" fillId="3" borderId="30" xfId="28" applyFont="1" applyFill="1" applyBorder="1" applyAlignment="1">
      <alignment horizontal="center" vertical="center" textRotation="255"/>
    </xf>
    <xf numFmtId="0" fontId="56" fillId="3" borderId="32" xfId="28" applyFont="1" applyFill="1" applyBorder="1" applyAlignment="1">
      <alignment horizontal="center" vertical="center" textRotation="255"/>
    </xf>
    <xf numFmtId="0" fontId="56" fillId="3" borderId="50" xfId="28" applyFont="1" applyFill="1" applyBorder="1" applyAlignment="1">
      <alignment horizontal="center" vertical="center" textRotation="255"/>
    </xf>
    <xf numFmtId="0" fontId="56" fillId="3" borderId="58" xfId="28" applyFont="1" applyFill="1" applyBorder="1" applyAlignment="1">
      <alignment horizontal="center" vertical="center"/>
    </xf>
    <xf numFmtId="0" fontId="56" fillId="3" borderId="48" xfId="28" applyFont="1" applyFill="1" applyBorder="1" applyAlignment="1">
      <alignment horizontal="center" vertical="center"/>
    </xf>
    <xf numFmtId="0" fontId="56" fillId="3" borderId="54" xfId="28" applyFont="1" applyFill="1" applyBorder="1" applyAlignment="1">
      <alignment horizontal="center" vertical="center"/>
    </xf>
    <xf numFmtId="0" fontId="56" fillId="3" borderId="58" xfId="28" applyFont="1" applyFill="1" applyBorder="1" applyAlignment="1">
      <alignment horizontal="left" vertical="center"/>
    </xf>
    <xf numFmtId="0" fontId="56" fillId="3" borderId="48" xfId="28" applyFont="1" applyFill="1" applyBorder="1" applyAlignment="1">
      <alignment horizontal="left" vertical="center"/>
    </xf>
    <xf numFmtId="0" fontId="56" fillId="3" borderId="47" xfId="28" applyFont="1" applyFill="1" applyBorder="1" applyAlignment="1">
      <alignment horizontal="left" vertical="center"/>
    </xf>
    <xf numFmtId="0" fontId="56" fillId="3" borderId="31" xfId="28" applyFont="1" applyFill="1" applyBorder="1" applyAlignment="1">
      <alignment horizontal="center" vertical="center"/>
    </xf>
    <xf numFmtId="0" fontId="56" fillId="3" borderId="3" xfId="28" applyFont="1" applyFill="1" applyBorder="1" applyAlignment="1">
      <alignment horizontal="center" vertical="center"/>
    </xf>
    <xf numFmtId="0" fontId="56" fillId="3" borderId="1" xfId="28" applyFont="1" applyFill="1" applyBorder="1" applyAlignment="1">
      <alignment horizontal="center" vertical="center"/>
    </xf>
    <xf numFmtId="0" fontId="40" fillId="3" borderId="0" xfId="28" applyFont="1" applyFill="1" applyAlignment="1">
      <alignment horizontal="left" vertical="top" wrapText="1"/>
    </xf>
    <xf numFmtId="0" fontId="54" fillId="3" borderId="40" xfId="28" applyFont="1" applyFill="1" applyBorder="1" applyAlignment="1">
      <alignment horizontal="center" vertical="center" textRotation="255"/>
    </xf>
    <xf numFmtId="0" fontId="54" fillId="3" borderId="72" xfId="28" applyFont="1" applyFill="1" applyBorder="1" applyAlignment="1">
      <alignment horizontal="center" vertical="center" textRotation="255"/>
    </xf>
    <xf numFmtId="0" fontId="54" fillId="3" borderId="15" xfId="28" applyFont="1" applyFill="1" applyBorder="1" applyAlignment="1">
      <alignment horizontal="center" vertical="center" textRotation="255"/>
    </xf>
    <xf numFmtId="0" fontId="54" fillId="3" borderId="30" xfId="28" applyFont="1" applyFill="1" applyBorder="1" applyAlignment="1">
      <alignment horizontal="center" vertical="center" textRotation="255"/>
    </xf>
    <xf numFmtId="0" fontId="54" fillId="3" borderId="32" xfId="28" applyFont="1" applyFill="1" applyBorder="1" applyAlignment="1">
      <alignment horizontal="center" vertical="center" textRotation="255"/>
    </xf>
    <xf numFmtId="0" fontId="54" fillId="3" borderId="50" xfId="28" applyFont="1" applyFill="1" applyBorder="1" applyAlignment="1">
      <alignment horizontal="center" vertical="center" textRotation="255"/>
    </xf>
    <xf numFmtId="0" fontId="54" fillId="3" borderId="58" xfId="28" applyFont="1" applyFill="1" applyBorder="1" applyAlignment="1">
      <alignment horizontal="center" vertical="center"/>
    </xf>
    <xf numFmtId="0" fontId="54" fillId="3" borderId="48" xfId="28" applyFont="1" applyFill="1" applyBorder="1" applyAlignment="1">
      <alignment horizontal="center" vertical="center"/>
    </xf>
    <xf numFmtId="0" fontId="54" fillId="3" borderId="54" xfId="28" applyFont="1" applyFill="1" applyBorder="1" applyAlignment="1">
      <alignment horizontal="center" vertical="center"/>
    </xf>
    <xf numFmtId="0" fontId="54" fillId="3" borderId="58" xfId="28" applyFont="1" applyFill="1" applyBorder="1" applyAlignment="1">
      <alignment horizontal="left" vertical="center"/>
    </xf>
    <xf numFmtId="0" fontId="54" fillId="3" borderId="48" xfId="28" applyFont="1" applyFill="1" applyBorder="1" applyAlignment="1">
      <alignment horizontal="left" vertical="center"/>
    </xf>
    <xf numFmtId="0" fontId="54" fillId="3" borderId="47" xfId="28" applyFont="1" applyFill="1" applyBorder="1" applyAlignment="1">
      <alignment horizontal="left" vertical="center"/>
    </xf>
    <xf numFmtId="0" fontId="54" fillId="3" borderId="10" xfId="28" applyFont="1" applyFill="1" applyBorder="1" applyAlignment="1">
      <alignment horizontal="center" vertical="center"/>
    </xf>
    <xf numFmtId="0" fontId="54" fillId="3" borderId="8" xfId="28" applyFont="1" applyFill="1" applyBorder="1" applyAlignment="1">
      <alignment horizontal="left" vertical="center" wrapText="1"/>
    </xf>
    <xf numFmtId="0" fontId="54" fillId="3" borderId="13" xfId="28" applyFont="1" applyFill="1" applyBorder="1" applyAlignment="1">
      <alignment horizontal="left" vertical="center" wrapText="1"/>
    </xf>
    <xf numFmtId="0" fontId="54" fillId="3" borderId="6" xfId="28" applyFont="1" applyFill="1" applyBorder="1" applyAlignment="1">
      <alignment horizontal="center" vertical="center"/>
    </xf>
    <xf numFmtId="0" fontId="54" fillId="3" borderId="5" xfId="28" applyFont="1" applyFill="1" applyBorder="1" applyAlignment="1">
      <alignment horizontal="center" vertical="center"/>
    </xf>
    <xf numFmtId="0" fontId="54" fillId="3" borderId="4" xfId="28" applyFont="1" applyFill="1" applyBorder="1" applyAlignment="1">
      <alignment horizontal="center" vertical="center"/>
    </xf>
    <xf numFmtId="0" fontId="54" fillId="3" borderId="31" xfId="28" applyFont="1" applyFill="1" applyBorder="1" applyAlignment="1">
      <alignment horizontal="center" vertical="center"/>
    </xf>
    <xf numFmtId="0" fontId="54" fillId="3" borderId="0" xfId="28" applyFont="1" applyFill="1" applyAlignment="1">
      <alignment horizontal="center" vertical="center"/>
    </xf>
    <xf numFmtId="0" fontId="54" fillId="3" borderId="30" xfId="28" applyFont="1" applyFill="1" applyBorder="1" applyAlignment="1">
      <alignment horizontal="center" vertical="center"/>
    </xf>
    <xf numFmtId="0" fontId="54" fillId="3" borderId="3" xfId="28" applyFont="1" applyFill="1" applyBorder="1" applyAlignment="1">
      <alignment horizontal="center" vertical="center"/>
    </xf>
    <xf numFmtId="0" fontId="54" fillId="3" borderId="2" xfId="28" applyFont="1" applyFill="1" applyBorder="1" applyAlignment="1">
      <alignment horizontal="center" vertical="center"/>
    </xf>
    <xf numFmtId="0" fontId="54" fillId="3" borderId="1" xfId="28" applyFont="1" applyFill="1" applyBorder="1" applyAlignment="1">
      <alignment horizontal="center" vertical="center"/>
    </xf>
    <xf numFmtId="0" fontId="54" fillId="3" borderId="60" xfId="28" applyFont="1" applyFill="1" applyBorder="1" applyAlignment="1">
      <alignment horizontal="center" vertical="center"/>
    </xf>
    <xf numFmtId="0" fontId="34" fillId="0" borderId="2" xfId="21" applyFont="1" applyFill="1" applyBorder="1" applyAlignment="1" applyProtection="1">
      <alignment horizontal="center" vertical="center"/>
    </xf>
    <xf numFmtId="0" fontId="34" fillId="0" borderId="9" xfId="21" applyFont="1" applyFill="1" applyBorder="1" applyAlignment="1" applyProtection="1">
      <alignment horizontal="center" vertical="center"/>
    </xf>
    <xf numFmtId="0" fontId="34" fillId="0" borderId="8" xfId="21" applyFont="1" applyFill="1" applyBorder="1" applyAlignment="1" applyProtection="1">
      <alignment horizontal="center" vertical="center"/>
    </xf>
    <xf numFmtId="0" fontId="34" fillId="0" borderId="7" xfId="21" applyFont="1" applyFill="1" applyBorder="1" applyAlignment="1" applyProtection="1">
      <alignment horizontal="center" vertical="center"/>
    </xf>
    <xf numFmtId="176" fontId="34" fillId="0" borderId="9" xfId="21" applyNumberFormat="1" applyFont="1" applyFill="1" applyBorder="1" applyAlignment="1" applyProtection="1">
      <alignment horizontal="center" vertical="center"/>
    </xf>
    <xf numFmtId="176" fontId="34" fillId="0" borderId="8" xfId="21" applyNumberFormat="1" applyFont="1" applyFill="1" applyBorder="1" applyAlignment="1" applyProtection="1">
      <alignment horizontal="center" vertical="center"/>
    </xf>
    <xf numFmtId="176" fontId="34" fillId="0" borderId="7" xfId="21" applyNumberFormat="1" applyFont="1" applyFill="1" applyBorder="1" applyAlignment="1" applyProtection="1">
      <alignment horizontal="center" vertical="center"/>
    </xf>
    <xf numFmtId="181" fontId="34" fillId="3" borderId="9" xfId="21" applyNumberFormat="1" applyFont="1" applyFill="1" applyBorder="1" applyAlignment="1" applyProtection="1">
      <alignment horizontal="center" vertical="center"/>
    </xf>
    <xf numFmtId="181" fontId="34" fillId="3" borderId="8" xfId="21" applyNumberFormat="1" applyFont="1" applyFill="1" applyBorder="1" applyAlignment="1" applyProtection="1">
      <alignment horizontal="center" vertical="center"/>
    </xf>
    <xf numFmtId="181" fontId="34" fillId="3" borderId="7" xfId="21" applyNumberFormat="1" applyFont="1" applyFill="1" applyBorder="1" applyAlignment="1" applyProtection="1">
      <alignment horizontal="center" vertical="center"/>
    </xf>
    <xf numFmtId="0" fontId="34" fillId="5" borderId="9" xfId="21" applyFont="1" applyFill="1" applyBorder="1" applyAlignment="1" applyProtection="1">
      <alignment horizontal="center" vertical="center"/>
      <protection locked="0"/>
    </xf>
    <xf numFmtId="0" fontId="34" fillId="5" borderId="7" xfId="21" applyFont="1" applyFill="1" applyBorder="1" applyAlignment="1" applyProtection="1">
      <alignment horizontal="center" vertical="center"/>
      <protection locked="0"/>
    </xf>
    <xf numFmtId="179" fontId="34" fillId="0" borderId="9" xfId="21" applyNumberFormat="1" applyFont="1" applyFill="1" applyBorder="1" applyAlignment="1" applyProtection="1">
      <alignment horizontal="center" vertical="center"/>
    </xf>
    <xf numFmtId="179" fontId="34" fillId="0" borderId="8" xfId="21" applyNumberFormat="1" applyFont="1" applyFill="1" applyBorder="1" applyAlignment="1" applyProtection="1">
      <alignment horizontal="center" vertical="center"/>
    </xf>
    <xf numFmtId="179" fontId="34" fillId="0" borderId="7" xfId="21" applyNumberFormat="1" applyFont="1" applyFill="1" applyBorder="1" applyAlignment="1" applyProtection="1">
      <alignment horizontal="center" vertical="center"/>
    </xf>
    <xf numFmtId="180" fontId="34" fillId="3" borderId="0" xfId="21" applyNumberFormat="1" applyFont="1" applyFill="1" applyBorder="1" applyAlignment="1" applyProtection="1">
      <alignment horizontal="center" vertical="center"/>
    </xf>
    <xf numFmtId="0" fontId="34" fillId="3" borderId="0" xfId="21" applyFont="1" applyFill="1" applyBorder="1" applyAlignment="1" applyProtection="1">
      <alignment horizontal="center" vertical="center"/>
    </xf>
    <xf numFmtId="0" fontId="34" fillId="3" borderId="0" xfId="21" applyFont="1" applyFill="1" applyBorder="1" applyAlignment="1" applyProtection="1">
      <alignment horizontal="right" vertical="center"/>
    </xf>
    <xf numFmtId="179" fontId="34" fillId="0" borderId="9" xfId="21" applyNumberFormat="1" applyFont="1" applyFill="1" applyBorder="1" applyAlignment="1" applyProtection="1">
      <alignment horizontal="right" vertical="center"/>
    </xf>
    <xf numFmtId="179" fontId="34" fillId="0" borderId="7" xfId="21" applyNumberFormat="1" applyFont="1" applyFill="1" applyBorder="1" applyAlignment="1" applyProtection="1">
      <alignment horizontal="right" vertical="center"/>
    </xf>
    <xf numFmtId="179" fontId="34" fillId="0" borderId="9" xfId="22" applyNumberFormat="1" applyFont="1" applyFill="1" applyBorder="1" applyAlignment="1" applyProtection="1">
      <alignment horizontal="right" vertical="center"/>
    </xf>
    <xf numFmtId="179" fontId="34" fillId="0" borderId="7" xfId="22" applyNumberFormat="1" applyFont="1" applyFill="1" applyBorder="1" applyAlignment="1" applyProtection="1">
      <alignment horizontal="right" vertical="center"/>
    </xf>
    <xf numFmtId="179" fontId="34" fillId="5" borderId="9" xfId="21" applyNumberFormat="1" applyFont="1" applyFill="1" applyBorder="1" applyAlignment="1" applyProtection="1">
      <alignment horizontal="right" vertical="center"/>
      <protection locked="0"/>
    </xf>
    <xf numFmtId="179" fontId="34" fillId="5" borderId="7" xfId="21" applyNumberFormat="1" applyFont="1" applyFill="1" applyBorder="1" applyAlignment="1" applyProtection="1">
      <alignment horizontal="right" vertical="center"/>
      <protection locked="0"/>
    </xf>
    <xf numFmtId="179" fontId="34" fillId="5" borderId="9" xfId="22" applyNumberFormat="1" applyFont="1" applyFill="1" applyBorder="1" applyAlignment="1" applyProtection="1">
      <alignment horizontal="right" vertical="center"/>
      <protection locked="0"/>
    </xf>
    <xf numFmtId="179" fontId="34" fillId="5" borderId="7" xfId="22" applyNumberFormat="1" applyFont="1" applyFill="1" applyBorder="1" applyAlignment="1" applyProtection="1">
      <alignment horizontal="right" vertical="center"/>
      <protection locked="0"/>
    </xf>
    <xf numFmtId="0" fontId="34" fillId="0" borderId="0" xfId="21" applyFont="1" applyFill="1" applyBorder="1" applyAlignment="1" applyProtection="1">
      <alignment horizontal="center" vertical="center"/>
    </xf>
    <xf numFmtId="0" fontId="35" fillId="0" borderId="0" xfId="21" applyFont="1" applyFill="1" applyBorder="1" applyAlignment="1" applyProtection="1">
      <alignment horizontal="center" vertical="center" wrapText="1"/>
    </xf>
    <xf numFmtId="0" fontId="31" fillId="5" borderId="14" xfId="21" applyFont="1" applyFill="1" applyBorder="1" applyAlignment="1" applyProtection="1">
      <alignment horizontal="left" vertical="center" wrapText="1"/>
      <protection locked="0"/>
    </xf>
    <xf numFmtId="0" fontId="31" fillId="5" borderId="8" xfId="21" applyFont="1" applyFill="1" applyBorder="1" applyAlignment="1" applyProtection="1">
      <alignment horizontal="left" vertical="center" wrapText="1"/>
      <protection locked="0"/>
    </xf>
    <xf numFmtId="0" fontId="31" fillId="5" borderId="13" xfId="21" applyFont="1" applyFill="1" applyBorder="1" applyAlignment="1" applyProtection="1">
      <alignment horizontal="left" vertical="center" wrapText="1"/>
      <protection locked="0"/>
    </xf>
    <xf numFmtId="0" fontId="35" fillId="4" borderId="43" xfId="21" applyFont="1" applyFill="1" applyBorder="1" applyAlignment="1" applyProtection="1">
      <alignment horizontal="center" vertical="center" wrapText="1"/>
      <protection locked="0"/>
    </xf>
    <xf numFmtId="0" fontId="35" fillId="4" borderId="45" xfId="21" applyFont="1" applyFill="1" applyBorder="1" applyAlignment="1" applyProtection="1">
      <alignment horizontal="center" vertical="center" wrapText="1"/>
      <protection locked="0"/>
    </xf>
    <xf numFmtId="0" fontId="31" fillId="4" borderId="46" xfId="21" applyFont="1" applyFill="1" applyBorder="1" applyAlignment="1" applyProtection="1">
      <alignment horizontal="center" vertical="center" wrapText="1"/>
      <protection locked="0"/>
    </xf>
    <xf numFmtId="0" fontId="31" fillId="4" borderId="45" xfId="21" applyFont="1" applyFill="1" applyBorder="1" applyAlignment="1" applyProtection="1">
      <alignment horizontal="center" vertical="center" wrapText="1"/>
      <protection locked="0"/>
    </xf>
    <xf numFmtId="0" fontId="31" fillId="4" borderId="46" xfId="21" applyFont="1" applyFill="1" applyBorder="1" applyAlignment="1" applyProtection="1">
      <alignment horizontal="center" vertical="center" shrinkToFit="1"/>
      <protection locked="0"/>
    </xf>
    <xf numFmtId="0" fontId="31" fillId="4" borderId="38" xfId="21" applyFont="1" applyFill="1" applyBorder="1" applyAlignment="1" applyProtection="1">
      <alignment horizontal="center" vertical="center" shrinkToFit="1"/>
      <protection locked="0"/>
    </xf>
    <xf numFmtId="0" fontId="31" fillId="4" borderId="45" xfId="21" applyFont="1" applyFill="1" applyBorder="1" applyAlignment="1" applyProtection="1">
      <alignment horizontal="center" vertical="center" shrinkToFit="1"/>
      <protection locked="0"/>
    </xf>
    <xf numFmtId="0" fontId="31" fillId="5" borderId="46" xfId="21" applyFont="1" applyFill="1" applyBorder="1" applyAlignment="1" applyProtection="1">
      <alignment horizontal="center" vertical="center" wrapText="1"/>
      <protection locked="0"/>
    </xf>
    <xf numFmtId="0" fontId="31" fillId="5" borderId="38" xfId="21" applyFont="1" applyFill="1" applyBorder="1" applyAlignment="1" applyProtection="1">
      <alignment horizontal="center" vertical="center" wrapText="1"/>
      <protection locked="0"/>
    </xf>
    <xf numFmtId="0" fontId="31" fillId="5" borderId="21" xfId="21" applyFont="1" applyFill="1" applyBorder="1" applyAlignment="1" applyProtection="1">
      <alignment horizontal="center" vertical="center" wrapText="1"/>
      <protection locked="0"/>
    </xf>
    <xf numFmtId="177" fontId="32" fillId="3" borderId="43" xfId="21" applyNumberFormat="1" applyFont="1" applyFill="1" applyBorder="1" applyAlignment="1" applyProtection="1">
      <alignment horizontal="center" vertical="center" wrapText="1"/>
    </xf>
    <xf numFmtId="177" fontId="32" fillId="3" borderId="21" xfId="21" applyNumberFormat="1" applyFont="1" applyFill="1" applyBorder="1" applyAlignment="1" applyProtection="1">
      <alignment horizontal="center" vertical="center" wrapText="1"/>
    </xf>
    <xf numFmtId="177" fontId="32" fillId="3" borderId="43" xfId="22" applyNumberFormat="1" applyFont="1" applyFill="1" applyBorder="1" applyAlignment="1" applyProtection="1">
      <alignment horizontal="center" vertical="center" wrapText="1"/>
    </xf>
    <xf numFmtId="177" fontId="32" fillId="3" borderId="21" xfId="22" applyNumberFormat="1" applyFont="1" applyFill="1" applyBorder="1" applyAlignment="1" applyProtection="1">
      <alignment horizontal="center" vertical="center" wrapText="1"/>
    </xf>
    <xf numFmtId="0" fontId="31" fillId="5" borderId="43" xfId="21" applyFont="1" applyFill="1" applyBorder="1" applyAlignment="1" applyProtection="1">
      <alignment horizontal="left" vertical="center" wrapText="1"/>
      <protection locked="0"/>
    </xf>
    <xf numFmtId="0" fontId="31" fillId="5" borderId="38" xfId="21" applyFont="1" applyFill="1" applyBorder="1" applyAlignment="1" applyProtection="1">
      <alignment horizontal="left" vertical="center" wrapText="1"/>
      <protection locked="0"/>
    </xf>
    <xf numFmtId="0" fontId="31" fillId="5" borderId="21" xfId="21" applyFont="1" applyFill="1" applyBorder="1" applyAlignment="1" applyProtection="1">
      <alignment horizontal="left" vertical="center" wrapText="1"/>
      <protection locked="0"/>
    </xf>
    <xf numFmtId="0" fontId="35" fillId="4" borderId="14" xfId="21" applyFont="1" applyFill="1" applyBorder="1" applyAlignment="1" applyProtection="1">
      <alignment horizontal="center" vertical="center" wrapText="1"/>
      <protection locked="0"/>
    </xf>
    <xf numFmtId="0" fontId="35" fillId="4" borderId="7" xfId="21" applyFont="1" applyFill="1" applyBorder="1" applyAlignment="1" applyProtection="1">
      <alignment horizontal="center" vertical="center" wrapText="1"/>
      <protection locked="0"/>
    </xf>
    <xf numFmtId="0" fontId="31" fillId="4" borderId="9" xfId="21" applyFont="1" applyFill="1" applyBorder="1" applyAlignment="1" applyProtection="1">
      <alignment horizontal="center" vertical="center" wrapText="1"/>
      <protection locked="0"/>
    </xf>
    <xf numFmtId="0" fontId="31" fillId="4" borderId="7" xfId="21" applyFont="1" applyFill="1" applyBorder="1" applyAlignment="1" applyProtection="1">
      <alignment horizontal="center" vertical="center" wrapText="1"/>
      <protection locked="0"/>
    </xf>
    <xf numFmtId="0" fontId="31" fillId="4" borderId="9" xfId="21" applyFont="1" applyFill="1" applyBorder="1" applyAlignment="1" applyProtection="1">
      <alignment horizontal="center" vertical="center" shrinkToFit="1"/>
      <protection locked="0"/>
    </xf>
    <xf numFmtId="0" fontId="31" fillId="4" borderId="8" xfId="21" applyFont="1" applyFill="1" applyBorder="1" applyAlignment="1" applyProtection="1">
      <alignment horizontal="center" vertical="center" shrinkToFit="1"/>
      <protection locked="0"/>
    </xf>
    <xf numFmtId="0" fontId="31" fillId="4" borderId="7" xfId="21" applyFont="1" applyFill="1" applyBorder="1" applyAlignment="1" applyProtection="1">
      <alignment horizontal="center" vertical="center" shrinkToFit="1"/>
      <protection locked="0"/>
    </xf>
    <xf numFmtId="0" fontId="31" fillId="5" borderId="9" xfId="21" applyFont="1" applyFill="1" applyBorder="1" applyAlignment="1" applyProtection="1">
      <alignment horizontal="center" vertical="center" wrapText="1"/>
      <protection locked="0"/>
    </xf>
    <xf numFmtId="0" fontId="31" fillId="5" borderId="8" xfId="21" applyFont="1" applyFill="1" applyBorder="1" applyAlignment="1" applyProtection="1">
      <alignment horizontal="center" vertical="center" wrapText="1"/>
      <protection locked="0"/>
    </xf>
    <xf numFmtId="0" fontId="31" fillId="5" borderId="13" xfId="21" applyFont="1" applyFill="1" applyBorder="1" applyAlignment="1" applyProtection="1">
      <alignment horizontal="center" vertical="center" wrapText="1"/>
      <protection locked="0"/>
    </xf>
    <xf numFmtId="177" fontId="32" fillId="3" borderId="14" xfId="21" applyNumberFormat="1" applyFont="1" applyFill="1" applyBorder="1" applyAlignment="1" applyProtection="1">
      <alignment horizontal="center" vertical="center" wrapText="1"/>
    </xf>
    <xf numFmtId="177" fontId="32" fillId="3" borderId="13" xfId="21" applyNumberFormat="1" applyFont="1" applyFill="1" applyBorder="1" applyAlignment="1" applyProtection="1">
      <alignment horizontal="center" vertical="center" wrapText="1"/>
    </xf>
    <xf numFmtId="177" fontId="32" fillId="3" borderId="14" xfId="22" applyNumberFormat="1" applyFont="1" applyFill="1" applyBorder="1" applyAlignment="1" applyProtection="1">
      <alignment horizontal="center" vertical="center" wrapText="1"/>
    </xf>
    <xf numFmtId="177" fontId="32" fillId="3" borderId="13" xfId="22" applyNumberFormat="1" applyFont="1" applyFill="1" applyBorder="1" applyAlignment="1" applyProtection="1">
      <alignment horizontal="center" vertical="center" wrapText="1"/>
    </xf>
    <xf numFmtId="0" fontId="31" fillId="5" borderId="49" xfId="21" applyFont="1" applyFill="1" applyBorder="1" applyAlignment="1" applyProtection="1">
      <alignment horizontal="left" vertical="center" wrapText="1"/>
      <protection locked="0"/>
    </xf>
    <xf numFmtId="0" fontId="31" fillId="5" borderId="48" xfId="21" applyFont="1" applyFill="1" applyBorder="1" applyAlignment="1" applyProtection="1">
      <alignment horizontal="left" vertical="center" wrapText="1"/>
      <protection locked="0"/>
    </xf>
    <xf numFmtId="0" fontId="31" fillId="5" borderId="47" xfId="21" applyFont="1" applyFill="1" applyBorder="1" applyAlignment="1" applyProtection="1">
      <alignment horizontal="left" vertical="center" wrapText="1"/>
      <protection locked="0"/>
    </xf>
    <xf numFmtId="0" fontId="35" fillId="4" borderId="49" xfId="21" applyFont="1" applyFill="1" applyBorder="1" applyAlignment="1" applyProtection="1">
      <alignment horizontal="center" vertical="center" wrapText="1"/>
      <protection locked="0"/>
    </xf>
    <xf numFmtId="0" fontId="35" fillId="4" borderId="54" xfId="21" applyFont="1" applyFill="1" applyBorder="1" applyAlignment="1" applyProtection="1">
      <alignment horizontal="center" vertical="center" wrapText="1"/>
      <protection locked="0"/>
    </xf>
    <xf numFmtId="0" fontId="31" fillId="4" borderId="58" xfId="21" applyFont="1" applyFill="1" applyBorder="1" applyAlignment="1" applyProtection="1">
      <alignment horizontal="center" vertical="center" wrapText="1"/>
      <protection locked="0"/>
    </xf>
    <xf numFmtId="0" fontId="31" fillId="4" borderId="54" xfId="21" applyFont="1" applyFill="1" applyBorder="1" applyAlignment="1" applyProtection="1">
      <alignment horizontal="center" vertical="center" wrapText="1"/>
      <protection locked="0"/>
    </xf>
    <xf numFmtId="0" fontId="31" fillId="4" borderId="58" xfId="21" applyFont="1" applyFill="1" applyBorder="1" applyAlignment="1" applyProtection="1">
      <alignment horizontal="center" vertical="center" shrinkToFit="1"/>
      <protection locked="0"/>
    </xf>
    <xf numFmtId="0" fontId="31" fillId="4" borderId="48" xfId="21" applyFont="1" applyFill="1" applyBorder="1" applyAlignment="1" applyProtection="1">
      <alignment horizontal="center" vertical="center" shrinkToFit="1"/>
      <protection locked="0"/>
    </xf>
    <xf numFmtId="0" fontId="31" fillId="4" borderId="54" xfId="21" applyFont="1" applyFill="1" applyBorder="1" applyAlignment="1" applyProtection="1">
      <alignment horizontal="center" vertical="center" shrinkToFit="1"/>
      <protection locked="0"/>
    </xf>
    <xf numFmtId="0" fontId="31" fillId="5" borderId="58" xfId="21" applyFont="1" applyFill="1" applyBorder="1" applyAlignment="1" applyProtection="1">
      <alignment horizontal="center" vertical="center" wrapText="1"/>
      <protection locked="0"/>
    </xf>
    <xf numFmtId="0" fontId="31" fillId="5" borderId="48" xfId="21" applyFont="1" applyFill="1" applyBorder="1" applyAlignment="1" applyProtection="1">
      <alignment horizontal="center" vertical="center" wrapText="1"/>
      <protection locked="0"/>
    </xf>
    <xf numFmtId="0" fontId="31" fillId="5" borderId="47" xfId="21" applyFont="1" applyFill="1" applyBorder="1" applyAlignment="1" applyProtection="1">
      <alignment horizontal="center" vertical="center" wrapText="1"/>
      <protection locked="0"/>
    </xf>
    <xf numFmtId="177" fontId="32" fillId="3" borderId="49" xfId="21" applyNumberFormat="1" applyFont="1" applyFill="1" applyBorder="1" applyAlignment="1" applyProtection="1">
      <alignment horizontal="center" vertical="center" wrapText="1"/>
    </xf>
    <xf numFmtId="177" fontId="32" fillId="3" borderId="47" xfId="21" applyNumberFormat="1" applyFont="1" applyFill="1" applyBorder="1" applyAlignment="1" applyProtection="1">
      <alignment horizontal="center" vertical="center" wrapText="1"/>
    </xf>
    <xf numFmtId="177" fontId="32" fillId="3" borderId="49" xfId="22" applyNumberFormat="1" applyFont="1" applyFill="1" applyBorder="1" applyAlignment="1" applyProtection="1">
      <alignment horizontal="center" vertical="center" wrapText="1"/>
    </xf>
    <xf numFmtId="177" fontId="32" fillId="3" borderId="47" xfId="22" applyNumberFormat="1" applyFont="1" applyFill="1" applyBorder="1" applyAlignment="1" applyProtection="1">
      <alignment horizontal="center" vertical="center" wrapText="1"/>
    </xf>
    <xf numFmtId="0" fontId="31" fillId="0" borderId="23" xfId="21" applyFont="1" applyFill="1" applyBorder="1" applyAlignment="1" applyProtection="1">
      <alignment horizontal="center" vertical="center"/>
    </xf>
    <xf numFmtId="0" fontId="31" fillId="0" borderId="11" xfId="21" applyFont="1" applyFill="1" applyBorder="1" applyAlignment="1" applyProtection="1">
      <alignment horizontal="center" vertical="center"/>
    </xf>
    <xf numFmtId="0" fontId="31" fillId="0" borderId="22" xfId="21" applyFont="1" applyFill="1" applyBorder="1" applyAlignment="1" applyProtection="1">
      <alignment horizontal="center" vertical="center"/>
    </xf>
    <xf numFmtId="0" fontId="31" fillId="0" borderId="28" xfId="21" applyFont="1" applyFill="1" applyBorder="1" applyAlignment="1" applyProtection="1">
      <alignment horizontal="center" vertical="center" wrapText="1"/>
    </xf>
    <xf numFmtId="0" fontId="31" fillId="0" borderId="72" xfId="21" applyFont="1" applyFill="1" applyBorder="1" applyAlignment="1" applyProtection="1">
      <alignment horizontal="center" vertical="center" wrapText="1"/>
    </xf>
    <xf numFmtId="0" fontId="31" fillId="0" borderId="0" xfId="21" applyFont="1" applyFill="1" applyBorder="1" applyAlignment="1" applyProtection="1">
      <alignment horizontal="center" vertical="center" wrapText="1"/>
    </xf>
    <xf numFmtId="0" fontId="31" fillId="0" borderId="30" xfId="21" applyFont="1" applyFill="1" applyBorder="1" applyAlignment="1" applyProtection="1">
      <alignment horizontal="center" vertical="center" wrapText="1"/>
    </xf>
    <xf numFmtId="0" fontId="31" fillId="0" borderId="25" xfId="21" applyFont="1" applyFill="1" applyBorder="1" applyAlignment="1" applyProtection="1">
      <alignment horizontal="center" vertical="center" wrapText="1"/>
    </xf>
    <xf numFmtId="0" fontId="31" fillId="0" borderId="50" xfId="21" applyFont="1" applyFill="1" applyBorder="1" applyAlignment="1" applyProtection="1">
      <alignment horizontal="center" vertical="center" wrapText="1"/>
    </xf>
    <xf numFmtId="0" fontId="31" fillId="0" borderId="66" xfId="21" applyFont="1" applyFill="1" applyBorder="1" applyAlignment="1" applyProtection="1">
      <alignment horizontal="center" vertical="center" wrapText="1"/>
    </xf>
    <xf numFmtId="0" fontId="31" fillId="0" borderId="31" xfId="21" applyFont="1" applyFill="1" applyBorder="1" applyAlignment="1" applyProtection="1">
      <alignment horizontal="center" vertical="center" wrapText="1"/>
    </xf>
    <xf numFmtId="0" fontId="31" fillId="0" borderId="55" xfId="21" applyFont="1" applyFill="1" applyBorder="1" applyAlignment="1" applyProtection="1">
      <alignment horizontal="center" vertical="center" wrapText="1"/>
    </xf>
    <xf numFmtId="0" fontId="31" fillId="0" borderId="27" xfId="21" applyFont="1" applyFill="1" applyBorder="1" applyAlignment="1" applyProtection="1">
      <alignment horizontal="center" vertical="center" wrapText="1"/>
    </xf>
    <xf numFmtId="0" fontId="31" fillId="0" borderId="26" xfId="21" applyFont="1" applyFill="1" applyBorder="1" applyAlignment="1" applyProtection="1">
      <alignment horizontal="center" vertical="center" wrapText="1"/>
    </xf>
    <xf numFmtId="0" fontId="31" fillId="0" borderId="24" xfId="21" applyFont="1" applyFill="1" applyBorder="1" applyAlignment="1" applyProtection="1">
      <alignment horizontal="center" vertical="center" wrapText="1"/>
    </xf>
    <xf numFmtId="0" fontId="31" fillId="0" borderId="40" xfId="21" quotePrefix="1" applyFont="1" applyFill="1" applyBorder="1" applyAlignment="1" applyProtection="1">
      <alignment horizontal="center" vertical="center"/>
    </xf>
    <xf numFmtId="0" fontId="31" fillId="0" borderId="28" xfId="21" applyFont="1" applyFill="1" applyBorder="1" applyAlignment="1" applyProtection="1">
      <alignment horizontal="center" vertical="center"/>
    </xf>
    <xf numFmtId="0" fontId="32" fillId="4" borderId="0" xfId="21" applyFont="1" applyFill="1" applyAlignment="1" applyProtection="1">
      <alignment horizontal="center" vertical="center"/>
      <protection locked="0"/>
    </xf>
    <xf numFmtId="0" fontId="32" fillId="5" borderId="0" xfId="21" applyFont="1" applyFill="1" applyAlignment="1" applyProtection="1">
      <alignment horizontal="center" vertical="center"/>
      <protection locked="0"/>
    </xf>
    <xf numFmtId="0" fontId="32" fillId="0" borderId="0" xfId="21" applyFont="1" applyFill="1" applyAlignment="1" applyProtection="1">
      <alignment horizontal="center" vertical="center"/>
    </xf>
    <xf numFmtId="0" fontId="31" fillId="4" borderId="10" xfId="21" applyFont="1" applyFill="1" applyBorder="1" applyAlignment="1" applyProtection="1">
      <alignment horizontal="center" vertical="center"/>
      <protection locked="0"/>
    </xf>
    <xf numFmtId="0" fontId="35" fillId="0" borderId="65" xfId="21" applyFont="1" applyFill="1" applyBorder="1" applyAlignment="1" applyProtection="1">
      <alignment horizontal="center" vertical="center" wrapText="1"/>
    </xf>
    <xf numFmtId="0" fontId="35" fillId="0" borderId="64" xfId="21" applyFont="1" applyFill="1" applyBorder="1" applyAlignment="1" applyProtection="1">
      <alignment horizontal="center" vertical="center" wrapText="1"/>
    </xf>
    <xf numFmtId="0" fontId="35" fillId="0" borderId="63" xfId="21" applyFont="1" applyFill="1" applyBorder="1" applyAlignment="1" applyProtection="1">
      <alignment horizontal="center" vertical="center" wrapText="1"/>
    </xf>
    <xf numFmtId="0" fontId="35" fillId="0" borderId="62" xfId="21" applyFont="1" applyFill="1" applyBorder="1" applyAlignment="1" applyProtection="1">
      <alignment horizontal="center" vertical="center" wrapText="1"/>
    </xf>
    <xf numFmtId="0" fontId="35" fillId="0" borderId="57" xfId="21" applyFont="1" applyFill="1" applyBorder="1" applyAlignment="1" applyProtection="1">
      <alignment horizontal="center" vertical="center" wrapText="1"/>
    </xf>
    <xf numFmtId="0" fontId="35" fillId="0" borderId="73" xfId="21" applyFont="1" applyFill="1" applyBorder="1" applyAlignment="1" applyProtection="1">
      <alignment horizontal="center" vertical="center" wrapText="1"/>
    </xf>
    <xf numFmtId="0" fontId="35" fillId="0" borderId="61" xfId="21" applyFont="1" applyFill="1" applyBorder="1" applyAlignment="1" applyProtection="1">
      <alignment horizontal="center" vertical="center" wrapText="1"/>
    </xf>
    <xf numFmtId="0" fontId="35" fillId="0" borderId="59" xfId="21" applyFont="1" applyFill="1" applyBorder="1" applyAlignment="1" applyProtection="1">
      <alignment horizontal="center" vertical="center" wrapText="1"/>
    </xf>
    <xf numFmtId="0" fontId="31" fillId="0" borderId="70" xfId="21" applyFont="1" applyFill="1" applyBorder="1" applyAlignment="1" applyProtection="1">
      <alignment horizontal="center" vertical="center" wrapText="1"/>
    </xf>
    <xf numFmtId="0" fontId="31" fillId="0" borderId="23" xfId="21" applyFont="1" applyFill="1" applyBorder="1" applyAlignment="1" applyProtection="1">
      <alignment horizontal="center" vertical="center" wrapText="1"/>
    </xf>
    <xf numFmtId="0" fontId="31" fillId="0" borderId="14" xfId="21" applyFont="1" applyFill="1" applyBorder="1" applyAlignment="1" applyProtection="1">
      <alignment horizontal="center" vertical="center"/>
    </xf>
    <xf numFmtId="0" fontId="31" fillId="0" borderId="8" xfId="21" applyFont="1" applyFill="1" applyBorder="1" applyAlignment="1" applyProtection="1">
      <alignment horizontal="center" vertical="center"/>
    </xf>
    <xf numFmtId="0" fontId="31" fillId="0" borderId="13" xfId="21" applyFont="1" applyFill="1" applyBorder="1" applyAlignment="1" applyProtection="1">
      <alignment horizontal="center" vertical="center"/>
    </xf>
    <xf numFmtId="0" fontId="31" fillId="5" borderId="9" xfId="21" applyFont="1" applyFill="1" applyBorder="1" applyAlignment="1" applyProtection="1">
      <alignment horizontal="center" vertical="center"/>
      <protection locked="0"/>
    </xf>
    <xf numFmtId="0" fontId="31" fillId="5" borderId="7" xfId="21" applyFont="1" applyFill="1" applyBorder="1" applyAlignment="1" applyProtection="1">
      <alignment horizontal="center" vertical="center"/>
      <protection locked="0"/>
    </xf>
    <xf numFmtId="0" fontId="31" fillId="3" borderId="9" xfId="21" applyNumberFormat="1" applyFont="1" applyFill="1" applyBorder="1" applyAlignment="1" applyProtection="1">
      <alignment horizontal="center" vertical="center"/>
    </xf>
    <xf numFmtId="0" fontId="31" fillId="3" borderId="7" xfId="21" applyNumberFormat="1" applyFont="1" applyFill="1" applyBorder="1" applyAlignment="1" applyProtection="1">
      <alignment horizontal="center" vertical="center"/>
    </xf>
    <xf numFmtId="0" fontId="34" fillId="0" borderId="2" xfId="26" applyFont="1" applyFill="1" applyBorder="1" applyAlignment="1" applyProtection="1">
      <alignment horizontal="center" vertical="center"/>
    </xf>
    <xf numFmtId="0" fontId="34" fillId="0" borderId="9" xfId="26" applyFont="1" applyFill="1" applyBorder="1" applyAlignment="1" applyProtection="1">
      <alignment horizontal="center" vertical="center"/>
    </xf>
    <xf numFmtId="0" fontId="34" fillId="0" borderId="8" xfId="26" applyFont="1" applyFill="1" applyBorder="1" applyAlignment="1" applyProtection="1">
      <alignment horizontal="center" vertical="center"/>
    </xf>
    <xf numFmtId="0" fontId="34" fillId="0" borderId="7" xfId="26" applyFont="1" applyFill="1" applyBorder="1" applyAlignment="1" applyProtection="1">
      <alignment horizontal="center" vertical="center"/>
    </xf>
    <xf numFmtId="176" fontId="34" fillId="0" borderId="9" xfId="26" applyNumberFormat="1" applyFont="1" applyFill="1" applyBorder="1" applyAlignment="1" applyProtection="1">
      <alignment horizontal="center" vertical="center"/>
    </xf>
    <xf numFmtId="176" fontId="34" fillId="0" borderId="8" xfId="26" applyNumberFormat="1" applyFont="1" applyFill="1" applyBorder="1" applyAlignment="1" applyProtection="1">
      <alignment horizontal="center" vertical="center"/>
    </xf>
    <xf numFmtId="176" fontId="34" fillId="0" borderId="7" xfId="26" applyNumberFormat="1" applyFont="1" applyFill="1" applyBorder="1" applyAlignment="1" applyProtection="1">
      <alignment horizontal="center" vertical="center"/>
    </xf>
    <xf numFmtId="181" fontId="34" fillId="3" borderId="9" xfId="26" applyNumberFormat="1" applyFont="1" applyFill="1" applyBorder="1" applyAlignment="1" applyProtection="1">
      <alignment horizontal="center" vertical="center"/>
    </xf>
    <xf numFmtId="181" fontId="34" fillId="3" borderId="8" xfId="26" applyNumberFormat="1" applyFont="1" applyFill="1" applyBorder="1" applyAlignment="1" applyProtection="1">
      <alignment horizontal="center" vertical="center"/>
    </xf>
    <xf numFmtId="181" fontId="34" fillId="3" borderId="7" xfId="26" applyNumberFormat="1" applyFont="1" applyFill="1" applyBorder="1" applyAlignment="1" applyProtection="1">
      <alignment horizontal="center" vertical="center"/>
    </xf>
    <xf numFmtId="0" fontId="34" fillId="5" borderId="9" xfId="26" applyFont="1" applyFill="1" applyBorder="1" applyAlignment="1" applyProtection="1">
      <alignment horizontal="center" vertical="center"/>
      <protection locked="0"/>
    </xf>
    <xf numFmtId="0" fontId="34" fillId="5" borderId="7" xfId="26" applyFont="1" applyFill="1" applyBorder="1" applyAlignment="1" applyProtection="1">
      <alignment horizontal="center" vertical="center"/>
      <protection locked="0"/>
    </xf>
    <xf numFmtId="179" fontId="34" fillId="0" borderId="9" xfId="26" applyNumberFormat="1" applyFont="1" applyFill="1" applyBorder="1" applyAlignment="1" applyProtection="1">
      <alignment horizontal="center" vertical="center"/>
    </xf>
    <xf numFmtId="179" fontId="34" fillId="0" borderId="8" xfId="26" applyNumberFormat="1" applyFont="1" applyFill="1" applyBorder="1" applyAlignment="1" applyProtection="1">
      <alignment horizontal="center" vertical="center"/>
    </xf>
    <xf numFmtId="179" fontId="34" fillId="0" borderId="7" xfId="26" applyNumberFormat="1" applyFont="1" applyFill="1" applyBorder="1" applyAlignment="1" applyProtection="1">
      <alignment horizontal="center" vertical="center"/>
    </xf>
    <xf numFmtId="180" fontId="34" fillId="3" borderId="0" xfId="26" applyNumberFormat="1" applyFont="1" applyFill="1" applyBorder="1" applyAlignment="1" applyProtection="1">
      <alignment horizontal="center" vertical="center"/>
    </xf>
    <xf numFmtId="0" fontId="34" fillId="3" borderId="0" xfId="26" applyFont="1" applyFill="1" applyBorder="1" applyAlignment="1" applyProtection="1">
      <alignment horizontal="center" vertical="center"/>
    </xf>
    <xf numFmtId="0" fontId="34" fillId="3" borderId="0" xfId="26" applyFont="1" applyFill="1" applyBorder="1" applyAlignment="1" applyProtection="1">
      <alignment horizontal="right" vertical="center"/>
    </xf>
    <xf numFmtId="179" fontId="34" fillId="0" borderId="9" xfId="26" applyNumberFormat="1" applyFont="1" applyFill="1" applyBorder="1" applyAlignment="1" applyProtection="1">
      <alignment horizontal="right" vertical="center"/>
    </xf>
    <xf numFmtId="179" fontId="34" fillId="0" borderId="7" xfId="26" applyNumberFormat="1" applyFont="1" applyFill="1" applyBorder="1" applyAlignment="1" applyProtection="1">
      <alignment horizontal="right" vertical="center"/>
    </xf>
    <xf numFmtId="179" fontId="34" fillId="0" borderId="9" xfId="27" applyNumberFormat="1" applyFont="1" applyFill="1" applyBorder="1" applyAlignment="1" applyProtection="1">
      <alignment horizontal="right" vertical="center"/>
    </xf>
    <xf numFmtId="179" fontId="34" fillId="0" borderId="7" xfId="27" applyNumberFormat="1" applyFont="1" applyFill="1" applyBorder="1" applyAlignment="1" applyProtection="1">
      <alignment horizontal="right" vertical="center"/>
    </xf>
    <xf numFmtId="179" fontId="34" fillId="5" borderId="9" xfId="26" applyNumberFormat="1" applyFont="1" applyFill="1" applyBorder="1" applyAlignment="1" applyProtection="1">
      <alignment horizontal="right" vertical="center"/>
      <protection locked="0"/>
    </xf>
    <xf numFmtId="179" fontId="34" fillId="5" borderId="7" xfId="26" applyNumberFormat="1" applyFont="1" applyFill="1" applyBorder="1" applyAlignment="1" applyProtection="1">
      <alignment horizontal="right" vertical="center"/>
      <protection locked="0"/>
    </xf>
    <xf numFmtId="179" fontId="34" fillId="5" borderId="9" xfId="27" applyNumberFormat="1" applyFont="1" applyFill="1" applyBorder="1" applyAlignment="1" applyProtection="1">
      <alignment horizontal="right" vertical="center"/>
      <protection locked="0"/>
    </xf>
    <xf numFmtId="179" fontId="34" fillId="5" borderId="7" xfId="27" applyNumberFormat="1" applyFont="1" applyFill="1" applyBorder="1" applyAlignment="1" applyProtection="1">
      <alignment horizontal="right" vertical="center"/>
      <protection locked="0"/>
    </xf>
    <xf numFmtId="0" fontId="34" fillId="0" borderId="0" xfId="26" applyFont="1" applyFill="1" applyBorder="1" applyAlignment="1" applyProtection="1">
      <alignment horizontal="center" vertical="center"/>
    </xf>
    <xf numFmtId="0" fontId="35" fillId="0" borderId="0" xfId="26" applyFont="1" applyFill="1" applyBorder="1" applyAlignment="1" applyProtection="1">
      <alignment horizontal="center" vertical="center" wrapText="1"/>
    </xf>
    <xf numFmtId="0" fontId="31" fillId="5" borderId="14" xfId="26" applyFont="1" applyFill="1" applyBorder="1" applyAlignment="1" applyProtection="1">
      <alignment horizontal="left" vertical="center" wrapText="1"/>
      <protection locked="0"/>
    </xf>
    <xf numFmtId="0" fontId="31" fillId="5" borderId="8" xfId="26" applyFont="1" applyFill="1" applyBorder="1" applyAlignment="1" applyProtection="1">
      <alignment horizontal="left" vertical="center" wrapText="1"/>
      <protection locked="0"/>
    </xf>
    <xf numFmtId="0" fontId="31" fillId="5" borderId="13" xfId="26" applyFont="1" applyFill="1" applyBorder="1" applyAlignment="1" applyProtection="1">
      <alignment horizontal="left" vertical="center" wrapText="1"/>
      <protection locked="0"/>
    </xf>
    <xf numFmtId="0" fontId="35" fillId="4" borderId="43" xfId="26" applyFont="1" applyFill="1" applyBorder="1" applyAlignment="1" applyProtection="1">
      <alignment horizontal="center" vertical="center" wrapText="1"/>
      <protection locked="0"/>
    </xf>
    <xf numFmtId="0" fontId="35" fillId="4" borderId="45" xfId="26" applyFont="1" applyFill="1" applyBorder="1" applyAlignment="1" applyProtection="1">
      <alignment horizontal="center" vertical="center" wrapText="1"/>
      <protection locked="0"/>
    </xf>
    <xf numFmtId="0" fontId="31" fillId="4" borderId="46" xfId="26" applyFont="1" applyFill="1" applyBorder="1" applyAlignment="1" applyProtection="1">
      <alignment horizontal="center" vertical="center" wrapText="1"/>
      <protection locked="0"/>
    </xf>
    <xf numFmtId="0" fontId="31" fillId="4" borderId="45" xfId="26" applyFont="1" applyFill="1" applyBorder="1" applyAlignment="1" applyProtection="1">
      <alignment horizontal="center" vertical="center" wrapText="1"/>
      <protection locked="0"/>
    </xf>
    <xf numFmtId="0" fontId="31" fillId="4" borderId="46" xfId="26" applyFont="1" applyFill="1" applyBorder="1" applyAlignment="1" applyProtection="1">
      <alignment horizontal="center" vertical="center" shrinkToFit="1"/>
      <protection locked="0"/>
    </xf>
    <xf numFmtId="0" fontId="31" fillId="4" borderId="38" xfId="26" applyFont="1" applyFill="1" applyBorder="1" applyAlignment="1" applyProtection="1">
      <alignment horizontal="center" vertical="center" shrinkToFit="1"/>
      <protection locked="0"/>
    </xf>
    <xf numFmtId="0" fontId="31" fillId="4" borderId="45" xfId="26" applyFont="1" applyFill="1" applyBorder="1" applyAlignment="1" applyProtection="1">
      <alignment horizontal="center" vertical="center" shrinkToFit="1"/>
      <protection locked="0"/>
    </xf>
    <xf numFmtId="0" fontId="31" fillId="5" borderId="46" xfId="26" applyFont="1" applyFill="1" applyBorder="1" applyAlignment="1" applyProtection="1">
      <alignment horizontal="center" vertical="center" wrapText="1"/>
      <protection locked="0"/>
    </xf>
    <xf numFmtId="0" fontId="31" fillId="5" borderId="38" xfId="26" applyFont="1" applyFill="1" applyBorder="1" applyAlignment="1" applyProtection="1">
      <alignment horizontal="center" vertical="center" wrapText="1"/>
      <protection locked="0"/>
    </xf>
    <xf numFmtId="0" fontId="31" fillId="5" borderId="21" xfId="26" applyFont="1" applyFill="1" applyBorder="1" applyAlignment="1" applyProtection="1">
      <alignment horizontal="center" vertical="center" wrapText="1"/>
      <protection locked="0"/>
    </xf>
    <xf numFmtId="177" fontId="32" fillId="3" borderId="43" xfId="26" applyNumberFormat="1" applyFont="1" applyFill="1" applyBorder="1" applyAlignment="1" applyProtection="1">
      <alignment horizontal="center" vertical="center" wrapText="1"/>
    </xf>
    <xf numFmtId="177" fontId="32" fillId="3" borderId="21" xfId="26" applyNumberFormat="1" applyFont="1" applyFill="1" applyBorder="1" applyAlignment="1" applyProtection="1">
      <alignment horizontal="center" vertical="center" wrapText="1"/>
    </xf>
    <xf numFmtId="177" fontId="32" fillId="3" borderId="43" xfId="27" applyNumberFormat="1" applyFont="1" applyFill="1" applyBorder="1" applyAlignment="1" applyProtection="1">
      <alignment horizontal="center" vertical="center" wrapText="1"/>
    </xf>
    <xf numFmtId="177" fontId="32" fillId="3" borderId="21" xfId="27" applyNumberFormat="1" applyFont="1" applyFill="1" applyBorder="1" applyAlignment="1" applyProtection="1">
      <alignment horizontal="center" vertical="center" wrapText="1"/>
    </xf>
    <xf numFmtId="0" fontId="31" fillId="5" borderId="43" xfId="26" applyFont="1" applyFill="1" applyBorder="1" applyAlignment="1" applyProtection="1">
      <alignment horizontal="left" vertical="center" wrapText="1"/>
      <protection locked="0"/>
    </xf>
    <xf numFmtId="0" fontId="31" fillId="5" borderId="38" xfId="26" applyFont="1" applyFill="1" applyBorder="1" applyAlignment="1" applyProtection="1">
      <alignment horizontal="left" vertical="center" wrapText="1"/>
      <protection locked="0"/>
    </xf>
    <xf numFmtId="0" fontId="31" fillId="5" borderId="21" xfId="26" applyFont="1" applyFill="1" applyBorder="1" applyAlignment="1" applyProtection="1">
      <alignment horizontal="left" vertical="center" wrapText="1"/>
      <protection locked="0"/>
    </xf>
    <xf numFmtId="0" fontId="35" fillId="4" borderId="14" xfId="26" applyFont="1" applyFill="1" applyBorder="1" applyAlignment="1" applyProtection="1">
      <alignment horizontal="center" vertical="center" wrapText="1"/>
      <protection locked="0"/>
    </xf>
    <xf numFmtId="0" fontId="35" fillId="4" borderId="7" xfId="26" applyFont="1" applyFill="1" applyBorder="1" applyAlignment="1" applyProtection="1">
      <alignment horizontal="center" vertical="center" wrapText="1"/>
      <protection locked="0"/>
    </xf>
    <xf numFmtId="0" fontId="31" fillId="4" borderId="9" xfId="26" applyFont="1" applyFill="1" applyBorder="1" applyAlignment="1" applyProtection="1">
      <alignment horizontal="center" vertical="center" wrapText="1"/>
      <protection locked="0"/>
    </xf>
    <xf numFmtId="0" fontId="31" fillId="4" borderId="7" xfId="26" applyFont="1" applyFill="1" applyBorder="1" applyAlignment="1" applyProtection="1">
      <alignment horizontal="center" vertical="center" wrapText="1"/>
      <protection locked="0"/>
    </xf>
    <xf numFmtId="0" fontId="31" fillId="4" borderId="9" xfId="26" applyFont="1" applyFill="1" applyBorder="1" applyAlignment="1" applyProtection="1">
      <alignment horizontal="center" vertical="center" shrinkToFit="1"/>
      <protection locked="0"/>
    </xf>
    <xf numFmtId="0" fontId="31" fillId="4" borderId="8" xfId="26" applyFont="1" applyFill="1" applyBorder="1" applyAlignment="1" applyProtection="1">
      <alignment horizontal="center" vertical="center" shrinkToFit="1"/>
      <protection locked="0"/>
    </xf>
    <xf numFmtId="0" fontId="31" fillId="4" borderId="7" xfId="26" applyFont="1" applyFill="1" applyBorder="1" applyAlignment="1" applyProtection="1">
      <alignment horizontal="center" vertical="center" shrinkToFit="1"/>
      <protection locked="0"/>
    </xf>
    <xf numFmtId="0" fontId="31" fillId="5" borderId="9" xfId="26" applyFont="1" applyFill="1" applyBorder="1" applyAlignment="1" applyProtection="1">
      <alignment horizontal="center" vertical="center" wrapText="1"/>
      <protection locked="0"/>
    </xf>
    <xf numFmtId="0" fontId="31" fillId="5" borderId="8" xfId="26" applyFont="1" applyFill="1" applyBorder="1" applyAlignment="1" applyProtection="1">
      <alignment horizontal="center" vertical="center" wrapText="1"/>
      <protection locked="0"/>
    </xf>
    <xf numFmtId="0" fontId="31" fillId="5" borderId="13" xfId="26" applyFont="1" applyFill="1" applyBorder="1" applyAlignment="1" applyProtection="1">
      <alignment horizontal="center" vertical="center" wrapText="1"/>
      <protection locked="0"/>
    </xf>
    <xf numFmtId="177" fontId="32" fillId="3" borderId="14" xfId="26" applyNumberFormat="1" applyFont="1" applyFill="1" applyBorder="1" applyAlignment="1" applyProtection="1">
      <alignment horizontal="center" vertical="center" wrapText="1"/>
    </xf>
    <xf numFmtId="177" fontId="32" fillId="3" borderId="13" xfId="26" applyNumberFormat="1" applyFont="1" applyFill="1" applyBorder="1" applyAlignment="1" applyProtection="1">
      <alignment horizontal="center" vertical="center" wrapText="1"/>
    </xf>
    <xf numFmtId="177" fontId="32" fillId="3" borderId="14" xfId="27" applyNumberFormat="1" applyFont="1" applyFill="1" applyBorder="1" applyAlignment="1" applyProtection="1">
      <alignment horizontal="center" vertical="center" wrapText="1"/>
    </xf>
    <xf numFmtId="177" fontId="32" fillId="3" borderId="13" xfId="27" applyNumberFormat="1" applyFont="1" applyFill="1" applyBorder="1" applyAlignment="1" applyProtection="1">
      <alignment horizontal="center" vertical="center" wrapText="1"/>
    </xf>
    <xf numFmtId="0" fontId="31" fillId="5" borderId="49" xfId="26" applyFont="1" applyFill="1" applyBorder="1" applyAlignment="1" applyProtection="1">
      <alignment horizontal="left" vertical="center" wrapText="1"/>
      <protection locked="0"/>
    </xf>
    <xf numFmtId="0" fontId="31" fillId="5" borderId="48" xfId="26" applyFont="1" applyFill="1" applyBorder="1" applyAlignment="1" applyProtection="1">
      <alignment horizontal="left" vertical="center" wrapText="1"/>
      <protection locked="0"/>
    </xf>
    <xf numFmtId="0" fontId="31" fillId="5" borderId="47" xfId="26" applyFont="1" applyFill="1" applyBorder="1" applyAlignment="1" applyProtection="1">
      <alignment horizontal="left" vertical="center" wrapText="1"/>
      <protection locked="0"/>
    </xf>
    <xf numFmtId="0" fontId="35" fillId="4" borderId="49" xfId="26" applyFont="1" applyFill="1" applyBorder="1" applyAlignment="1" applyProtection="1">
      <alignment horizontal="center" vertical="center" wrapText="1"/>
      <protection locked="0"/>
    </xf>
    <xf numFmtId="0" fontId="35" fillId="4" borderId="54" xfId="26" applyFont="1" applyFill="1" applyBorder="1" applyAlignment="1" applyProtection="1">
      <alignment horizontal="center" vertical="center" wrapText="1"/>
      <protection locked="0"/>
    </xf>
    <xf numFmtId="0" fontId="31" fillId="4" borderId="58" xfId="26" applyFont="1" applyFill="1" applyBorder="1" applyAlignment="1" applyProtection="1">
      <alignment horizontal="center" vertical="center" wrapText="1"/>
      <protection locked="0"/>
    </xf>
    <xf numFmtId="0" fontId="31" fillId="4" borderId="54" xfId="26" applyFont="1" applyFill="1" applyBorder="1" applyAlignment="1" applyProtection="1">
      <alignment horizontal="center" vertical="center" wrapText="1"/>
      <protection locked="0"/>
    </xf>
    <xf numFmtId="0" fontId="31" fillId="4" borderId="58" xfId="26" applyFont="1" applyFill="1" applyBorder="1" applyAlignment="1" applyProtection="1">
      <alignment horizontal="center" vertical="center" shrinkToFit="1"/>
      <protection locked="0"/>
    </xf>
    <xf numFmtId="0" fontId="31" fillId="4" borderId="48" xfId="26" applyFont="1" applyFill="1" applyBorder="1" applyAlignment="1" applyProtection="1">
      <alignment horizontal="center" vertical="center" shrinkToFit="1"/>
      <protection locked="0"/>
    </xf>
    <xf numFmtId="0" fontId="31" fillId="4" borderId="54" xfId="26" applyFont="1" applyFill="1" applyBorder="1" applyAlignment="1" applyProtection="1">
      <alignment horizontal="center" vertical="center" shrinkToFit="1"/>
      <protection locked="0"/>
    </xf>
    <xf numFmtId="0" fontId="31" fillId="5" borderId="58" xfId="26" applyFont="1" applyFill="1" applyBorder="1" applyAlignment="1" applyProtection="1">
      <alignment horizontal="center" vertical="center" wrapText="1"/>
      <protection locked="0"/>
    </xf>
    <xf numFmtId="0" fontId="31" fillId="5" borderId="48" xfId="26" applyFont="1" applyFill="1" applyBorder="1" applyAlignment="1" applyProtection="1">
      <alignment horizontal="center" vertical="center" wrapText="1"/>
      <protection locked="0"/>
    </xf>
    <xf numFmtId="0" fontId="31" fillId="5" borderId="47" xfId="26" applyFont="1" applyFill="1" applyBorder="1" applyAlignment="1" applyProtection="1">
      <alignment horizontal="center" vertical="center" wrapText="1"/>
      <protection locked="0"/>
    </xf>
    <xf numFmtId="177" fontId="32" fillId="3" borderId="49" xfId="26" applyNumberFormat="1" applyFont="1" applyFill="1" applyBorder="1" applyAlignment="1" applyProtection="1">
      <alignment horizontal="center" vertical="center" wrapText="1"/>
    </xf>
    <xf numFmtId="177" fontId="32" fillId="3" borderId="47" xfId="26" applyNumberFormat="1" applyFont="1" applyFill="1" applyBorder="1" applyAlignment="1" applyProtection="1">
      <alignment horizontal="center" vertical="center" wrapText="1"/>
    </xf>
    <xf numFmtId="177" fontId="32" fillId="3" borderId="49" xfId="27" applyNumberFormat="1" applyFont="1" applyFill="1" applyBorder="1" applyAlignment="1" applyProtection="1">
      <alignment horizontal="center" vertical="center" wrapText="1"/>
    </xf>
    <xf numFmtId="177" fontId="32" fillId="3" borderId="47" xfId="27" applyNumberFormat="1" applyFont="1" applyFill="1" applyBorder="1" applyAlignment="1" applyProtection="1">
      <alignment horizontal="center" vertical="center" wrapText="1"/>
    </xf>
    <xf numFmtId="0" fontId="31" fillId="0" borderId="23" xfId="26" applyFont="1" applyFill="1" applyBorder="1" applyAlignment="1" applyProtection="1">
      <alignment horizontal="center" vertical="center"/>
    </xf>
    <xf numFmtId="0" fontId="31" fillId="0" borderId="11" xfId="26" applyFont="1" applyFill="1" applyBorder="1" applyAlignment="1" applyProtection="1">
      <alignment horizontal="center" vertical="center"/>
    </xf>
    <xf numFmtId="0" fontId="31" fillId="0" borderId="22" xfId="26" applyFont="1" applyFill="1" applyBorder="1" applyAlignment="1" applyProtection="1">
      <alignment horizontal="center" vertical="center"/>
    </xf>
    <xf numFmtId="0" fontId="31" fillId="0" borderId="28" xfId="26" applyFont="1" applyFill="1" applyBorder="1" applyAlignment="1" applyProtection="1">
      <alignment horizontal="center" vertical="center" wrapText="1"/>
    </xf>
    <xf numFmtId="0" fontId="31" fillId="0" borderId="72" xfId="26" applyFont="1" applyFill="1" applyBorder="1" applyAlignment="1" applyProtection="1">
      <alignment horizontal="center" vertical="center" wrapText="1"/>
    </xf>
    <xf numFmtId="0" fontId="31" fillId="0" borderId="0" xfId="26" applyFont="1" applyFill="1" applyBorder="1" applyAlignment="1" applyProtection="1">
      <alignment horizontal="center" vertical="center" wrapText="1"/>
    </xf>
    <xf numFmtId="0" fontId="31" fillId="0" borderId="30" xfId="26" applyFont="1" applyFill="1" applyBorder="1" applyAlignment="1" applyProtection="1">
      <alignment horizontal="center" vertical="center" wrapText="1"/>
    </xf>
    <xf numFmtId="0" fontId="31" fillId="0" borderId="25" xfId="26" applyFont="1" applyFill="1" applyBorder="1" applyAlignment="1" applyProtection="1">
      <alignment horizontal="center" vertical="center" wrapText="1"/>
    </xf>
    <xf numFmtId="0" fontId="31" fillId="0" borderId="50" xfId="26" applyFont="1" applyFill="1" applyBorder="1" applyAlignment="1" applyProtection="1">
      <alignment horizontal="center" vertical="center" wrapText="1"/>
    </xf>
    <xf numFmtId="0" fontId="31" fillId="0" borderId="66" xfId="26" applyFont="1" applyFill="1" applyBorder="1" applyAlignment="1" applyProtection="1">
      <alignment horizontal="center" vertical="center" wrapText="1"/>
    </xf>
    <xf numFmtId="0" fontId="31" fillId="0" borderId="31" xfId="26" applyFont="1" applyFill="1" applyBorder="1" applyAlignment="1" applyProtection="1">
      <alignment horizontal="center" vertical="center" wrapText="1"/>
    </xf>
    <xf numFmtId="0" fontId="31" fillId="0" borderId="55" xfId="26" applyFont="1" applyFill="1" applyBorder="1" applyAlignment="1" applyProtection="1">
      <alignment horizontal="center" vertical="center" wrapText="1"/>
    </xf>
    <xf numFmtId="0" fontId="31" fillId="0" borderId="27" xfId="26" applyFont="1" applyFill="1" applyBorder="1" applyAlignment="1" applyProtection="1">
      <alignment horizontal="center" vertical="center" wrapText="1"/>
    </xf>
    <xf numFmtId="0" fontId="31" fillId="0" borderId="26" xfId="26" applyFont="1" applyFill="1" applyBorder="1" applyAlignment="1" applyProtection="1">
      <alignment horizontal="center" vertical="center" wrapText="1"/>
    </xf>
    <xf numFmtId="0" fontId="31" fillId="0" borderId="24" xfId="26" applyFont="1" applyFill="1" applyBorder="1" applyAlignment="1" applyProtection="1">
      <alignment horizontal="center" vertical="center" wrapText="1"/>
    </xf>
    <xf numFmtId="0" fontId="31" fillId="0" borderId="40" xfId="26" quotePrefix="1" applyFont="1" applyFill="1" applyBorder="1" applyAlignment="1" applyProtection="1">
      <alignment horizontal="center" vertical="center"/>
    </xf>
    <xf numFmtId="0" fontId="31" fillId="0" borderId="28" xfId="26" applyFont="1" applyFill="1" applyBorder="1" applyAlignment="1" applyProtection="1">
      <alignment horizontal="center" vertical="center"/>
    </xf>
    <xf numFmtId="0" fontId="32" fillId="4" borderId="0" xfId="26" applyFont="1" applyFill="1" applyAlignment="1" applyProtection="1">
      <alignment horizontal="center" vertical="center"/>
      <protection locked="0"/>
    </xf>
    <xf numFmtId="0" fontId="32" fillId="5" borderId="0" xfId="26" applyFont="1" applyFill="1" applyAlignment="1" applyProtection="1">
      <alignment horizontal="center" vertical="center"/>
      <protection locked="0"/>
    </xf>
    <xf numFmtId="0" fontId="32" fillId="0" borderId="0" xfId="26" applyFont="1" applyFill="1" applyAlignment="1" applyProtection="1">
      <alignment horizontal="center" vertical="center"/>
    </xf>
    <xf numFmtId="0" fontId="31" fillId="4" borderId="10" xfId="26" applyFont="1" applyFill="1" applyBorder="1" applyAlignment="1" applyProtection="1">
      <alignment horizontal="center" vertical="center"/>
      <protection locked="0"/>
    </xf>
    <xf numFmtId="0" fontId="35" fillId="0" borderId="65" xfId="26" applyFont="1" applyFill="1" applyBorder="1" applyAlignment="1" applyProtection="1">
      <alignment horizontal="center" vertical="center" wrapText="1"/>
    </xf>
    <xf numFmtId="0" fontId="35" fillId="0" borderId="64" xfId="26" applyFont="1" applyFill="1" applyBorder="1" applyAlignment="1" applyProtection="1">
      <alignment horizontal="center" vertical="center" wrapText="1"/>
    </xf>
    <xf numFmtId="0" fontId="35" fillId="0" borderId="63" xfId="26" applyFont="1" applyFill="1" applyBorder="1" applyAlignment="1" applyProtection="1">
      <alignment horizontal="center" vertical="center" wrapText="1"/>
    </xf>
    <xf numFmtId="0" fontId="35" fillId="0" borderId="62" xfId="26" applyFont="1" applyFill="1" applyBorder="1" applyAlignment="1" applyProtection="1">
      <alignment horizontal="center" vertical="center" wrapText="1"/>
    </xf>
    <xf numFmtId="0" fontId="35" fillId="0" borderId="57" xfId="26" applyFont="1" applyFill="1" applyBorder="1" applyAlignment="1" applyProtection="1">
      <alignment horizontal="center" vertical="center" wrapText="1"/>
    </xf>
    <xf numFmtId="0" fontId="35" fillId="0" borderId="73" xfId="26" applyFont="1" applyFill="1" applyBorder="1" applyAlignment="1" applyProtection="1">
      <alignment horizontal="center" vertical="center" wrapText="1"/>
    </xf>
    <xf numFmtId="0" fontId="35" fillId="0" borderId="61" xfId="26" applyFont="1" applyFill="1" applyBorder="1" applyAlignment="1" applyProtection="1">
      <alignment horizontal="center" vertical="center" wrapText="1"/>
    </xf>
    <xf numFmtId="0" fontId="35" fillId="0" borderId="59" xfId="26" applyFont="1" applyFill="1" applyBorder="1" applyAlignment="1" applyProtection="1">
      <alignment horizontal="center" vertical="center" wrapText="1"/>
    </xf>
    <xf numFmtId="0" fontId="31" fillId="0" borderId="70" xfId="26" applyFont="1" applyFill="1" applyBorder="1" applyAlignment="1" applyProtection="1">
      <alignment horizontal="center" vertical="center" wrapText="1"/>
    </xf>
    <xf numFmtId="0" fontId="31" fillId="0" borderId="23" xfId="26" applyFont="1" applyFill="1" applyBorder="1" applyAlignment="1" applyProtection="1">
      <alignment horizontal="center" vertical="center" wrapText="1"/>
    </xf>
    <xf numFmtId="0" fontId="31" fillId="0" borderId="14" xfId="26" applyFont="1" applyFill="1" applyBorder="1" applyAlignment="1" applyProtection="1">
      <alignment horizontal="center" vertical="center"/>
    </xf>
    <xf numFmtId="0" fontId="31" fillId="0" borderId="8" xfId="26" applyFont="1" applyFill="1" applyBorder="1" applyAlignment="1" applyProtection="1">
      <alignment horizontal="center" vertical="center"/>
    </xf>
    <xf numFmtId="0" fontId="31" fillId="0" borderId="13" xfId="26" applyFont="1" applyFill="1" applyBorder="1" applyAlignment="1" applyProtection="1">
      <alignment horizontal="center" vertical="center"/>
    </xf>
    <xf numFmtId="0" fontId="31" fillId="5" borderId="9" xfId="26" applyFont="1" applyFill="1" applyBorder="1" applyAlignment="1" applyProtection="1">
      <alignment horizontal="center" vertical="center"/>
      <protection locked="0"/>
    </xf>
    <xf numFmtId="0" fontId="31" fillId="5" borderId="7" xfId="26" applyFont="1" applyFill="1" applyBorder="1" applyAlignment="1" applyProtection="1">
      <alignment horizontal="center" vertical="center"/>
      <protection locked="0"/>
    </xf>
    <xf numFmtId="0" fontId="31" fillId="3" borderId="9" xfId="26" applyNumberFormat="1" applyFont="1" applyFill="1" applyBorder="1" applyAlignment="1" applyProtection="1">
      <alignment horizontal="center" vertical="center"/>
    </xf>
    <xf numFmtId="0" fontId="31" fillId="3" borderId="7" xfId="26" applyNumberFormat="1" applyFont="1" applyFill="1" applyBorder="1" applyAlignment="1" applyProtection="1">
      <alignment horizontal="center" vertical="center"/>
    </xf>
    <xf numFmtId="0" fontId="35" fillId="3" borderId="0" xfId="25" applyFont="1" applyFill="1" applyAlignment="1">
      <alignment horizontal="left" vertical="center"/>
    </xf>
    <xf numFmtId="0" fontId="5" fillId="0" borderId="9" xfId="24" applyBorder="1" applyAlignment="1">
      <alignment horizontal="center" vertical="center"/>
    </xf>
    <xf numFmtId="0" fontId="5" fillId="0" borderId="8" xfId="24" applyBorder="1" applyAlignment="1">
      <alignment horizontal="center" vertical="center"/>
    </xf>
    <xf numFmtId="0" fontId="5" fillId="0" borderId="7" xfId="24" applyBorder="1" applyAlignment="1">
      <alignment horizontal="center" vertical="center"/>
    </xf>
    <xf numFmtId="0" fontId="5" fillId="0" borderId="10" xfId="24" applyBorder="1" applyAlignment="1">
      <alignment horizontal="center" vertical="center"/>
    </xf>
    <xf numFmtId="0" fontId="15" fillId="0" borderId="69" xfId="16" applyFont="1" applyBorder="1" applyAlignment="1">
      <alignment horizontal="center" vertical="center"/>
    </xf>
    <xf numFmtId="0" fontId="15" fillId="0" borderId="68" xfId="16" applyFont="1" applyBorder="1" applyAlignment="1">
      <alignment horizontal="center" vertical="center"/>
    </xf>
    <xf numFmtId="0" fontId="20" fillId="0" borderId="69" xfId="16" applyFont="1" applyBorder="1" applyAlignment="1">
      <alignment horizontal="left" vertical="center" shrinkToFit="1"/>
    </xf>
    <xf numFmtId="0" fontId="20" fillId="0" borderId="68" xfId="16" applyFont="1" applyBorder="1" applyAlignment="1">
      <alignment horizontal="left" vertical="center" shrinkToFit="1"/>
    </xf>
    <xf numFmtId="0" fontId="20" fillId="0" borderId="67" xfId="16" applyFont="1" applyBorder="1" applyAlignment="1">
      <alignment horizontal="left" vertical="center" shrinkToFit="1"/>
    </xf>
    <xf numFmtId="0" fontId="61" fillId="0" borderId="0" xfId="16" applyFont="1" applyAlignment="1">
      <alignment vertical="center"/>
    </xf>
    <xf numFmtId="0" fontId="19" fillId="0" borderId="0" xfId="14" applyFont="1" applyBorder="1" applyAlignment="1">
      <alignment horizontal="left" vertical="center" wrapText="1"/>
    </xf>
    <xf numFmtId="0" fontId="19" fillId="0" borderId="0" xfId="15" applyFont="1" applyBorder="1" applyAlignment="1">
      <alignment vertical="center"/>
    </xf>
    <xf numFmtId="0" fontId="19" fillId="0" borderId="0" xfId="15" applyFont="1" applyAlignment="1">
      <alignment vertical="center"/>
    </xf>
    <xf numFmtId="0" fontId="15" fillId="0" borderId="0" xfId="16" applyFont="1" applyAlignment="1">
      <alignment vertical="center" wrapText="1"/>
    </xf>
    <xf numFmtId="0" fontId="15" fillId="0" borderId="0" xfId="16" applyFont="1" applyAlignment="1">
      <alignment vertical="center"/>
    </xf>
    <xf numFmtId="0" fontId="15" fillId="0" borderId="0" xfId="16" applyFont="1" applyBorder="1" applyAlignment="1">
      <alignment horizontal="right" vertical="center" wrapText="1"/>
    </xf>
    <xf numFmtId="0" fontId="15" fillId="0" borderId="0" xfId="16" applyFont="1" applyBorder="1" applyAlignment="1">
      <alignment vertical="center"/>
    </xf>
    <xf numFmtId="0" fontId="20" fillId="0" borderId="2" xfId="0" applyFont="1" applyBorder="1" applyAlignment="1">
      <alignment horizontal="center" vertical="top"/>
    </xf>
    <xf numFmtId="0" fontId="14" fillId="0" borderId="0" xfId="0" applyFont="1" applyAlignment="1">
      <alignment horizontal="left" vertical="top" wrapText="1"/>
    </xf>
    <xf numFmtId="0" fontId="29" fillId="0" borderId="0" xfId="0" applyFont="1" applyAlignment="1">
      <alignment horizontal="center"/>
    </xf>
    <xf numFmtId="0" fontId="19" fillId="0" borderId="69" xfId="0" applyFont="1" applyBorder="1" applyAlignment="1">
      <alignment horizontal="center" vertical="center"/>
    </xf>
    <xf numFmtId="0" fontId="19" fillId="0" borderId="67" xfId="0" applyFont="1" applyBorder="1" applyAlignment="1">
      <alignment horizontal="center" vertical="center"/>
    </xf>
    <xf numFmtId="0" fontId="19" fillId="0" borderId="40" xfId="0" applyFont="1" applyBorder="1" applyAlignment="1">
      <alignment horizontal="center" vertical="top" wrapText="1"/>
    </xf>
    <xf numFmtId="0" fontId="19" fillId="0" borderId="28" xfId="0" applyFont="1" applyBorder="1" applyAlignment="1">
      <alignment horizontal="center" vertical="top" wrapText="1"/>
    </xf>
    <xf numFmtId="0" fontId="19" fillId="0" borderId="27" xfId="0" applyFont="1" applyBorder="1" applyAlignment="1">
      <alignment horizontal="center" vertical="top" wrapText="1"/>
    </xf>
    <xf numFmtId="0" fontId="19" fillId="0" borderId="15" xfId="0" applyFont="1" applyBorder="1" applyAlignment="1">
      <alignment horizontal="center" vertical="top" wrapText="1"/>
    </xf>
    <xf numFmtId="0" fontId="19" fillId="0" borderId="0" xfId="0" applyFont="1" applyBorder="1" applyAlignment="1">
      <alignment horizontal="center" vertical="top" wrapText="1"/>
    </xf>
    <xf numFmtId="0" fontId="19" fillId="0" borderId="26" xfId="0" applyFont="1" applyBorder="1" applyAlignment="1">
      <alignment horizontal="center" vertical="top" wrapText="1"/>
    </xf>
    <xf numFmtId="0" fontId="19" fillId="0" borderId="32" xfId="0" applyFont="1" applyBorder="1" applyAlignment="1">
      <alignment horizontal="center" vertical="top" wrapText="1"/>
    </xf>
    <xf numFmtId="0" fontId="19" fillId="0" borderId="25" xfId="0" applyFont="1" applyBorder="1" applyAlignment="1">
      <alignment horizontal="center" vertical="top" wrapText="1"/>
    </xf>
    <xf numFmtId="0" fontId="19" fillId="0" borderId="24" xfId="0" applyFont="1" applyBorder="1" applyAlignment="1">
      <alignment horizontal="center" vertical="top" wrapText="1"/>
    </xf>
    <xf numFmtId="0" fontId="22" fillId="0" borderId="10" xfId="0" applyFont="1" applyBorder="1" applyAlignment="1">
      <alignment horizontal="center" vertical="center"/>
    </xf>
    <xf numFmtId="0" fontId="22" fillId="0" borderId="9" xfId="0" applyFont="1" applyBorder="1" applyAlignment="1">
      <alignment horizontal="center" vertical="center"/>
    </xf>
    <xf numFmtId="0" fontId="0" fillId="0" borderId="8" xfId="0" applyFont="1" applyBorder="1" applyAlignment="1">
      <alignment horizontal="center" vertical="center"/>
    </xf>
    <xf numFmtId="0" fontId="22" fillId="0" borderId="8" xfId="0" applyFont="1" applyBorder="1" applyAlignment="1">
      <alignment horizontal="left" vertical="center"/>
    </xf>
    <xf numFmtId="0" fontId="0" fillId="0" borderId="8" xfId="0" applyFont="1" applyBorder="1" applyAlignment="1">
      <alignment horizontal="left" vertical="center"/>
    </xf>
    <xf numFmtId="0" fontId="0" fillId="0" borderId="7" xfId="0" applyFont="1" applyBorder="1" applyAlignment="1">
      <alignment horizontal="left" vertical="center"/>
    </xf>
    <xf numFmtId="0" fontId="22" fillId="0" borderId="0" xfId="0" applyFont="1" applyAlignment="1">
      <alignment horizontal="justify"/>
    </xf>
    <xf numFmtId="0" fontId="27" fillId="0" borderId="0" xfId="0" applyFont="1" applyAlignment="1">
      <alignment horizontal="center"/>
    </xf>
    <xf numFmtId="0" fontId="22" fillId="0" borderId="10" xfId="0" applyFont="1" applyBorder="1" applyAlignment="1">
      <alignment vertical="center"/>
    </xf>
    <xf numFmtId="0" fontId="25" fillId="0" borderId="6" xfId="0" applyFont="1" applyBorder="1" applyAlignment="1">
      <alignment vertical="center"/>
    </xf>
    <xf numFmtId="0" fontId="25" fillId="0" borderId="5" xfId="0" applyFont="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22" fillId="0" borderId="31" xfId="0" applyFont="1" applyBorder="1" applyAlignment="1">
      <alignment vertical="center"/>
    </xf>
    <xf numFmtId="0" fontId="22" fillId="0" borderId="0" xfId="0" applyFont="1" applyBorder="1" applyAlignment="1">
      <alignment vertical="center"/>
    </xf>
    <xf numFmtId="0" fontId="24" fillId="0" borderId="31" xfId="0" applyFont="1" applyBorder="1" applyAlignment="1">
      <alignment horizontal="center" vertical="center" wrapText="1"/>
    </xf>
    <xf numFmtId="0" fontId="24" fillId="0" borderId="30" xfId="0" applyFont="1" applyBorder="1" applyAlignment="1">
      <alignment horizontal="center" vertical="center" wrapText="1"/>
    </xf>
    <xf numFmtId="0" fontId="22" fillId="0" borderId="3" xfId="0" applyFont="1" applyBorder="1" applyAlignment="1">
      <alignment vertical="center" wrapText="1"/>
    </xf>
    <xf numFmtId="0" fontId="26" fillId="0" borderId="2" xfId="0" applyFont="1" applyBorder="1" applyAlignment="1">
      <alignment vertical="center"/>
    </xf>
    <xf numFmtId="0" fontId="24"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22" fillId="0" borderId="31" xfId="0" applyFont="1" applyBorder="1" applyAlignment="1">
      <alignment vertical="center" wrapText="1"/>
    </xf>
    <xf numFmtId="0" fontId="22" fillId="0" borderId="0" xfId="0" applyFont="1" applyBorder="1" applyAlignment="1">
      <alignment vertical="center" wrapText="1"/>
    </xf>
    <xf numFmtId="0" fontId="0" fillId="0" borderId="30" xfId="0" applyBorder="1" applyAlignment="1">
      <alignment horizontal="center" vertical="center" wrapText="1"/>
    </xf>
    <xf numFmtId="0" fontId="22" fillId="0" borderId="2" xfId="0" applyFont="1" applyBorder="1" applyAlignment="1">
      <alignment vertical="center" wrapText="1"/>
    </xf>
    <xf numFmtId="0" fontId="22" fillId="0" borderId="2" xfId="0" applyFont="1" applyBorder="1" applyAlignment="1">
      <alignment vertical="center"/>
    </xf>
    <xf numFmtId="0" fontId="0" fillId="0" borderId="1" xfId="0" applyBorder="1" applyAlignment="1">
      <alignment horizontal="center" vertical="center" wrapText="1"/>
    </xf>
    <xf numFmtId="0" fontId="14" fillId="0" borderId="5" xfId="0" applyFont="1" applyBorder="1" applyAlignment="1">
      <alignment vertical="center"/>
    </xf>
    <xf numFmtId="0" fontId="25" fillId="0" borderId="6" xfId="0" applyFont="1" applyBorder="1" applyAlignment="1">
      <alignment horizontal="center" vertical="center"/>
    </xf>
    <xf numFmtId="0" fontId="25" fillId="0" borderId="4" xfId="0" applyFont="1" applyBorder="1" applyAlignment="1">
      <alignment horizontal="center" vertical="center"/>
    </xf>
    <xf numFmtId="0" fontId="22" fillId="0" borderId="0" xfId="0" applyFont="1" applyAlignment="1">
      <alignment horizontal="left"/>
    </xf>
    <xf numFmtId="0" fontId="22" fillId="0" borderId="0" xfId="0" applyFont="1" applyAlignment="1">
      <alignment vertical="center" wrapText="1"/>
    </xf>
    <xf numFmtId="0" fontId="22" fillId="0" borderId="0" xfId="0" applyFont="1" applyAlignment="1">
      <alignment horizontal="left" wrapText="1"/>
    </xf>
    <xf numFmtId="0" fontId="22" fillId="0" borderId="0" xfId="0" applyFont="1" applyAlignment="1">
      <alignment horizontal="center"/>
    </xf>
    <xf numFmtId="0" fontId="42" fillId="3" borderId="11" xfId="25" applyFont="1" applyFill="1" applyBorder="1" applyAlignment="1">
      <alignment horizontal="center" vertical="center"/>
    </xf>
    <xf numFmtId="0" fontId="42" fillId="3" borderId="22" xfId="25" applyFont="1" applyFill="1" applyBorder="1" applyAlignment="1">
      <alignment horizontal="center" vertical="center"/>
    </xf>
  </cellXfs>
  <cellStyles count="29">
    <cellStyle name="メモ 2" xfId="3"/>
    <cellStyle name="桁区切り 2" xfId="4"/>
    <cellStyle name="桁区切り 3" xfId="22"/>
    <cellStyle name="桁区切り 4" xfId="27"/>
    <cellStyle name="標準" xfId="0" builtinId="0"/>
    <cellStyle name="標準 10" xfId="26"/>
    <cellStyle name="標準 2" xfId="5"/>
    <cellStyle name="標準 2 2" xfId="1"/>
    <cellStyle name="標準 2 3" xfId="17"/>
    <cellStyle name="標準 2 3 2" xfId="28"/>
    <cellStyle name="標準 3" xfId="6"/>
    <cellStyle name="標準 3 2" xfId="7"/>
    <cellStyle name="標準 4" xfId="8"/>
    <cellStyle name="標準 4 2" xfId="9"/>
    <cellStyle name="標準 4 3" xfId="10"/>
    <cellStyle name="標準 4 4" xfId="23"/>
    <cellStyle name="標準 5" xfId="11"/>
    <cellStyle name="標準 6" xfId="12"/>
    <cellStyle name="標準 7" xfId="13"/>
    <cellStyle name="標準 7 2" xfId="24"/>
    <cellStyle name="標準 8" xfId="21"/>
    <cellStyle name="標準 9" xfId="25"/>
    <cellStyle name="標準_kyotaku_shinnsei" xfId="20"/>
    <cellStyle name="標準_記載方法" xfId="14"/>
    <cellStyle name="標準_共通⑤" xfId="15"/>
    <cellStyle name="標準_写真台紙（１面６枚型）" xfId="16"/>
    <cellStyle name="標準_第１号様式・付表" xfId="18"/>
    <cellStyle name="標準_添付書類一覧（訂正案）26.2～" xfId="2"/>
    <cellStyle name="標準_付表　訪問介護　修正版_第一号様式 2" xfId="19"/>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236220</xdr:colOff>
      <xdr:row>1</xdr:row>
      <xdr:rowOff>62865</xdr:rowOff>
    </xdr:from>
    <xdr:to>
      <xdr:col>6</xdr:col>
      <xdr:colOff>600075</xdr:colOff>
      <xdr:row>1</xdr:row>
      <xdr:rowOff>358140</xdr:rowOff>
    </xdr:to>
    <xdr:sp macro="" textlink="">
      <xdr:nvSpPr>
        <xdr:cNvPr id="2" name="テキスト ボックス 1"/>
        <xdr:cNvSpPr txBox="1"/>
      </xdr:nvSpPr>
      <xdr:spPr>
        <a:xfrm>
          <a:off x="4427220" y="306705"/>
          <a:ext cx="1682115" cy="29527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0"/>
            <a:t>訪問看護</a:t>
          </a:r>
          <a:r>
            <a:rPr kumimoji="1" lang="en-US" altLang="ja-JP" sz="1200" b="0"/>
            <a:t>ST</a:t>
          </a:r>
          <a:r>
            <a:rPr kumimoji="1" lang="ja-JP" altLang="en-US" sz="1200" b="0"/>
            <a:t>サテライト</a:t>
          </a:r>
          <a:endParaRPr kumimoji="1" lang="en-US" altLang="ja-JP" sz="12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15240</xdr:colOff>
      <xdr:row>17</xdr:row>
      <xdr:rowOff>76200</xdr:rowOff>
    </xdr:from>
    <xdr:to>
      <xdr:col>59</xdr:col>
      <xdr:colOff>45720</xdr:colOff>
      <xdr:row>21</xdr:row>
      <xdr:rowOff>83820</xdr:rowOff>
    </xdr:to>
    <xdr:sp macro="" textlink="">
      <xdr:nvSpPr>
        <xdr:cNvPr id="2" name="角丸四角形吹き出し 1"/>
        <xdr:cNvSpPr/>
      </xdr:nvSpPr>
      <xdr:spPr bwMode="auto">
        <a:xfrm>
          <a:off x="7680960" y="3398520"/>
          <a:ext cx="3383280" cy="81534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182880</xdr:rowOff>
        </xdr:from>
        <xdr:to>
          <xdr:col>9</xdr:col>
          <xdr:colOff>228600</xdr:colOff>
          <xdr:row>11</xdr:row>
          <xdr:rowOff>30480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1100-000001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175260</xdr:colOff>
          <xdr:row>9</xdr:row>
          <xdr:rowOff>175260</xdr:rowOff>
        </xdr:from>
        <xdr:to>
          <xdr:col>16</xdr:col>
          <xdr:colOff>99060</xdr:colOff>
          <xdr:row>11</xdr:row>
          <xdr:rowOff>30480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1100-000002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xdr:row>
          <xdr:rowOff>175260</xdr:rowOff>
        </xdr:from>
        <xdr:to>
          <xdr:col>26</xdr:col>
          <xdr:colOff>30480</xdr:colOff>
          <xdr:row>11</xdr:row>
          <xdr:rowOff>30480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1100-000003140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6962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66</xdr:row>
      <xdr:rowOff>104774</xdr:rowOff>
    </xdr:from>
    <xdr:to>
      <xdr:col>14</xdr:col>
      <xdr:colOff>466725</xdr:colOff>
      <xdr:row>75</xdr:row>
      <xdr:rowOff>47624</xdr:rowOff>
    </xdr:to>
    <xdr:sp macro="" textlink="">
      <xdr:nvSpPr>
        <xdr:cNvPr id="3" name="正方形/長方形 2"/>
        <xdr:cNvSpPr/>
      </xdr:nvSpPr>
      <xdr:spPr>
        <a:xfrm>
          <a:off x="171450" y="16678274"/>
          <a:ext cx="12578715" cy="21145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70141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71094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9523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9523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213360</xdr:colOff>
      <xdr:row>0</xdr:row>
      <xdr:rowOff>320040</xdr:rowOff>
    </xdr:from>
    <xdr:to>
      <xdr:col>8</xdr:col>
      <xdr:colOff>411480</xdr:colOff>
      <xdr:row>2</xdr:row>
      <xdr:rowOff>312420</xdr:rowOff>
    </xdr:to>
    <xdr:sp macro="" textlink="">
      <xdr:nvSpPr>
        <xdr:cNvPr id="2" name="テキスト ボックス 1"/>
        <xdr:cNvSpPr txBox="1"/>
      </xdr:nvSpPr>
      <xdr:spPr>
        <a:xfrm>
          <a:off x="6210300" y="320040"/>
          <a:ext cx="3901440" cy="678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本様式は指定申請に係る添付書類としての提出は不要ですが、事業所の衛生管理上の処置を整備するため、本様式に記載の上、事業所に備え付けてください。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1005840"/>
          <a:ext cx="9852660" cy="106299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6_&#36890;&#25152;&#20171;&#35703;&#65288;&#28168;&#65289;/&#26032;HP&#25522;&#36617;&#29992;&#65288;&#21476;&#36032;&#65289;/R060401t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12288;&#25913;&#27491;&#38306;&#20418;&#65288;&#20171;&#35703;&#20998;&#37326;&#12398;&#25991;&#26360;&#12395;&#20418;&#12427;&#36000;&#25285;&#36605;&#28187;&#65289;/&#9733;HP&#25522;&#36617;&#27096;&#24335;/03_HP&#27096;&#24335;&#24046;&#26367;&#12360;&#65288;R6.4.15&#65374;&#65289;/02_&#20316;&#26989;/01_&#26032;&#35215;&#25351;&#23450;&#30003;&#35531;/03_&#35370;&#21839;&#30475;&#35703;&#65288;&#28168;&#65289;&#8658;UP&#28168;/&#26032;&#35215;&#23626;&#20986;_&#28168;/&#26032;%20R051016/R060415homon_kango_shink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7&#12288;&#25913;&#27491;&#38306;&#20418;&#65288;&#12505;&#12540;&#12473;&#12450;&#12483;&#12503;&#31561;&#25903;&#25588;&#21152;&#31639;&#36861;&#21152;_&#26412;&#25991;&#25913;&#27491;&#12394;&#12375;&#65289;/07_HP&#26356;&#26032;/&#25913;&#27491;&#24460;&#65288;&#26410;&#25522;&#36617;&#65289;/&#26082;&#23384;&#20107;&#26989;&#25152;/04_&#35370;&#21839;&#30475;&#35703;&#65288;&#35370;&#30475;ST)/&#26082;&#23384;&#23626;&#20986;/R040721_hennko_zigyousy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3_&#21220;&#21209;&#34920;_&#35370;&#21839;&#30475;&#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
      <sheetName val="添付書類一覧 (共生型)"/>
      <sheetName val="申請書（様式第一号（一））"/>
      <sheetName val="申請書（様式第一号（一）　裏面）"/>
      <sheetName val="付表第一号（六）（通所介護）"/>
      <sheetName val="（参考）付表第一号（六）（通所介護）"/>
      <sheetName val="勤務表の記入方法"/>
      <sheetName val="勤務表（参考様式１_100名まで）"/>
      <sheetName val="勤務表（参考様式1_1枚版）"/>
      <sheetName val="シフト記号表（勤務時間帯）"/>
      <sheetName val="プルダウン・リスト"/>
      <sheetName val="勤務時間調べ "/>
      <sheetName val="平面図（参考様式2）"/>
      <sheetName val="写真（例）"/>
      <sheetName val="苦情処理（参考様式3）"/>
      <sheetName val="誓約書（参考様式４）"/>
      <sheetName val="誓約書別紙①（参考様式４別紙①）"/>
      <sheetName val="【老人福祉法】事業開始届 "/>
      <sheetName val="【老人福祉法】事業開始届 (記載例)"/>
      <sheetName val="【老人福祉法】施設設置届"/>
      <sheetName val="【老人福祉法】施設設置届 (記載例)"/>
      <sheetName val="【老人福祉法】チェックリスト"/>
      <sheetName val="雇用契約、就業規則に関するチェックリスト"/>
      <sheetName val="建築物に関する関係法令チェックリスト"/>
    </sheetNames>
    <sheetDataSet>
      <sheetData sheetId="0"/>
      <sheetData sheetId="1"/>
      <sheetData sheetId="2"/>
      <sheetData sheetId="3"/>
      <sheetData sheetId="4"/>
      <sheetData sheetId="5"/>
      <sheetData sheetId="6"/>
      <sheetData sheetId="7"/>
      <sheetData sheetId="8"/>
      <sheetData sheetId="9">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10">
        <row r="12">
          <cell r="C12" t="str">
            <v>管理者</v>
          </cell>
          <cell r="D12" t="str">
            <v>生活相談員</v>
          </cell>
          <cell r="E12" t="str">
            <v>看護職員</v>
          </cell>
          <cell r="F12" t="str">
            <v>介護職員</v>
          </cell>
          <cell r="G12" t="str">
            <v>機能訓練指導員</v>
          </cell>
          <cell r="H12" t="str">
            <v>管理栄養士【栄養】</v>
          </cell>
          <cell r="I12" t="str">
            <v>言語聴覚士【口腔】</v>
          </cell>
          <cell r="J12" t="str">
            <v>歯科衛生士【口腔】</v>
          </cell>
          <cell r="K12" t="str">
            <v>ー</v>
          </cell>
          <cell r="L12" t="str">
            <v>ー</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付表第一号（三）（訪問看護）"/>
      <sheetName val="（参考）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事項別提出書類一覧"/>
      <sheetName val="変更届出書（第3号様式）"/>
      <sheetName val="付表3（訪問看護）"/>
      <sheetName val="勤務表(参考様式１）訪問看護"/>
      <sheetName val="勤務表(訪看）(参考様式1)（100名）"/>
      <sheetName val="記入方法"/>
      <sheetName val="プルダウン・リスト"/>
    </sheetNames>
    <sheetDataSet>
      <sheetData sheetId="0"/>
      <sheetData sheetId="1"/>
      <sheetData sheetId="2"/>
      <sheetData sheetId="3"/>
      <sheetData sheetId="4"/>
      <sheetData sheetId="5"/>
      <sheetData sheetId="6">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訪問看護"/>
      <sheetName val="訪問看護（１枚版）"/>
      <sheetName val="訪問看護（100名）"/>
      <sheetName val="記入方法"/>
      <sheetName val="プルダウン・リスト"/>
    </sheetNames>
    <sheetDataSet>
      <sheetData sheetId="0"/>
      <sheetData sheetId="1"/>
      <sheetData sheetId="2"/>
      <sheetData sheetId="3"/>
      <sheetData sheetId="4">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4"/>
  <sheetViews>
    <sheetView showGridLines="0" tabSelected="1" view="pageBreakPreview" topLeftCell="A16" zoomScaleNormal="100" zoomScaleSheetLayoutView="100" workbookViewId="0">
      <selection activeCell="C29" sqref="C29:F29"/>
    </sheetView>
  </sheetViews>
  <sheetFormatPr defaultRowHeight="13.2" x14ac:dyDescent="0.2"/>
  <cols>
    <col min="1" max="1" width="4.109375" customWidth="1"/>
    <col min="2" max="2" width="4.6640625" customWidth="1"/>
    <col min="3" max="3" width="20.77734375" customWidth="1"/>
    <col min="4" max="4" width="36" customWidth="1"/>
    <col min="5" max="5" width="8" customWidth="1"/>
    <col min="6" max="6" width="11.21875" customWidth="1"/>
    <col min="7" max="7" width="9.5546875" style="350" customWidth="1"/>
    <col min="8" max="8" width="5.109375" customWidth="1"/>
    <col min="9" max="10" width="4.6640625" customWidth="1"/>
  </cols>
  <sheetData>
    <row r="1" spans="2:10" ht="19.5" customHeight="1" x14ac:dyDescent="0.2"/>
    <row r="2" spans="2:10" ht="31.5" customHeight="1" x14ac:dyDescent="0.2">
      <c r="C2" t="s">
        <v>2</v>
      </c>
    </row>
    <row r="3" spans="2:10" ht="21.75" customHeight="1" x14ac:dyDescent="0.2">
      <c r="B3" s="403" t="s">
        <v>57</v>
      </c>
      <c r="C3" s="403"/>
      <c r="D3" s="403"/>
      <c r="E3" s="403"/>
      <c r="F3" s="403"/>
      <c r="G3" s="403"/>
      <c r="H3" s="8"/>
      <c r="I3" s="8"/>
      <c r="J3" s="8"/>
    </row>
    <row r="4" spans="2:10" ht="10.5" customHeight="1" x14ac:dyDescent="0.25">
      <c r="B4" s="5"/>
      <c r="C4" s="11"/>
      <c r="D4" s="5"/>
      <c r="E4" s="5"/>
      <c r="F4" s="6"/>
      <c r="G4" s="354"/>
      <c r="H4" s="8"/>
      <c r="I4" s="8"/>
      <c r="J4" s="8"/>
    </row>
    <row r="5" spans="2:10" ht="24" customHeight="1" x14ac:dyDescent="0.2">
      <c r="B5" s="5"/>
      <c r="C5" s="10"/>
      <c r="D5" s="5"/>
      <c r="E5" s="7"/>
      <c r="F5" s="6"/>
      <c r="G5" s="354"/>
      <c r="H5" s="8"/>
      <c r="I5" s="8"/>
      <c r="J5" s="8"/>
    </row>
    <row r="6" spans="2:10" ht="13.5" customHeight="1" x14ac:dyDescent="0.25">
      <c r="B6" s="5"/>
      <c r="C6" s="9"/>
      <c r="D6" s="5"/>
      <c r="E6" s="5"/>
      <c r="F6" s="6"/>
      <c r="G6" s="354"/>
      <c r="H6" s="8"/>
      <c r="I6" s="8"/>
      <c r="J6" s="8"/>
    </row>
    <row r="7" spans="2:10" ht="24" customHeight="1" x14ac:dyDescent="0.2">
      <c r="B7" s="404" t="s">
        <v>313</v>
      </c>
      <c r="C7" s="405"/>
      <c r="D7" s="434"/>
      <c r="E7" s="435"/>
      <c r="F7" s="435"/>
      <c r="G7" s="436"/>
    </row>
    <row r="8" spans="2:10" ht="6.75" customHeight="1" x14ac:dyDescent="0.2">
      <c r="B8" s="5"/>
      <c r="C8" s="5"/>
      <c r="D8" s="5"/>
      <c r="E8" s="5"/>
      <c r="F8" s="5"/>
      <c r="G8" s="354"/>
    </row>
    <row r="9" spans="2:10" ht="6.75" customHeight="1" thickBot="1" x14ac:dyDescent="0.25">
      <c r="B9" s="5"/>
      <c r="C9" s="5"/>
      <c r="D9" s="5"/>
      <c r="E9" s="5"/>
      <c r="F9" s="5"/>
      <c r="G9" s="354"/>
    </row>
    <row r="10" spans="2:10" ht="14.4" x14ac:dyDescent="0.2">
      <c r="B10" s="366"/>
      <c r="C10" s="406" t="s">
        <v>9</v>
      </c>
      <c r="D10" s="407"/>
      <c r="E10" s="407"/>
      <c r="F10" s="408"/>
      <c r="G10" s="427" t="s">
        <v>351</v>
      </c>
    </row>
    <row r="11" spans="2:10" ht="14.4" x14ac:dyDescent="0.2">
      <c r="B11" s="367"/>
      <c r="C11" s="409"/>
      <c r="D11" s="410"/>
      <c r="E11" s="410"/>
      <c r="F11" s="411"/>
      <c r="G11" s="428"/>
    </row>
    <row r="12" spans="2:10" ht="15" thickBot="1" x14ac:dyDescent="0.25">
      <c r="B12" s="368"/>
      <c r="C12" s="412"/>
      <c r="D12" s="413"/>
      <c r="E12" s="413"/>
      <c r="F12" s="414"/>
      <c r="G12" s="429"/>
    </row>
    <row r="13" spans="2:10" ht="21" customHeight="1" x14ac:dyDescent="0.2">
      <c r="B13" s="421" t="s">
        <v>58</v>
      </c>
      <c r="C13" s="415" t="s">
        <v>273</v>
      </c>
      <c r="D13" s="416"/>
      <c r="E13" s="416"/>
      <c r="F13" s="417"/>
      <c r="G13" s="430"/>
    </row>
    <row r="14" spans="2:10" ht="21" customHeight="1" x14ac:dyDescent="0.2">
      <c r="B14" s="422"/>
      <c r="C14" s="418" t="s">
        <v>199</v>
      </c>
      <c r="D14" s="419"/>
      <c r="E14" s="419"/>
      <c r="F14" s="420"/>
      <c r="G14" s="431"/>
    </row>
    <row r="15" spans="2:10" ht="21" customHeight="1" x14ac:dyDescent="0.2">
      <c r="B15" s="422"/>
      <c r="C15" s="424" t="s">
        <v>312</v>
      </c>
      <c r="D15" s="425"/>
      <c r="E15" s="425"/>
      <c r="F15" s="426"/>
      <c r="G15" s="432"/>
    </row>
    <row r="16" spans="2:10" ht="21" customHeight="1" thickBot="1" x14ac:dyDescent="0.25">
      <c r="B16" s="423"/>
      <c r="C16" s="375"/>
      <c r="D16" s="376"/>
      <c r="E16" s="376"/>
      <c r="F16" s="377"/>
      <c r="G16" s="433"/>
    </row>
    <row r="17" spans="2:7" ht="21" customHeight="1" x14ac:dyDescent="0.2">
      <c r="B17" s="41">
        <v>1</v>
      </c>
      <c r="C17" s="378" t="s">
        <v>54</v>
      </c>
      <c r="D17" s="379"/>
      <c r="E17" s="379"/>
      <c r="F17" s="380"/>
      <c r="G17" s="355" t="s">
        <v>352</v>
      </c>
    </row>
    <row r="18" spans="2:7" ht="21" customHeight="1" x14ac:dyDescent="0.2">
      <c r="B18" s="41"/>
      <c r="C18" s="381" t="s">
        <v>55</v>
      </c>
      <c r="D18" s="382"/>
      <c r="E18" s="382"/>
      <c r="F18" s="383"/>
      <c r="G18" s="356"/>
    </row>
    <row r="19" spans="2:7" ht="21" customHeight="1" x14ac:dyDescent="0.2">
      <c r="B19" s="42"/>
      <c r="C19" s="384" t="s">
        <v>56</v>
      </c>
      <c r="D19" s="385"/>
      <c r="E19" s="385"/>
      <c r="F19" s="386"/>
      <c r="G19" s="357"/>
    </row>
    <row r="20" spans="2:7" ht="21" customHeight="1" x14ac:dyDescent="0.2">
      <c r="B20" s="43">
        <v>2</v>
      </c>
      <c r="C20" s="378" t="s">
        <v>1</v>
      </c>
      <c r="D20" s="379"/>
      <c r="E20" s="379"/>
      <c r="F20" s="380"/>
      <c r="G20" s="358"/>
    </row>
    <row r="21" spans="2:7" ht="21" customHeight="1" x14ac:dyDescent="0.2">
      <c r="B21" s="42"/>
      <c r="C21" s="393" t="s">
        <v>350</v>
      </c>
      <c r="D21" s="394"/>
      <c r="E21" s="394"/>
      <c r="F21" s="395"/>
      <c r="G21" s="42"/>
    </row>
    <row r="22" spans="2:7" ht="36" customHeight="1" x14ac:dyDescent="0.2">
      <c r="B22" s="44">
        <v>3</v>
      </c>
      <c r="C22" s="396" t="s">
        <v>354</v>
      </c>
      <c r="D22" s="397"/>
      <c r="E22" s="397"/>
      <c r="F22" s="398"/>
      <c r="G22" s="359" t="s">
        <v>353</v>
      </c>
    </row>
    <row r="23" spans="2:7" ht="21" customHeight="1" x14ac:dyDescent="0.2">
      <c r="B23" s="44">
        <v>4</v>
      </c>
      <c r="C23" s="399" t="s">
        <v>60</v>
      </c>
      <c r="D23" s="397"/>
      <c r="E23" s="397"/>
      <c r="F23" s="398"/>
      <c r="G23" s="360"/>
    </row>
    <row r="24" spans="2:7" ht="21" customHeight="1" x14ac:dyDescent="0.2">
      <c r="B24" s="45">
        <v>5</v>
      </c>
      <c r="C24" s="400" t="s">
        <v>10</v>
      </c>
      <c r="D24" s="401"/>
      <c r="E24" s="401"/>
      <c r="F24" s="402"/>
      <c r="G24" s="361"/>
    </row>
    <row r="25" spans="2:7" ht="21" customHeight="1" thickBot="1" x14ac:dyDescent="0.25">
      <c r="B25" s="45">
        <v>6</v>
      </c>
      <c r="C25" s="387" t="s">
        <v>0</v>
      </c>
      <c r="D25" s="388"/>
      <c r="E25" s="388"/>
      <c r="F25" s="389"/>
      <c r="G25" s="360"/>
    </row>
    <row r="26" spans="2:7" s="350" customFormat="1" ht="21" customHeight="1" x14ac:dyDescent="0.2">
      <c r="B26" s="351">
        <v>7</v>
      </c>
      <c r="C26" s="390" t="s">
        <v>346</v>
      </c>
      <c r="D26" s="391"/>
      <c r="E26" s="391"/>
      <c r="F26" s="392"/>
      <c r="G26" s="355" t="s">
        <v>352</v>
      </c>
    </row>
    <row r="27" spans="2:7" s="350" customFormat="1" ht="21" customHeight="1" x14ac:dyDescent="0.2">
      <c r="B27" s="352"/>
      <c r="C27" s="369" t="s">
        <v>347</v>
      </c>
      <c r="D27" s="370"/>
      <c r="E27" s="370"/>
      <c r="F27" s="371"/>
      <c r="G27" s="362"/>
    </row>
    <row r="28" spans="2:7" s="350" customFormat="1" ht="36.6" customHeight="1" x14ac:dyDescent="0.2">
      <c r="B28" s="352"/>
      <c r="C28" s="372" t="s">
        <v>348</v>
      </c>
      <c r="D28" s="373"/>
      <c r="E28" s="373"/>
      <c r="F28" s="374"/>
      <c r="G28" s="352"/>
    </row>
    <row r="29" spans="2:7" s="350" customFormat="1" ht="51" customHeight="1" thickBot="1" x14ac:dyDescent="0.25">
      <c r="B29" s="353"/>
      <c r="C29" s="375" t="s">
        <v>349</v>
      </c>
      <c r="D29" s="376"/>
      <c r="E29" s="376"/>
      <c r="F29" s="377"/>
      <c r="G29" s="363"/>
    </row>
    <row r="30" spans="2:7" x14ac:dyDescent="0.2">
      <c r="B30" s="5"/>
      <c r="C30" s="5"/>
      <c r="D30" s="5"/>
      <c r="E30" s="5"/>
      <c r="F30" s="5"/>
      <c r="G30" s="364"/>
    </row>
    <row r="31" spans="2:7" x14ac:dyDescent="0.2">
      <c r="B31" s="5"/>
      <c r="G31" s="354"/>
    </row>
    <row r="32" spans="2:7" x14ac:dyDescent="0.2">
      <c r="G32" s="354"/>
    </row>
    <row r="33" spans="2:8" x14ac:dyDescent="0.2">
      <c r="G33" s="354"/>
    </row>
    <row r="34" spans="2:8" x14ac:dyDescent="0.2">
      <c r="G34" s="354"/>
    </row>
    <row r="37" spans="2:8" s="4" customFormat="1" ht="12.75" customHeight="1" x14ac:dyDescent="0.2">
      <c r="B37"/>
      <c r="C37"/>
      <c r="D37"/>
      <c r="E37"/>
      <c r="F37"/>
      <c r="G37" s="350"/>
      <c r="H37"/>
    </row>
    <row r="38" spans="2:8" s="4" customFormat="1" ht="12.75" customHeight="1" x14ac:dyDescent="0.2">
      <c r="B38"/>
      <c r="C38"/>
      <c r="D38"/>
      <c r="E38"/>
      <c r="F38"/>
      <c r="G38" s="350"/>
      <c r="H38"/>
    </row>
    <row r="39" spans="2:8" s="4" customFormat="1" ht="12.75" customHeight="1" x14ac:dyDescent="0.2">
      <c r="B39"/>
      <c r="C39"/>
      <c r="D39"/>
      <c r="E39"/>
      <c r="F39"/>
      <c r="G39" s="350"/>
      <c r="H39"/>
    </row>
    <row r="40" spans="2:8" s="4" customFormat="1" ht="12.75" customHeight="1" x14ac:dyDescent="0.2">
      <c r="B40"/>
      <c r="C40"/>
      <c r="D40"/>
      <c r="E40"/>
      <c r="F40"/>
      <c r="G40" s="350"/>
      <c r="H40"/>
    </row>
    <row r="41" spans="2:8" s="4" customFormat="1" ht="12.75" customHeight="1" x14ac:dyDescent="0.2">
      <c r="B41"/>
      <c r="C41"/>
      <c r="D41"/>
      <c r="E41"/>
      <c r="F41"/>
      <c r="G41" s="350"/>
      <c r="H41"/>
    </row>
    <row r="42" spans="2:8" s="4" customFormat="1" ht="13.5" customHeight="1" x14ac:dyDescent="0.2">
      <c r="B42"/>
      <c r="C42"/>
      <c r="D42"/>
      <c r="E42"/>
      <c r="F42"/>
      <c r="G42" s="350"/>
      <c r="H42"/>
    </row>
    <row r="43" spans="2:8" s="4" customFormat="1" ht="12.75" customHeight="1" x14ac:dyDescent="0.2">
      <c r="B43"/>
      <c r="C43"/>
      <c r="D43"/>
      <c r="E43"/>
      <c r="F43"/>
      <c r="G43" s="350"/>
      <c r="H43"/>
    </row>
    <row r="44" spans="2:8" s="4" customFormat="1" ht="12.75" customHeight="1" x14ac:dyDescent="0.2">
      <c r="B44"/>
      <c r="C44"/>
      <c r="D44"/>
      <c r="E44"/>
      <c r="F44"/>
      <c r="G44" s="350"/>
      <c r="H44"/>
    </row>
    <row r="45" spans="2:8" s="4" customFormat="1" ht="12.75" customHeight="1" x14ac:dyDescent="0.2">
      <c r="B45"/>
      <c r="C45"/>
      <c r="D45"/>
      <c r="E45"/>
      <c r="F45"/>
      <c r="G45" s="350"/>
      <c r="H45"/>
    </row>
    <row r="46" spans="2:8" s="4" customFormat="1" ht="12.75" customHeight="1" x14ac:dyDescent="0.2">
      <c r="B46"/>
      <c r="C46"/>
      <c r="D46"/>
      <c r="E46"/>
      <c r="F46"/>
      <c r="G46" s="350"/>
      <c r="H46"/>
    </row>
    <row r="47" spans="2:8" s="4" customFormat="1" x14ac:dyDescent="0.2">
      <c r="B47"/>
      <c r="C47"/>
      <c r="D47"/>
      <c r="E47"/>
      <c r="F47"/>
      <c r="G47" s="350"/>
      <c r="H47"/>
    </row>
    <row r="48" spans="2:8" s="4" customFormat="1" ht="12.75" customHeight="1" x14ac:dyDescent="0.2">
      <c r="B48"/>
      <c r="C48"/>
      <c r="D48"/>
      <c r="E48"/>
      <c r="F48"/>
      <c r="G48" s="350"/>
      <c r="H48"/>
    </row>
    <row r="49" spans="2:8" s="4" customFormat="1" ht="13.5" customHeight="1" x14ac:dyDescent="0.2">
      <c r="B49"/>
      <c r="C49"/>
      <c r="D49"/>
      <c r="E49"/>
      <c r="F49"/>
      <c r="G49" s="350"/>
      <c r="H49"/>
    </row>
    <row r="50" spans="2:8" s="4" customFormat="1" ht="12.75" customHeight="1" x14ac:dyDescent="0.2">
      <c r="B50"/>
      <c r="C50"/>
      <c r="D50"/>
      <c r="E50"/>
      <c r="F50"/>
      <c r="G50" s="350"/>
      <c r="H50"/>
    </row>
    <row r="51" spans="2:8" s="4" customFormat="1" ht="13.5" customHeight="1" x14ac:dyDescent="0.2">
      <c r="B51"/>
      <c r="C51"/>
      <c r="D51"/>
      <c r="E51"/>
      <c r="F51"/>
      <c r="G51" s="350"/>
      <c r="H51"/>
    </row>
    <row r="52" spans="2:8" s="4" customFormat="1" ht="12.75" customHeight="1" x14ac:dyDescent="0.2">
      <c r="B52"/>
      <c r="C52"/>
      <c r="D52"/>
      <c r="E52"/>
      <c r="F52"/>
      <c r="G52" s="350"/>
      <c r="H52"/>
    </row>
    <row r="53" spans="2:8" s="4" customFormat="1" ht="12.75" customHeight="1" x14ac:dyDescent="0.2">
      <c r="B53"/>
      <c r="C53"/>
      <c r="D53"/>
      <c r="E53"/>
      <c r="F53"/>
      <c r="G53" s="350"/>
      <c r="H53"/>
    </row>
    <row r="54" spans="2:8" s="4" customFormat="1" ht="13.5" customHeight="1" x14ac:dyDescent="0.2">
      <c r="B54"/>
      <c r="C54"/>
      <c r="D54"/>
      <c r="E54"/>
      <c r="F54"/>
      <c r="G54" s="350"/>
      <c r="H54"/>
    </row>
    <row r="55" spans="2:8" s="4" customFormat="1" ht="12.75" customHeight="1" x14ac:dyDescent="0.2">
      <c r="B55"/>
      <c r="C55"/>
      <c r="D55"/>
      <c r="E55"/>
      <c r="F55"/>
      <c r="G55" s="350"/>
      <c r="H55"/>
    </row>
    <row r="56" spans="2:8" s="4" customFormat="1" ht="12.75" customHeight="1" x14ac:dyDescent="0.2">
      <c r="B56"/>
      <c r="C56"/>
      <c r="D56"/>
      <c r="E56"/>
      <c r="F56"/>
      <c r="G56" s="350"/>
      <c r="H56"/>
    </row>
    <row r="57" spans="2:8" s="4" customFormat="1" ht="12.75" customHeight="1" x14ac:dyDescent="0.2">
      <c r="B57"/>
      <c r="C57"/>
      <c r="D57"/>
      <c r="E57"/>
      <c r="F57"/>
      <c r="G57" s="350"/>
      <c r="H57"/>
    </row>
    <row r="58" spans="2:8" s="4" customFormat="1" ht="13.5" customHeight="1" x14ac:dyDescent="0.2">
      <c r="B58"/>
      <c r="C58"/>
      <c r="D58"/>
      <c r="E58"/>
      <c r="F58"/>
      <c r="G58" s="350"/>
      <c r="H58"/>
    </row>
    <row r="59" spans="2:8" s="4" customFormat="1" ht="12.75" customHeight="1" x14ac:dyDescent="0.2">
      <c r="B59"/>
      <c r="C59"/>
      <c r="D59"/>
      <c r="E59"/>
      <c r="F59"/>
      <c r="G59" s="350"/>
      <c r="H59"/>
    </row>
    <row r="60" spans="2:8" s="4" customFormat="1" ht="12.75" customHeight="1" x14ac:dyDescent="0.2">
      <c r="B60"/>
      <c r="C60"/>
      <c r="D60"/>
      <c r="E60"/>
      <c r="F60"/>
      <c r="G60" s="350"/>
      <c r="H60"/>
    </row>
    <row r="61" spans="2:8" s="4" customFormat="1" ht="13.5" customHeight="1" x14ac:dyDescent="0.2">
      <c r="B61"/>
      <c r="C61"/>
      <c r="D61"/>
      <c r="E61"/>
      <c r="F61"/>
      <c r="G61" s="350"/>
      <c r="H61"/>
    </row>
    <row r="62" spans="2:8" s="4" customFormat="1" ht="12.75" customHeight="1" x14ac:dyDescent="0.2">
      <c r="B62"/>
      <c r="C62"/>
      <c r="D62"/>
      <c r="E62"/>
      <c r="F62"/>
      <c r="G62" s="350"/>
      <c r="H62"/>
    </row>
    <row r="63" spans="2:8" s="4" customFormat="1" ht="12.75" customHeight="1" x14ac:dyDescent="0.2">
      <c r="B63"/>
      <c r="C63"/>
      <c r="D63"/>
      <c r="E63"/>
      <c r="F63"/>
      <c r="G63" s="350"/>
      <c r="H63"/>
    </row>
    <row r="64" spans="2:8" s="4" customFormat="1" ht="12.75" customHeight="1" x14ac:dyDescent="0.2">
      <c r="B64"/>
      <c r="C64"/>
      <c r="D64"/>
      <c r="E64"/>
      <c r="F64"/>
      <c r="G64" s="350"/>
      <c r="H64"/>
    </row>
    <row r="65" spans="2:8" s="4" customFormat="1" ht="12.75" customHeight="1" x14ac:dyDescent="0.2">
      <c r="B65"/>
      <c r="C65"/>
      <c r="D65"/>
      <c r="E65"/>
      <c r="F65"/>
      <c r="G65" s="350"/>
      <c r="H65"/>
    </row>
    <row r="66" spans="2:8" s="4" customFormat="1" ht="13.5" customHeight="1" x14ac:dyDescent="0.2">
      <c r="B66"/>
      <c r="C66"/>
      <c r="D66"/>
      <c r="E66"/>
      <c r="F66"/>
      <c r="G66" s="350"/>
      <c r="H66"/>
    </row>
    <row r="67" spans="2:8" s="3" customFormat="1" ht="12.75" customHeight="1" x14ac:dyDescent="0.2">
      <c r="B67"/>
      <c r="C67"/>
      <c r="D67"/>
      <c r="E67"/>
      <c r="F67"/>
      <c r="G67" s="350"/>
      <c r="H67"/>
    </row>
    <row r="68" spans="2:8" s="3" customFormat="1" ht="12.75" customHeight="1" x14ac:dyDescent="0.2">
      <c r="B68"/>
      <c r="C68"/>
      <c r="D68"/>
      <c r="E68"/>
      <c r="F68"/>
      <c r="G68" s="350"/>
      <c r="H68"/>
    </row>
    <row r="69" spans="2:8" s="3" customFormat="1" ht="12.75" customHeight="1" x14ac:dyDescent="0.2">
      <c r="B69"/>
      <c r="C69"/>
      <c r="D69"/>
      <c r="E69"/>
      <c r="F69"/>
      <c r="G69" s="350"/>
      <c r="H69"/>
    </row>
    <row r="70" spans="2:8" s="4" customFormat="1" ht="12.75" customHeight="1" x14ac:dyDescent="0.2">
      <c r="B70"/>
      <c r="C70"/>
      <c r="D70"/>
      <c r="E70"/>
      <c r="F70"/>
      <c r="G70" s="350"/>
      <c r="H70"/>
    </row>
    <row r="71" spans="2:8" s="4" customFormat="1" ht="13.5" customHeight="1" x14ac:dyDescent="0.2">
      <c r="B71"/>
      <c r="C71"/>
      <c r="D71"/>
      <c r="E71"/>
      <c r="F71"/>
      <c r="G71" s="350"/>
      <c r="H71"/>
    </row>
    <row r="72" spans="2:8" s="3" customFormat="1" ht="12.75" customHeight="1" x14ac:dyDescent="0.2">
      <c r="B72"/>
      <c r="C72"/>
      <c r="D72"/>
      <c r="E72"/>
      <c r="F72"/>
      <c r="G72" s="350"/>
      <c r="H72"/>
    </row>
    <row r="73" spans="2:8" s="3" customFormat="1" ht="12.75" customHeight="1" x14ac:dyDescent="0.2">
      <c r="B73"/>
      <c r="C73"/>
      <c r="D73"/>
      <c r="E73"/>
      <c r="F73"/>
      <c r="G73" s="350"/>
      <c r="H73"/>
    </row>
    <row r="74" spans="2:8" s="3" customFormat="1" ht="12.75" customHeight="1" x14ac:dyDescent="0.2">
      <c r="B74"/>
      <c r="C74"/>
      <c r="D74"/>
      <c r="E74"/>
      <c r="F74"/>
      <c r="G74" s="350"/>
      <c r="H74"/>
    </row>
    <row r="75" spans="2:8" s="2" customFormat="1" x14ac:dyDescent="0.2">
      <c r="B75"/>
      <c r="C75"/>
      <c r="D75"/>
      <c r="E75"/>
      <c r="F75"/>
      <c r="G75" s="350"/>
      <c r="H75"/>
    </row>
    <row r="76" spans="2:8" s="1" customFormat="1" x14ac:dyDescent="0.2">
      <c r="B76"/>
      <c r="C76"/>
      <c r="D76"/>
      <c r="E76"/>
      <c r="F76"/>
      <c r="G76" s="350"/>
      <c r="H76"/>
    </row>
    <row r="77" spans="2:8" s="1" customFormat="1" x14ac:dyDescent="0.2">
      <c r="B77"/>
      <c r="C77"/>
      <c r="D77"/>
      <c r="E77"/>
      <c r="F77"/>
      <c r="G77" s="350"/>
      <c r="H77"/>
    </row>
    <row r="78" spans="2:8" s="1" customFormat="1" x14ac:dyDescent="0.2">
      <c r="B78"/>
      <c r="C78"/>
      <c r="D78"/>
      <c r="E78"/>
      <c r="F78"/>
      <c r="G78" s="350"/>
      <c r="H78"/>
    </row>
    <row r="79" spans="2:8" s="1" customFormat="1" x14ac:dyDescent="0.2">
      <c r="B79"/>
      <c r="C79"/>
      <c r="D79"/>
      <c r="E79"/>
      <c r="F79"/>
      <c r="G79" s="350"/>
      <c r="H79"/>
    </row>
    <row r="80" spans="2:8" s="1" customFormat="1" x14ac:dyDescent="0.2">
      <c r="B80"/>
      <c r="C80"/>
      <c r="D80"/>
      <c r="E80"/>
      <c r="F80"/>
      <c r="G80" s="350"/>
      <c r="H80"/>
    </row>
    <row r="81" spans="2:8" s="1" customFormat="1" x14ac:dyDescent="0.2">
      <c r="B81"/>
      <c r="C81"/>
      <c r="D81"/>
      <c r="E81"/>
      <c r="F81"/>
      <c r="G81" s="350"/>
      <c r="H81"/>
    </row>
    <row r="82" spans="2:8" s="1" customFormat="1" x14ac:dyDescent="0.2">
      <c r="B82"/>
      <c r="C82"/>
      <c r="D82"/>
      <c r="E82"/>
      <c r="F82"/>
      <c r="G82" s="350"/>
      <c r="H82"/>
    </row>
    <row r="83" spans="2:8" s="1" customFormat="1" x14ac:dyDescent="0.2">
      <c r="B83"/>
      <c r="C83"/>
      <c r="D83"/>
      <c r="E83"/>
      <c r="F83"/>
      <c r="G83" s="350"/>
      <c r="H83"/>
    </row>
    <row r="84" spans="2:8" s="1" customFormat="1" x14ac:dyDescent="0.2">
      <c r="B84"/>
      <c r="C84"/>
      <c r="D84"/>
      <c r="E84"/>
      <c r="F84"/>
      <c r="G84" s="350"/>
      <c r="H84"/>
    </row>
    <row r="85" spans="2:8" s="1" customFormat="1" x14ac:dyDescent="0.2">
      <c r="B85"/>
      <c r="C85"/>
      <c r="D85"/>
      <c r="E85"/>
      <c r="F85"/>
      <c r="G85" s="350"/>
      <c r="H85"/>
    </row>
    <row r="86" spans="2:8" s="1" customFormat="1" x14ac:dyDescent="0.2">
      <c r="B86"/>
      <c r="C86"/>
      <c r="D86"/>
      <c r="E86"/>
      <c r="F86"/>
      <c r="G86" s="350"/>
      <c r="H86"/>
    </row>
    <row r="87" spans="2:8" s="1" customFormat="1" x14ac:dyDescent="0.2">
      <c r="B87"/>
      <c r="C87"/>
      <c r="D87"/>
      <c r="E87"/>
      <c r="F87"/>
      <c r="G87" s="350"/>
      <c r="H87"/>
    </row>
    <row r="88" spans="2:8" s="1" customFormat="1" x14ac:dyDescent="0.2">
      <c r="B88"/>
      <c r="C88"/>
      <c r="D88"/>
      <c r="E88"/>
      <c r="F88"/>
      <c r="G88" s="350"/>
      <c r="H88"/>
    </row>
    <row r="89" spans="2:8" s="1" customFormat="1" x14ac:dyDescent="0.2">
      <c r="B89"/>
      <c r="C89"/>
      <c r="D89"/>
      <c r="E89"/>
      <c r="F89"/>
      <c r="G89" s="350"/>
      <c r="H89"/>
    </row>
    <row r="90" spans="2:8" s="1" customFormat="1" x14ac:dyDescent="0.2">
      <c r="B90"/>
      <c r="C90"/>
      <c r="D90"/>
      <c r="E90"/>
      <c r="F90"/>
      <c r="G90" s="350"/>
      <c r="H90"/>
    </row>
    <row r="91" spans="2:8" s="1" customFormat="1" x14ac:dyDescent="0.2">
      <c r="B91"/>
      <c r="C91"/>
      <c r="D91"/>
      <c r="E91"/>
      <c r="F91"/>
      <c r="G91" s="350"/>
      <c r="H91"/>
    </row>
    <row r="92" spans="2:8" s="1" customFormat="1" x14ac:dyDescent="0.2">
      <c r="B92"/>
      <c r="C92"/>
      <c r="D92"/>
      <c r="E92"/>
      <c r="F92"/>
      <c r="G92" s="350"/>
      <c r="H92"/>
    </row>
    <row r="93" spans="2:8" s="1" customFormat="1" x14ac:dyDescent="0.2">
      <c r="B93"/>
      <c r="C93"/>
      <c r="D93"/>
      <c r="E93"/>
      <c r="F93"/>
      <c r="G93" s="350"/>
      <c r="H93"/>
    </row>
    <row r="94" spans="2:8" s="1" customFormat="1" x14ac:dyDescent="0.2">
      <c r="B94"/>
      <c r="C94"/>
      <c r="D94"/>
      <c r="E94"/>
      <c r="F94"/>
      <c r="G94" s="350"/>
      <c r="H94"/>
    </row>
    <row r="95" spans="2:8" s="1" customFormat="1" x14ac:dyDescent="0.2">
      <c r="B95"/>
      <c r="C95"/>
      <c r="D95"/>
      <c r="E95"/>
      <c r="F95"/>
      <c r="G95" s="350"/>
      <c r="H95"/>
    </row>
    <row r="96" spans="2:8" s="1" customFormat="1" x14ac:dyDescent="0.2">
      <c r="B96"/>
      <c r="C96"/>
      <c r="D96"/>
      <c r="E96"/>
      <c r="F96"/>
      <c r="G96" s="350"/>
      <c r="H96"/>
    </row>
    <row r="97" spans="2:8" s="1" customFormat="1" x14ac:dyDescent="0.2">
      <c r="B97"/>
      <c r="C97"/>
      <c r="D97"/>
      <c r="E97"/>
      <c r="F97"/>
      <c r="G97" s="350"/>
      <c r="H97"/>
    </row>
    <row r="98" spans="2:8" s="1" customFormat="1" x14ac:dyDescent="0.2">
      <c r="B98"/>
      <c r="C98"/>
      <c r="D98"/>
      <c r="E98"/>
      <c r="F98"/>
      <c r="G98" s="350"/>
      <c r="H98"/>
    </row>
    <row r="99" spans="2:8" s="1" customFormat="1" x14ac:dyDescent="0.2">
      <c r="B99"/>
      <c r="C99"/>
      <c r="D99"/>
      <c r="E99"/>
      <c r="F99"/>
      <c r="G99" s="350"/>
      <c r="H99"/>
    </row>
    <row r="100" spans="2:8" s="1" customFormat="1" x14ac:dyDescent="0.2">
      <c r="B100"/>
      <c r="C100"/>
      <c r="D100"/>
      <c r="E100"/>
      <c r="F100"/>
      <c r="G100" s="350"/>
      <c r="H100"/>
    </row>
    <row r="101" spans="2:8" s="1" customFormat="1" x14ac:dyDescent="0.2">
      <c r="B101"/>
      <c r="C101"/>
      <c r="D101"/>
      <c r="E101"/>
      <c r="F101"/>
      <c r="G101" s="350"/>
      <c r="H101"/>
    </row>
    <row r="102" spans="2:8" s="1" customFormat="1" x14ac:dyDescent="0.2">
      <c r="B102"/>
      <c r="C102"/>
      <c r="D102"/>
      <c r="E102"/>
      <c r="F102"/>
      <c r="G102" s="350"/>
      <c r="H102"/>
    </row>
    <row r="103" spans="2:8" s="1" customFormat="1" x14ac:dyDescent="0.2">
      <c r="B103"/>
      <c r="C103"/>
      <c r="D103"/>
      <c r="E103"/>
      <c r="F103"/>
      <c r="G103" s="350"/>
      <c r="H103"/>
    </row>
    <row r="104" spans="2:8" s="1" customFormat="1" x14ac:dyDescent="0.2">
      <c r="B104"/>
      <c r="C104"/>
      <c r="D104"/>
      <c r="E104"/>
      <c r="F104"/>
      <c r="G104" s="350"/>
      <c r="H104"/>
    </row>
    <row r="105" spans="2:8" s="1" customFormat="1" x14ac:dyDescent="0.2">
      <c r="B105"/>
      <c r="C105"/>
      <c r="D105"/>
      <c r="E105"/>
      <c r="F105"/>
      <c r="G105" s="350"/>
      <c r="H105"/>
    </row>
    <row r="106" spans="2:8" s="1" customFormat="1" x14ac:dyDescent="0.2">
      <c r="B106"/>
      <c r="C106"/>
      <c r="D106"/>
      <c r="E106"/>
      <c r="F106"/>
      <c r="G106" s="350"/>
      <c r="H106"/>
    </row>
    <row r="107" spans="2:8" s="1" customFormat="1" x14ac:dyDescent="0.2">
      <c r="B107"/>
      <c r="C107"/>
      <c r="D107"/>
      <c r="E107"/>
      <c r="F107"/>
      <c r="G107" s="350"/>
      <c r="H107"/>
    </row>
    <row r="108" spans="2:8" s="1" customFormat="1" x14ac:dyDescent="0.2">
      <c r="B108"/>
      <c r="G108" s="350"/>
      <c r="H108"/>
    </row>
    <row r="109" spans="2:8" s="1" customFormat="1" x14ac:dyDescent="0.2">
      <c r="G109" s="350"/>
    </row>
    <row r="110" spans="2:8" s="1" customFormat="1" x14ac:dyDescent="0.2">
      <c r="G110" s="350"/>
    </row>
    <row r="111" spans="2:8" s="1" customFormat="1" x14ac:dyDescent="0.2">
      <c r="G111" s="350"/>
    </row>
    <row r="112" spans="2:8" s="1" customFormat="1" x14ac:dyDescent="0.2">
      <c r="G112" s="365"/>
    </row>
    <row r="113" spans="7:7" s="1" customFormat="1" x14ac:dyDescent="0.2">
      <c r="G113" s="365"/>
    </row>
    <row r="114" spans="7:7" s="1" customFormat="1" x14ac:dyDescent="0.2">
      <c r="G114" s="365"/>
    </row>
    <row r="115" spans="7:7" s="1" customFormat="1" x14ac:dyDescent="0.2">
      <c r="G115" s="365"/>
    </row>
    <row r="116" spans="7:7" s="1" customFormat="1" x14ac:dyDescent="0.2">
      <c r="G116" s="365"/>
    </row>
    <row r="117" spans="7:7" s="1" customFormat="1" x14ac:dyDescent="0.2">
      <c r="G117" s="365"/>
    </row>
    <row r="118" spans="7:7" s="1" customFormat="1" x14ac:dyDescent="0.2">
      <c r="G118" s="365"/>
    </row>
    <row r="119" spans="7:7" s="1" customFormat="1" x14ac:dyDescent="0.2">
      <c r="G119" s="365"/>
    </row>
    <row r="120" spans="7:7" s="1" customFormat="1" x14ac:dyDescent="0.2">
      <c r="G120" s="365"/>
    </row>
    <row r="121" spans="7:7" s="1" customFormat="1" x14ac:dyDescent="0.2">
      <c r="G121" s="365"/>
    </row>
    <row r="122" spans="7:7" s="1" customFormat="1" x14ac:dyDescent="0.2">
      <c r="G122" s="365"/>
    </row>
    <row r="123" spans="7:7" s="1" customFormat="1" x14ac:dyDescent="0.2">
      <c r="G123" s="365"/>
    </row>
    <row r="124" spans="7:7" s="1" customFormat="1" x14ac:dyDescent="0.2">
      <c r="G124" s="365"/>
    </row>
    <row r="125" spans="7:7" s="1" customFormat="1" x14ac:dyDescent="0.2">
      <c r="G125" s="365"/>
    </row>
    <row r="126" spans="7:7" s="1" customFormat="1" x14ac:dyDescent="0.2">
      <c r="G126" s="365"/>
    </row>
    <row r="127" spans="7:7" s="1" customFormat="1" x14ac:dyDescent="0.2">
      <c r="G127" s="365"/>
    </row>
    <row r="128" spans="7:7" s="1" customFormat="1" x14ac:dyDescent="0.2">
      <c r="G128" s="365"/>
    </row>
    <row r="129" spans="3:7" s="1" customFormat="1" x14ac:dyDescent="0.2">
      <c r="G129" s="365"/>
    </row>
    <row r="130" spans="3:7" s="1" customFormat="1" x14ac:dyDescent="0.2">
      <c r="G130" s="365"/>
    </row>
    <row r="131" spans="3:7" s="1" customFormat="1" x14ac:dyDescent="0.2">
      <c r="G131" s="365"/>
    </row>
    <row r="132" spans="3:7" s="1" customFormat="1" x14ac:dyDescent="0.2">
      <c r="G132" s="365"/>
    </row>
    <row r="133" spans="3:7" s="1" customFormat="1" x14ac:dyDescent="0.2">
      <c r="G133" s="365"/>
    </row>
    <row r="134" spans="3:7" s="1" customFormat="1" x14ac:dyDescent="0.2">
      <c r="G134" s="365"/>
    </row>
    <row r="135" spans="3:7" s="1" customFormat="1" x14ac:dyDescent="0.2">
      <c r="G135" s="365"/>
    </row>
    <row r="136" spans="3:7" s="1" customFormat="1" x14ac:dyDescent="0.2">
      <c r="G136" s="365"/>
    </row>
    <row r="137" spans="3:7" s="1" customFormat="1" x14ac:dyDescent="0.2">
      <c r="G137" s="365"/>
    </row>
    <row r="138" spans="3:7" s="1" customFormat="1" x14ac:dyDescent="0.2">
      <c r="G138" s="365"/>
    </row>
    <row r="139" spans="3:7" s="1" customFormat="1" x14ac:dyDescent="0.2">
      <c r="G139" s="365"/>
    </row>
    <row r="140" spans="3:7" s="1" customFormat="1" x14ac:dyDescent="0.2">
      <c r="G140" s="365"/>
    </row>
    <row r="141" spans="3:7" s="1" customFormat="1" x14ac:dyDescent="0.2">
      <c r="C141"/>
      <c r="D141"/>
      <c r="E141"/>
      <c r="F141"/>
      <c r="G141" s="365"/>
    </row>
    <row r="142" spans="3:7" x14ac:dyDescent="0.2">
      <c r="G142" s="365"/>
    </row>
    <row r="143" spans="3:7" x14ac:dyDescent="0.2">
      <c r="G143" s="365"/>
    </row>
    <row r="144" spans="3:7" x14ac:dyDescent="0.2">
      <c r="G144" s="365"/>
    </row>
  </sheetData>
  <mergeCells count="24">
    <mergeCell ref="B3:G3"/>
    <mergeCell ref="B7:C7"/>
    <mergeCell ref="C10:F12"/>
    <mergeCell ref="C13:F13"/>
    <mergeCell ref="C14:F14"/>
    <mergeCell ref="B13:B16"/>
    <mergeCell ref="C15:F16"/>
    <mergeCell ref="G10:G12"/>
    <mergeCell ref="G13:G14"/>
    <mergeCell ref="G15:G16"/>
    <mergeCell ref="D7:G7"/>
    <mergeCell ref="C27:F27"/>
    <mergeCell ref="C28:F28"/>
    <mergeCell ref="C29:F29"/>
    <mergeCell ref="C17:F17"/>
    <mergeCell ref="C18:F18"/>
    <mergeCell ref="C19:F19"/>
    <mergeCell ref="C25:F25"/>
    <mergeCell ref="C26:F26"/>
    <mergeCell ref="C20:F20"/>
    <mergeCell ref="C21:F21"/>
    <mergeCell ref="C22:F22"/>
    <mergeCell ref="C23:F23"/>
    <mergeCell ref="C24:F24"/>
  </mergeCells>
  <phoneticPr fontId="6"/>
  <dataValidations count="2">
    <dataValidation type="list" allowBlank="1" showInputMessage="1" showErrorMessage="1" sqref="G18:G19 G13:G16">
      <formula1>"✔"</formula1>
    </dataValidation>
    <dataValidation type="list" operator="equal" allowBlank="1" showInputMessage="1" showErrorMessage="1" sqref="G27:G29 G23:G25 G20:G21">
      <formula1>"✔"</formula1>
    </dataValidation>
  </dataValidations>
  <printOptions horizontalCentered="1"/>
  <pageMargins left="0.19685039370078741" right="0.19685039370078741" top="0" bottom="0" header="0.15748031496062992" footer="0.5511811023622047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view="pageBreakPreview" topLeftCell="A19" zoomScale="85" zoomScaleNormal="100" zoomScaleSheetLayoutView="85" workbookViewId="0">
      <selection activeCell="I11" sqref="I11"/>
    </sheetView>
  </sheetViews>
  <sheetFormatPr defaultColWidth="9" defaultRowHeight="13.2" x14ac:dyDescent="0.2"/>
  <cols>
    <col min="1" max="16384" width="9" style="12"/>
  </cols>
  <sheetData>
    <row r="1" spans="1:23" ht="38.4" customHeight="1" x14ac:dyDescent="0.2">
      <c r="A1" s="903" t="s">
        <v>325</v>
      </c>
      <c r="B1" s="903"/>
      <c r="C1" s="903"/>
      <c r="D1" s="903"/>
      <c r="E1" s="903"/>
      <c r="F1" s="903"/>
      <c r="G1" s="903"/>
      <c r="H1" s="903"/>
      <c r="I1" s="903"/>
      <c r="J1" s="903"/>
      <c r="K1" s="903"/>
      <c r="L1" s="903"/>
      <c r="M1" s="903"/>
      <c r="N1" s="903"/>
      <c r="O1" s="903"/>
      <c r="P1" s="903"/>
      <c r="Q1" s="903"/>
      <c r="R1" s="903"/>
      <c r="S1" s="903"/>
      <c r="T1" s="903"/>
      <c r="U1" s="903"/>
      <c r="V1" s="903"/>
      <c r="W1" s="903"/>
    </row>
    <row r="2" spans="1:23" ht="36" customHeight="1" x14ac:dyDescent="0.2">
      <c r="A2" s="904" t="s">
        <v>326</v>
      </c>
      <c r="B2" s="905"/>
      <c r="C2" s="905"/>
      <c r="D2" s="905"/>
      <c r="E2" s="905"/>
      <c r="F2" s="905"/>
      <c r="G2" s="905"/>
      <c r="H2" s="905"/>
      <c r="I2" s="905"/>
      <c r="J2" s="906"/>
      <c r="K2" s="906"/>
      <c r="L2" s="906"/>
      <c r="M2" s="906"/>
      <c r="N2" s="906"/>
      <c r="O2" s="906"/>
      <c r="P2" s="906"/>
      <c r="Q2" s="906"/>
      <c r="R2" s="906"/>
      <c r="S2" s="906"/>
      <c r="T2" s="906"/>
      <c r="U2" s="906"/>
      <c r="V2" s="906"/>
      <c r="W2" s="906"/>
    </row>
    <row r="3" spans="1:23" ht="67.2" customHeight="1" x14ac:dyDescent="0.2">
      <c r="A3" s="907" t="s">
        <v>327</v>
      </c>
      <c r="B3" s="908"/>
      <c r="C3" s="908"/>
      <c r="D3" s="908"/>
      <c r="E3" s="908"/>
      <c r="F3" s="908"/>
      <c r="G3" s="908"/>
      <c r="H3" s="908"/>
      <c r="I3" s="908"/>
      <c r="J3" s="908"/>
      <c r="K3" s="908"/>
      <c r="L3" s="908"/>
      <c r="M3" s="908"/>
      <c r="N3" s="908"/>
      <c r="O3" s="908"/>
      <c r="P3" s="908"/>
      <c r="Q3" s="908"/>
      <c r="R3" s="908"/>
      <c r="S3" s="908"/>
      <c r="T3" s="908"/>
      <c r="U3" s="908"/>
      <c r="V3" s="908"/>
      <c r="W3" s="908"/>
    </row>
    <row r="4" spans="1:23" s="14" customFormat="1" ht="27" customHeight="1" x14ac:dyDescent="0.2">
      <c r="A4" s="909" t="s">
        <v>328</v>
      </c>
      <c r="B4" s="909"/>
      <c r="C4" s="909"/>
      <c r="D4" s="909"/>
      <c r="E4" s="910" t="s">
        <v>329</v>
      </c>
      <c r="F4" s="910"/>
      <c r="G4" s="910"/>
      <c r="H4" s="910"/>
      <c r="I4" s="910"/>
      <c r="J4" s="910"/>
      <c r="K4" s="910"/>
      <c r="L4" s="910"/>
      <c r="M4" s="910"/>
      <c r="N4" s="910"/>
      <c r="O4" s="910"/>
      <c r="P4" s="910"/>
      <c r="Q4" s="910"/>
      <c r="R4" s="910"/>
      <c r="S4" s="910"/>
      <c r="T4" s="910"/>
      <c r="U4" s="910"/>
      <c r="V4" s="910"/>
      <c r="W4" s="910"/>
    </row>
    <row r="5" spans="1:23" s="14" customFormat="1" ht="27" customHeight="1" x14ac:dyDescent="0.2">
      <c r="A5" s="340"/>
      <c r="B5" s="340"/>
      <c r="C5" s="340"/>
      <c r="D5" s="340"/>
      <c r="E5" s="13"/>
      <c r="F5" s="13"/>
      <c r="G5" s="13"/>
      <c r="H5" s="13"/>
      <c r="I5" s="13"/>
      <c r="J5" s="13"/>
      <c r="K5" s="13"/>
      <c r="L5" s="13"/>
      <c r="M5" s="13"/>
      <c r="N5" s="13"/>
      <c r="O5" s="13"/>
      <c r="P5" s="13"/>
      <c r="Q5" s="13"/>
      <c r="R5" s="13"/>
      <c r="S5" s="13"/>
      <c r="T5" s="13"/>
      <c r="U5" s="13"/>
      <c r="V5" s="13"/>
      <c r="W5" s="13"/>
    </row>
    <row r="6" spans="1:23" ht="6" customHeight="1" thickBot="1" x14ac:dyDescent="0.25"/>
    <row r="7" spans="1:23" ht="26.25" customHeight="1" thickBot="1" x14ac:dyDescent="0.25">
      <c r="B7" s="898" t="s">
        <v>330</v>
      </c>
      <c r="C7" s="899"/>
      <c r="D7" s="899"/>
      <c r="E7" s="899"/>
      <c r="F7" s="900" t="s">
        <v>8</v>
      </c>
      <c r="G7" s="901"/>
      <c r="H7" s="901"/>
      <c r="I7" s="901"/>
      <c r="J7" s="901"/>
      <c r="K7" s="901"/>
      <c r="L7" s="901"/>
      <c r="M7" s="901"/>
      <c r="N7" s="901"/>
      <c r="O7" s="902"/>
    </row>
    <row r="10" spans="1:23" ht="19.2" x14ac:dyDescent="0.2">
      <c r="A10" s="14"/>
      <c r="B10" s="14" t="s">
        <v>331</v>
      </c>
      <c r="C10" s="15"/>
      <c r="D10" s="14"/>
      <c r="E10" s="14"/>
      <c r="F10" s="14"/>
      <c r="G10" s="14"/>
      <c r="I10" s="14"/>
      <c r="J10" s="14"/>
      <c r="K10" s="14"/>
      <c r="L10" s="14"/>
      <c r="M10" s="14" t="s">
        <v>332</v>
      </c>
      <c r="N10" s="14"/>
      <c r="O10" s="14"/>
      <c r="Q10" s="14"/>
      <c r="R10" s="14"/>
      <c r="S10" s="14"/>
      <c r="T10" s="14"/>
      <c r="U10" s="14"/>
      <c r="V10" s="14"/>
      <c r="W10" s="14"/>
    </row>
    <row r="33" spans="1:23" ht="19.2" x14ac:dyDescent="0.2">
      <c r="A33" s="14"/>
      <c r="B33" s="14" t="s">
        <v>333</v>
      </c>
      <c r="C33" s="14"/>
      <c r="D33" s="14"/>
      <c r="E33" s="14"/>
      <c r="F33" s="14"/>
      <c r="G33" s="14"/>
      <c r="I33" s="14"/>
      <c r="J33" s="14"/>
      <c r="K33" s="14"/>
      <c r="L33" s="14"/>
      <c r="M33" s="14" t="s">
        <v>334</v>
      </c>
      <c r="N33" s="14"/>
      <c r="O33" s="14"/>
      <c r="Q33" s="14"/>
      <c r="R33" s="14"/>
      <c r="S33" s="14"/>
      <c r="T33" s="14"/>
      <c r="U33" s="14"/>
      <c r="V33" s="14"/>
      <c r="W33" s="14"/>
    </row>
  </sheetData>
  <mergeCells count="7">
    <mergeCell ref="B7:E7"/>
    <mergeCell ref="F7:O7"/>
    <mergeCell ref="A1:W1"/>
    <mergeCell ref="A2:W2"/>
    <mergeCell ref="A3:W3"/>
    <mergeCell ref="A4:D4"/>
    <mergeCell ref="E4:W4"/>
  </mergeCells>
  <phoneticPr fontId="6"/>
  <printOptions horizontalCentered="1" verticalCentered="1"/>
  <pageMargins left="0" right="0" top="0" bottom="0" header="0.51181102362204722" footer="0.51181102362204722"/>
  <pageSetup paperSize="9" scale="70" orientation="landscape" r:id="rId1"/>
  <headerFooter alignWithMargins="0"/>
  <colBreaks count="1" manualBreakCount="1">
    <brk id="23" min="6" max="5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view="pageBreakPreview" zoomScaleNormal="100" zoomScaleSheetLayoutView="100" workbookViewId="0">
      <selection activeCell="C13" sqref="C13:D13"/>
    </sheetView>
  </sheetViews>
  <sheetFormatPr defaultColWidth="9" defaultRowHeight="13.2" x14ac:dyDescent="0.2"/>
  <cols>
    <col min="1" max="1" width="18" style="16" customWidth="1"/>
    <col min="2" max="2" width="69.44140625" style="16" customWidth="1"/>
    <col min="3" max="16384" width="9" style="16"/>
  </cols>
  <sheetData>
    <row r="1" spans="1:2" ht="27" customHeight="1" x14ac:dyDescent="0.2">
      <c r="A1" s="911" t="s">
        <v>335</v>
      </c>
      <c r="B1" s="911"/>
    </row>
    <row r="2" spans="1:2" s="28" customFormat="1" ht="27" customHeight="1" x14ac:dyDescent="0.2">
      <c r="A2" s="341" t="s">
        <v>336</v>
      </c>
      <c r="B2" s="341" t="s">
        <v>337</v>
      </c>
    </row>
    <row r="3" spans="1:2" s="28" customFormat="1" ht="27" customHeight="1" x14ac:dyDescent="0.2">
      <c r="A3" s="342" t="s">
        <v>338</v>
      </c>
      <c r="B3" s="330" t="s">
        <v>339</v>
      </c>
    </row>
    <row r="4" spans="1:2" ht="144.9" customHeight="1" x14ac:dyDescent="0.2">
      <c r="A4" s="343"/>
      <c r="B4" s="344"/>
    </row>
    <row r="5" spans="1:2" s="28" customFormat="1" ht="27" customHeight="1" x14ac:dyDescent="0.2">
      <c r="A5" s="345"/>
      <c r="B5" s="346" t="s">
        <v>340</v>
      </c>
    </row>
    <row r="6" spans="1:2" ht="144.9" customHeight="1" x14ac:dyDescent="0.2">
      <c r="A6" s="347"/>
      <c r="B6" s="344"/>
    </row>
    <row r="7" spans="1:2" s="28" customFormat="1" ht="27" customHeight="1" x14ac:dyDescent="0.2">
      <c r="A7" s="342" t="s">
        <v>341</v>
      </c>
      <c r="B7" s="330" t="s">
        <v>342</v>
      </c>
    </row>
    <row r="8" spans="1:2" ht="144.9" customHeight="1" x14ac:dyDescent="0.2">
      <c r="A8" s="343"/>
      <c r="B8" s="344"/>
    </row>
    <row r="9" spans="1:2" s="28" customFormat="1" ht="27" customHeight="1" x14ac:dyDescent="0.2">
      <c r="A9" s="345"/>
      <c r="B9" s="346" t="s">
        <v>343</v>
      </c>
    </row>
    <row r="10" spans="1:2" s="28" customFormat="1" ht="131.25" customHeight="1" x14ac:dyDescent="0.2">
      <c r="A10" s="345"/>
      <c r="B10" s="348"/>
    </row>
    <row r="11" spans="1:2" ht="13.5" customHeight="1" x14ac:dyDescent="0.2">
      <c r="A11" s="347"/>
      <c r="B11" s="349" t="s">
        <v>344</v>
      </c>
    </row>
    <row r="13" spans="1:2" ht="29.25" customHeight="1" x14ac:dyDescent="0.2">
      <c r="A13" s="912" t="s">
        <v>345</v>
      </c>
      <c r="B13" s="912"/>
    </row>
  </sheetData>
  <mergeCells count="2">
    <mergeCell ref="A1:B1"/>
    <mergeCell ref="A13:B13"/>
  </mergeCells>
  <phoneticPr fontId="6"/>
  <pageMargins left="0.78740157480314965" right="0.59055118110236227" top="0.98425196850393704" bottom="0.59055118110236227"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5"/>
  <sheetViews>
    <sheetView view="pageBreakPreview" zoomScale="60" zoomScaleNormal="55" workbookViewId="0">
      <selection activeCell="B7" sqref="B7:M31"/>
    </sheetView>
  </sheetViews>
  <sheetFormatPr defaultRowHeight="13.2" x14ac:dyDescent="0.2"/>
  <cols>
    <col min="1" max="1" width="4.21875" customWidth="1"/>
    <col min="2" max="13" width="12.33203125" customWidth="1"/>
    <col min="14" max="14" width="3.77734375" customWidth="1"/>
  </cols>
  <sheetData>
    <row r="1" spans="2:14" ht="20.25" customHeight="1" x14ac:dyDescent="0.2"/>
    <row r="2" spans="2:14" ht="30.75" customHeight="1" x14ac:dyDescent="0.2">
      <c r="M2" s="35"/>
    </row>
    <row r="3" spans="2:14" ht="38.25" customHeight="1" x14ac:dyDescent="0.4">
      <c r="B3" s="913" t="s">
        <v>59</v>
      </c>
      <c r="C3" s="913"/>
      <c r="D3" s="913"/>
      <c r="E3" s="913"/>
      <c r="F3" s="913"/>
      <c r="G3" s="913"/>
      <c r="H3" s="913"/>
      <c r="I3" s="913"/>
      <c r="J3" s="913"/>
      <c r="K3" s="913"/>
      <c r="L3" s="913"/>
      <c r="M3" s="913"/>
    </row>
    <row r="4" spans="2:14" ht="20.25" customHeight="1" thickBot="1" x14ac:dyDescent="0.45">
      <c r="B4" s="36"/>
      <c r="C4" s="36"/>
      <c r="D4" s="36"/>
      <c r="E4" s="36"/>
      <c r="F4" s="36"/>
      <c r="G4" s="36"/>
      <c r="H4" s="36"/>
      <c r="I4" s="36"/>
      <c r="J4" s="36"/>
      <c r="K4" s="36"/>
      <c r="L4" s="36"/>
      <c r="M4" s="36"/>
    </row>
    <row r="5" spans="2:14" ht="52.5" customHeight="1" thickBot="1" x14ac:dyDescent="0.25">
      <c r="B5" s="914" t="s">
        <v>12</v>
      </c>
      <c r="C5" s="915"/>
      <c r="D5" s="38"/>
      <c r="E5" s="38"/>
      <c r="F5" s="38"/>
      <c r="G5" s="38"/>
      <c r="H5" s="38"/>
      <c r="I5" s="38"/>
      <c r="J5" s="38"/>
      <c r="K5" s="38"/>
      <c r="L5" s="38"/>
      <c r="M5" s="39"/>
    </row>
    <row r="6" spans="2:14" ht="52.5" customHeight="1" thickBot="1" x14ac:dyDescent="0.25">
      <c r="B6" s="37"/>
      <c r="C6" s="40"/>
      <c r="D6" s="40"/>
      <c r="E6" s="40"/>
      <c r="F6" s="40"/>
      <c r="G6" s="40"/>
      <c r="H6" s="40"/>
      <c r="I6" s="40"/>
      <c r="J6" s="40"/>
      <c r="K6" s="40"/>
      <c r="L6" s="40"/>
      <c r="M6" s="40"/>
      <c r="N6" s="8"/>
    </row>
    <row r="7" spans="2:14" ht="52.5" customHeight="1" x14ac:dyDescent="0.2">
      <c r="B7" s="916"/>
      <c r="C7" s="917"/>
      <c r="D7" s="917"/>
      <c r="E7" s="917"/>
      <c r="F7" s="917"/>
      <c r="G7" s="917"/>
      <c r="H7" s="917"/>
      <c r="I7" s="917"/>
      <c r="J7" s="917"/>
      <c r="K7" s="917"/>
      <c r="L7" s="917"/>
      <c r="M7" s="918"/>
    </row>
    <row r="8" spans="2:14" ht="52.5" customHeight="1" x14ac:dyDescent="0.2">
      <c r="B8" s="919"/>
      <c r="C8" s="920"/>
      <c r="D8" s="920"/>
      <c r="E8" s="920"/>
      <c r="F8" s="920"/>
      <c r="G8" s="920"/>
      <c r="H8" s="920"/>
      <c r="I8" s="920"/>
      <c r="J8" s="920"/>
      <c r="K8" s="920"/>
      <c r="L8" s="920"/>
      <c r="M8" s="921"/>
    </row>
    <row r="9" spans="2:14" ht="52.5" customHeight="1" x14ac:dyDescent="0.2">
      <c r="B9" s="919"/>
      <c r="C9" s="920"/>
      <c r="D9" s="920"/>
      <c r="E9" s="920"/>
      <c r="F9" s="920"/>
      <c r="G9" s="920"/>
      <c r="H9" s="920"/>
      <c r="I9" s="920"/>
      <c r="J9" s="920"/>
      <c r="K9" s="920"/>
      <c r="L9" s="920"/>
      <c r="M9" s="921"/>
    </row>
    <row r="10" spans="2:14" ht="52.5" customHeight="1" x14ac:dyDescent="0.2">
      <c r="B10" s="919"/>
      <c r="C10" s="920"/>
      <c r="D10" s="920"/>
      <c r="E10" s="920"/>
      <c r="F10" s="920"/>
      <c r="G10" s="920"/>
      <c r="H10" s="920"/>
      <c r="I10" s="920"/>
      <c r="J10" s="920"/>
      <c r="K10" s="920"/>
      <c r="L10" s="920"/>
      <c r="M10" s="921"/>
    </row>
    <row r="11" spans="2:14" ht="52.5" customHeight="1" x14ac:dyDescent="0.2">
      <c r="B11" s="919"/>
      <c r="C11" s="920"/>
      <c r="D11" s="920"/>
      <c r="E11" s="920"/>
      <c r="F11" s="920"/>
      <c r="G11" s="920"/>
      <c r="H11" s="920"/>
      <c r="I11" s="920"/>
      <c r="J11" s="920"/>
      <c r="K11" s="920"/>
      <c r="L11" s="920"/>
      <c r="M11" s="921"/>
    </row>
    <row r="12" spans="2:14" ht="52.5" customHeight="1" x14ac:dyDescent="0.2">
      <c r="B12" s="919"/>
      <c r="C12" s="920"/>
      <c r="D12" s="920"/>
      <c r="E12" s="920"/>
      <c r="F12" s="920"/>
      <c r="G12" s="920"/>
      <c r="H12" s="920"/>
      <c r="I12" s="920"/>
      <c r="J12" s="920"/>
      <c r="K12" s="920"/>
      <c r="L12" s="920"/>
      <c r="M12" s="921"/>
    </row>
    <row r="13" spans="2:14" ht="52.5" customHeight="1" x14ac:dyDescent="0.2">
      <c r="B13" s="919"/>
      <c r="C13" s="920"/>
      <c r="D13" s="920"/>
      <c r="E13" s="920"/>
      <c r="F13" s="920"/>
      <c r="G13" s="920"/>
      <c r="H13" s="920"/>
      <c r="I13" s="920"/>
      <c r="J13" s="920"/>
      <c r="K13" s="920"/>
      <c r="L13" s="920"/>
      <c r="M13" s="921"/>
    </row>
    <row r="14" spans="2:14" ht="52.5" customHeight="1" x14ac:dyDescent="0.2">
      <c r="B14" s="919"/>
      <c r="C14" s="920"/>
      <c r="D14" s="920"/>
      <c r="E14" s="920"/>
      <c r="F14" s="920"/>
      <c r="G14" s="920"/>
      <c r="H14" s="920"/>
      <c r="I14" s="920"/>
      <c r="J14" s="920"/>
      <c r="K14" s="920"/>
      <c r="L14" s="920"/>
      <c r="M14" s="921"/>
    </row>
    <row r="15" spans="2:14" ht="52.5" customHeight="1" x14ac:dyDescent="0.2">
      <c r="B15" s="919"/>
      <c r="C15" s="920"/>
      <c r="D15" s="920"/>
      <c r="E15" s="920"/>
      <c r="F15" s="920"/>
      <c r="G15" s="920"/>
      <c r="H15" s="920"/>
      <c r="I15" s="920"/>
      <c r="J15" s="920"/>
      <c r="K15" s="920"/>
      <c r="L15" s="920"/>
      <c r="M15" s="921"/>
    </row>
    <row r="16" spans="2:14" ht="52.5" customHeight="1" x14ac:dyDescent="0.2">
      <c r="B16" s="919"/>
      <c r="C16" s="920"/>
      <c r="D16" s="920"/>
      <c r="E16" s="920"/>
      <c r="F16" s="920"/>
      <c r="G16" s="920"/>
      <c r="H16" s="920"/>
      <c r="I16" s="920"/>
      <c r="J16" s="920"/>
      <c r="K16" s="920"/>
      <c r="L16" s="920"/>
      <c r="M16" s="921"/>
    </row>
    <row r="17" spans="2:13" ht="52.5" customHeight="1" x14ac:dyDescent="0.2">
      <c r="B17" s="919"/>
      <c r="C17" s="920"/>
      <c r="D17" s="920"/>
      <c r="E17" s="920"/>
      <c r="F17" s="920"/>
      <c r="G17" s="920"/>
      <c r="H17" s="920"/>
      <c r="I17" s="920"/>
      <c r="J17" s="920"/>
      <c r="K17" s="920"/>
      <c r="L17" s="920"/>
      <c r="M17" s="921"/>
    </row>
    <row r="18" spans="2:13" ht="52.5" customHeight="1" x14ac:dyDescent="0.2">
      <c r="B18" s="919"/>
      <c r="C18" s="920"/>
      <c r="D18" s="920"/>
      <c r="E18" s="920"/>
      <c r="F18" s="920"/>
      <c r="G18" s="920"/>
      <c r="H18" s="920"/>
      <c r="I18" s="920"/>
      <c r="J18" s="920"/>
      <c r="K18" s="920"/>
      <c r="L18" s="920"/>
      <c r="M18" s="921"/>
    </row>
    <row r="19" spans="2:13" ht="52.5" customHeight="1" x14ac:dyDescent="0.2">
      <c r="B19" s="919"/>
      <c r="C19" s="920"/>
      <c r="D19" s="920"/>
      <c r="E19" s="920"/>
      <c r="F19" s="920"/>
      <c r="G19" s="920"/>
      <c r="H19" s="920"/>
      <c r="I19" s="920"/>
      <c r="J19" s="920"/>
      <c r="K19" s="920"/>
      <c r="L19" s="920"/>
      <c r="M19" s="921"/>
    </row>
    <row r="20" spans="2:13" ht="52.5" customHeight="1" x14ac:dyDescent="0.2">
      <c r="B20" s="919"/>
      <c r="C20" s="920"/>
      <c r="D20" s="920"/>
      <c r="E20" s="920"/>
      <c r="F20" s="920"/>
      <c r="G20" s="920"/>
      <c r="H20" s="920"/>
      <c r="I20" s="920"/>
      <c r="J20" s="920"/>
      <c r="K20" s="920"/>
      <c r="L20" s="920"/>
      <c r="M20" s="921"/>
    </row>
    <row r="21" spans="2:13" ht="52.5" customHeight="1" x14ac:dyDescent="0.2">
      <c r="B21" s="919"/>
      <c r="C21" s="920"/>
      <c r="D21" s="920"/>
      <c r="E21" s="920"/>
      <c r="F21" s="920"/>
      <c r="G21" s="920"/>
      <c r="H21" s="920"/>
      <c r="I21" s="920"/>
      <c r="J21" s="920"/>
      <c r="K21" s="920"/>
      <c r="L21" s="920"/>
      <c r="M21" s="921"/>
    </row>
    <row r="22" spans="2:13" ht="38.25" customHeight="1" x14ac:dyDescent="0.2">
      <c r="B22" s="919"/>
      <c r="C22" s="920"/>
      <c r="D22" s="920"/>
      <c r="E22" s="920"/>
      <c r="F22" s="920"/>
      <c r="G22" s="920"/>
      <c r="H22" s="920"/>
      <c r="I22" s="920"/>
      <c r="J22" s="920"/>
      <c r="K22" s="920"/>
      <c r="L22" s="920"/>
      <c r="M22" s="921"/>
    </row>
    <row r="23" spans="2:13" ht="38.25" customHeight="1" x14ac:dyDescent="0.2">
      <c r="B23" s="919"/>
      <c r="C23" s="920"/>
      <c r="D23" s="920"/>
      <c r="E23" s="920"/>
      <c r="F23" s="920"/>
      <c r="G23" s="920"/>
      <c r="H23" s="920"/>
      <c r="I23" s="920"/>
      <c r="J23" s="920"/>
      <c r="K23" s="920"/>
      <c r="L23" s="920"/>
      <c r="M23" s="921"/>
    </row>
    <row r="24" spans="2:13" ht="38.25" customHeight="1" x14ac:dyDescent="0.2">
      <c r="B24" s="919"/>
      <c r="C24" s="920"/>
      <c r="D24" s="920"/>
      <c r="E24" s="920"/>
      <c r="F24" s="920"/>
      <c r="G24" s="920"/>
      <c r="H24" s="920"/>
      <c r="I24" s="920"/>
      <c r="J24" s="920"/>
      <c r="K24" s="920"/>
      <c r="L24" s="920"/>
      <c r="M24" s="921"/>
    </row>
    <row r="25" spans="2:13" ht="38.25" customHeight="1" x14ac:dyDescent="0.2">
      <c r="B25" s="919"/>
      <c r="C25" s="920"/>
      <c r="D25" s="920"/>
      <c r="E25" s="920"/>
      <c r="F25" s="920"/>
      <c r="G25" s="920"/>
      <c r="H25" s="920"/>
      <c r="I25" s="920"/>
      <c r="J25" s="920"/>
      <c r="K25" s="920"/>
      <c r="L25" s="920"/>
      <c r="M25" s="921"/>
    </row>
    <row r="26" spans="2:13" ht="38.25" customHeight="1" x14ac:dyDescent="0.2">
      <c r="B26" s="919"/>
      <c r="C26" s="920"/>
      <c r="D26" s="920"/>
      <c r="E26" s="920"/>
      <c r="F26" s="920"/>
      <c r="G26" s="920"/>
      <c r="H26" s="920"/>
      <c r="I26" s="920"/>
      <c r="J26" s="920"/>
      <c r="K26" s="920"/>
      <c r="L26" s="920"/>
      <c r="M26" s="921"/>
    </row>
    <row r="27" spans="2:13" ht="38.25" customHeight="1" x14ac:dyDescent="0.2">
      <c r="B27" s="919"/>
      <c r="C27" s="920"/>
      <c r="D27" s="920"/>
      <c r="E27" s="920"/>
      <c r="F27" s="920"/>
      <c r="G27" s="920"/>
      <c r="H27" s="920"/>
      <c r="I27" s="920"/>
      <c r="J27" s="920"/>
      <c r="K27" s="920"/>
      <c r="L27" s="920"/>
      <c r="M27" s="921"/>
    </row>
    <row r="28" spans="2:13" ht="38.25" customHeight="1" x14ac:dyDescent="0.2">
      <c r="B28" s="919"/>
      <c r="C28" s="920"/>
      <c r="D28" s="920"/>
      <c r="E28" s="920"/>
      <c r="F28" s="920"/>
      <c r="G28" s="920"/>
      <c r="H28" s="920"/>
      <c r="I28" s="920"/>
      <c r="J28" s="920"/>
      <c r="K28" s="920"/>
      <c r="L28" s="920"/>
      <c r="M28" s="921"/>
    </row>
    <row r="29" spans="2:13" ht="38.25" customHeight="1" x14ac:dyDescent="0.2">
      <c r="B29" s="919"/>
      <c r="C29" s="920"/>
      <c r="D29" s="920"/>
      <c r="E29" s="920"/>
      <c r="F29" s="920"/>
      <c r="G29" s="920"/>
      <c r="H29" s="920"/>
      <c r="I29" s="920"/>
      <c r="J29" s="920"/>
      <c r="K29" s="920"/>
      <c r="L29" s="920"/>
      <c r="M29" s="921"/>
    </row>
    <row r="30" spans="2:13" ht="38.25" customHeight="1" x14ac:dyDescent="0.2">
      <c r="B30" s="919"/>
      <c r="C30" s="920"/>
      <c r="D30" s="920"/>
      <c r="E30" s="920"/>
      <c r="F30" s="920"/>
      <c r="G30" s="920"/>
      <c r="H30" s="920"/>
      <c r="I30" s="920"/>
      <c r="J30" s="920"/>
      <c r="K30" s="920"/>
      <c r="L30" s="920"/>
      <c r="M30" s="921"/>
    </row>
    <row r="31" spans="2:13" ht="38.25" customHeight="1" thickBot="1" x14ac:dyDescent="0.25">
      <c r="B31" s="922"/>
      <c r="C31" s="923"/>
      <c r="D31" s="923"/>
      <c r="E31" s="923"/>
      <c r="F31" s="923"/>
      <c r="G31" s="923"/>
      <c r="H31" s="923"/>
      <c r="I31" s="923"/>
      <c r="J31" s="923"/>
      <c r="K31" s="923"/>
      <c r="L31" s="923"/>
      <c r="M31" s="924"/>
    </row>
    <row r="32" spans="2:13" ht="38.25" customHeight="1" x14ac:dyDescent="0.2">
      <c r="B32" s="8"/>
      <c r="C32" s="8"/>
      <c r="D32" s="8"/>
      <c r="E32" s="8"/>
      <c r="F32" s="8"/>
      <c r="G32" s="8"/>
      <c r="H32" s="8"/>
      <c r="I32" s="8"/>
    </row>
    <row r="33" spans="2:9" ht="38.25" customHeight="1" x14ac:dyDescent="0.2">
      <c r="B33" s="8"/>
      <c r="C33" s="8"/>
      <c r="D33" s="8"/>
      <c r="E33" s="8"/>
      <c r="F33" s="8"/>
      <c r="G33" s="8"/>
      <c r="H33" s="8"/>
      <c r="I33" s="8"/>
    </row>
    <row r="34" spans="2:9" ht="38.25" customHeight="1" x14ac:dyDescent="0.2">
      <c r="B34" s="8"/>
      <c r="C34" s="8"/>
      <c r="D34" s="8"/>
      <c r="E34" s="8"/>
      <c r="F34" s="8"/>
      <c r="G34" s="8"/>
      <c r="H34" s="8"/>
      <c r="I34" s="8"/>
    </row>
    <row r="35" spans="2:9" ht="38.25" customHeight="1" x14ac:dyDescent="0.2">
      <c r="B35" s="8"/>
      <c r="C35" s="8"/>
      <c r="D35" s="8"/>
      <c r="E35" s="8"/>
      <c r="F35" s="8"/>
      <c r="G35" s="8"/>
      <c r="H35" s="8"/>
      <c r="I35" s="8"/>
    </row>
    <row r="36" spans="2:9" ht="38.25" customHeight="1" x14ac:dyDescent="0.2">
      <c r="B36" s="8"/>
      <c r="C36" s="8"/>
      <c r="D36" s="8"/>
      <c r="E36" s="8"/>
      <c r="F36" s="8"/>
      <c r="G36" s="8"/>
      <c r="H36" s="8"/>
      <c r="I36" s="8"/>
    </row>
    <row r="37" spans="2:9" ht="38.25" customHeight="1" x14ac:dyDescent="0.2">
      <c r="B37" s="8"/>
      <c r="C37" s="8"/>
      <c r="D37" s="8"/>
      <c r="E37" s="8"/>
      <c r="F37" s="8"/>
      <c r="G37" s="8"/>
      <c r="H37" s="8"/>
      <c r="I37" s="8"/>
    </row>
    <row r="38" spans="2:9" ht="38.25" customHeight="1" x14ac:dyDescent="0.2">
      <c r="B38" s="8"/>
      <c r="C38" s="8"/>
      <c r="D38" s="8"/>
      <c r="E38" s="8"/>
      <c r="F38" s="8"/>
      <c r="G38" s="8"/>
      <c r="H38" s="8"/>
      <c r="I38" s="8"/>
    </row>
    <row r="39" spans="2:9" ht="38.25" customHeight="1" x14ac:dyDescent="0.2"/>
    <row r="40" spans="2:9" ht="38.25" customHeight="1" x14ac:dyDescent="0.2"/>
    <row r="41" spans="2:9" ht="38.25" customHeight="1" x14ac:dyDescent="0.2"/>
    <row r="42" spans="2:9" ht="38.25" customHeight="1" x14ac:dyDescent="0.2"/>
    <row r="43" spans="2:9" ht="38.25" customHeight="1" x14ac:dyDescent="0.2"/>
    <row r="44" spans="2:9" ht="38.25" customHeight="1" x14ac:dyDescent="0.2"/>
    <row r="45" spans="2:9" ht="38.25" customHeight="1" x14ac:dyDescent="0.2"/>
  </sheetData>
  <mergeCells count="3">
    <mergeCell ref="B3:M3"/>
    <mergeCell ref="B5:C5"/>
    <mergeCell ref="B7:M31"/>
  </mergeCells>
  <phoneticPr fontId="6"/>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view="pageBreakPreview" topLeftCell="A28" zoomScale="60" zoomScaleNormal="100" workbookViewId="0">
      <selection activeCell="A39" sqref="A39:O39"/>
    </sheetView>
  </sheetViews>
  <sheetFormatPr defaultColWidth="9" defaultRowHeight="13.2" x14ac:dyDescent="0.2"/>
  <cols>
    <col min="1" max="6" width="4.6640625" style="16" customWidth="1"/>
    <col min="7" max="16" width="6.109375" style="16" customWidth="1"/>
    <col min="17" max="17" width="6.21875" style="16" customWidth="1"/>
    <col min="18" max="16384" width="9" style="16"/>
  </cols>
  <sheetData>
    <row r="1" spans="1:16" ht="13.5" customHeight="1" x14ac:dyDescent="0.2">
      <c r="A1" s="931" t="s">
        <v>53</v>
      </c>
      <c r="B1" s="931"/>
      <c r="C1" s="931"/>
      <c r="D1" s="931"/>
      <c r="E1" s="931"/>
      <c r="F1" s="931"/>
      <c r="G1" s="931"/>
      <c r="H1" s="931"/>
      <c r="I1" s="931"/>
      <c r="J1" s="931"/>
      <c r="K1" s="931"/>
      <c r="L1" s="931"/>
      <c r="M1" s="931"/>
      <c r="N1" s="931"/>
      <c r="O1" s="931"/>
      <c r="P1" s="931"/>
    </row>
    <row r="2" spans="1:16" ht="13.5" customHeight="1" x14ac:dyDescent="0.2">
      <c r="A2" s="23"/>
      <c r="B2" s="23"/>
      <c r="C2" s="23"/>
      <c r="D2" s="23"/>
      <c r="E2" s="23"/>
      <c r="F2" s="23"/>
      <c r="G2" s="23"/>
      <c r="H2" s="23"/>
      <c r="I2" s="23"/>
      <c r="J2" s="23"/>
      <c r="K2" s="23"/>
      <c r="L2" s="23"/>
      <c r="M2" s="23"/>
      <c r="N2" s="23"/>
      <c r="O2" s="23"/>
      <c r="P2" s="23"/>
    </row>
    <row r="3" spans="1:16" ht="27" customHeight="1" x14ac:dyDescent="0.3">
      <c r="A3" s="932" t="s">
        <v>52</v>
      </c>
      <c r="B3" s="932"/>
      <c r="C3" s="932"/>
      <c r="D3" s="932"/>
      <c r="E3" s="932"/>
      <c r="F3" s="932"/>
      <c r="G3" s="932"/>
      <c r="H3" s="932"/>
      <c r="I3" s="932"/>
      <c r="J3" s="932"/>
      <c r="K3" s="932"/>
      <c r="L3" s="932"/>
      <c r="M3" s="932"/>
      <c r="N3" s="932"/>
      <c r="O3" s="932"/>
      <c r="P3" s="932"/>
    </row>
    <row r="4" spans="1:16" ht="21" customHeight="1" x14ac:dyDescent="0.3">
      <c r="A4" s="24"/>
      <c r="B4" s="24"/>
      <c r="C4" s="24"/>
      <c r="D4" s="24"/>
      <c r="E4" s="24"/>
      <c r="F4" s="24"/>
      <c r="G4" s="24"/>
      <c r="H4" s="24"/>
      <c r="I4" s="24"/>
      <c r="J4" s="24"/>
      <c r="K4" s="24"/>
      <c r="L4" s="24"/>
      <c r="M4" s="24"/>
      <c r="N4" s="24"/>
      <c r="O4" s="24"/>
      <c r="P4" s="24"/>
    </row>
    <row r="5" spans="1:16" s="28" customFormat="1" ht="30" customHeight="1" x14ac:dyDescent="0.2">
      <c r="A5" s="925" t="s">
        <v>51</v>
      </c>
      <c r="B5" s="925"/>
      <c r="C5" s="925"/>
      <c r="D5" s="925"/>
      <c r="E5" s="925"/>
      <c r="F5" s="925"/>
      <c r="G5" s="34">
        <v>1</v>
      </c>
      <c r="H5" s="34">
        <v>3</v>
      </c>
      <c r="I5" s="34"/>
      <c r="J5" s="34"/>
      <c r="K5" s="34"/>
      <c r="L5" s="34"/>
      <c r="M5" s="34"/>
      <c r="N5" s="34"/>
      <c r="O5" s="34"/>
      <c r="P5" s="34"/>
    </row>
    <row r="6" spans="1:16" s="28" customFormat="1" ht="30" customHeight="1" x14ac:dyDescent="0.2">
      <c r="A6" s="925" t="s">
        <v>50</v>
      </c>
      <c r="B6" s="925"/>
      <c r="C6" s="925"/>
      <c r="D6" s="925"/>
      <c r="E6" s="925"/>
      <c r="F6" s="925"/>
      <c r="G6" s="933"/>
      <c r="H6" s="933"/>
      <c r="I6" s="933"/>
      <c r="J6" s="933"/>
      <c r="K6" s="933"/>
      <c r="L6" s="933"/>
      <c r="M6" s="933"/>
      <c r="N6" s="933"/>
      <c r="O6" s="933"/>
      <c r="P6" s="933"/>
    </row>
    <row r="7" spans="1:16" s="28" customFormat="1" ht="30" customHeight="1" x14ac:dyDescent="0.2">
      <c r="A7" s="925" t="s">
        <v>49</v>
      </c>
      <c r="B7" s="925"/>
      <c r="C7" s="925"/>
      <c r="D7" s="925"/>
      <c r="E7" s="925"/>
      <c r="F7" s="925"/>
      <c r="G7" s="926" t="s">
        <v>11</v>
      </c>
      <c r="H7" s="927"/>
      <c r="I7" s="927"/>
      <c r="J7" s="927"/>
      <c r="K7" s="927"/>
      <c r="L7" s="927"/>
      <c r="M7" s="928" t="s">
        <v>48</v>
      </c>
      <c r="N7" s="929"/>
      <c r="O7" s="929"/>
      <c r="P7" s="930"/>
    </row>
    <row r="8" spans="1:16" s="28" customFormat="1" ht="30" customHeight="1" x14ac:dyDescent="0.2">
      <c r="A8" s="925" t="s">
        <v>47</v>
      </c>
      <c r="B8" s="925"/>
      <c r="C8" s="925"/>
      <c r="D8" s="925"/>
      <c r="E8" s="925"/>
      <c r="F8" s="925"/>
      <c r="G8" s="933"/>
      <c r="H8" s="933"/>
      <c r="I8" s="933"/>
      <c r="J8" s="933"/>
      <c r="K8" s="933"/>
      <c r="L8" s="933"/>
      <c r="M8" s="933"/>
      <c r="N8" s="933"/>
      <c r="O8" s="933"/>
      <c r="P8" s="933"/>
    </row>
    <row r="9" spans="1:16" s="28" customFormat="1" ht="30" customHeight="1" x14ac:dyDescent="0.2">
      <c r="A9" s="925" t="s">
        <v>46</v>
      </c>
      <c r="B9" s="925"/>
      <c r="C9" s="925"/>
      <c r="D9" s="925"/>
      <c r="E9" s="925"/>
      <c r="F9" s="925"/>
      <c r="G9" s="933"/>
      <c r="H9" s="933"/>
      <c r="I9" s="933"/>
      <c r="J9" s="933"/>
      <c r="K9" s="933"/>
      <c r="L9" s="933"/>
      <c r="M9" s="933"/>
      <c r="N9" s="933"/>
      <c r="O9" s="933"/>
      <c r="P9" s="933"/>
    </row>
    <row r="10" spans="1:16" ht="13.5" customHeight="1" x14ac:dyDescent="0.2">
      <c r="A10" s="33"/>
      <c r="B10" s="33"/>
      <c r="C10" s="33"/>
      <c r="D10" s="33"/>
      <c r="E10" s="33"/>
      <c r="F10" s="33"/>
      <c r="G10" s="32"/>
      <c r="H10" s="32"/>
      <c r="I10" s="32"/>
      <c r="J10" s="32"/>
      <c r="K10" s="32"/>
      <c r="L10" s="32"/>
      <c r="M10" s="32"/>
      <c r="N10" s="32"/>
      <c r="O10" s="32"/>
      <c r="P10" s="32"/>
    </row>
    <row r="11" spans="1:16" ht="12" customHeight="1" x14ac:dyDescent="0.2">
      <c r="A11" s="33"/>
      <c r="B11" s="33"/>
      <c r="C11" s="33"/>
      <c r="D11" s="33"/>
      <c r="E11" s="33"/>
      <c r="F11" s="33"/>
      <c r="G11" s="32"/>
      <c r="H11" s="32"/>
      <c r="I11" s="32"/>
      <c r="J11" s="32"/>
      <c r="K11" s="32"/>
      <c r="L11" s="32"/>
      <c r="M11" s="32"/>
      <c r="N11" s="32"/>
      <c r="O11" s="32"/>
      <c r="P11" s="32"/>
    </row>
    <row r="12" spans="1:16" s="28" customFormat="1" ht="39" customHeight="1" x14ac:dyDescent="0.2">
      <c r="A12" s="934" t="s">
        <v>45</v>
      </c>
      <c r="B12" s="935"/>
      <c r="C12" s="935"/>
      <c r="D12" s="935"/>
      <c r="E12" s="935"/>
      <c r="F12" s="936"/>
      <c r="G12" s="936"/>
      <c r="H12" s="936"/>
      <c r="I12" s="936"/>
      <c r="J12" s="936"/>
      <c r="K12" s="936"/>
      <c r="L12" s="936"/>
      <c r="M12" s="936"/>
      <c r="N12" s="936"/>
      <c r="O12" s="934"/>
      <c r="P12" s="937"/>
    </row>
    <row r="13" spans="1:16" s="28" customFormat="1" ht="38.25" customHeight="1" x14ac:dyDescent="0.2">
      <c r="A13" s="938" t="s">
        <v>44</v>
      </c>
      <c r="B13" s="939"/>
      <c r="C13" s="939"/>
      <c r="D13" s="939"/>
      <c r="E13" s="939"/>
      <c r="F13" s="939"/>
      <c r="G13" s="939"/>
      <c r="H13" s="939"/>
      <c r="I13" s="939"/>
      <c r="J13" s="939"/>
      <c r="K13" s="939"/>
      <c r="L13" s="939"/>
      <c r="M13" s="939"/>
      <c r="N13" s="939"/>
      <c r="O13" s="940" t="s">
        <v>32</v>
      </c>
      <c r="P13" s="941"/>
    </row>
    <row r="14" spans="1:16" s="28" customFormat="1" ht="38.25" customHeight="1" x14ac:dyDescent="0.2">
      <c r="A14" s="942" t="s">
        <v>43</v>
      </c>
      <c r="B14" s="943"/>
      <c r="C14" s="943"/>
      <c r="D14" s="943"/>
      <c r="E14" s="943"/>
      <c r="F14" s="943"/>
      <c r="G14" s="943"/>
      <c r="H14" s="943"/>
      <c r="I14" s="943"/>
      <c r="J14" s="943"/>
      <c r="K14" s="943"/>
      <c r="L14" s="943"/>
      <c r="M14" s="943"/>
      <c r="N14" s="943"/>
      <c r="O14" s="944" t="s">
        <v>32</v>
      </c>
      <c r="P14" s="945"/>
    </row>
    <row r="15" spans="1:16" s="28" customFormat="1" ht="13.5" customHeight="1" x14ac:dyDescent="0.2">
      <c r="A15" s="30"/>
      <c r="B15" s="30"/>
      <c r="C15" s="30"/>
      <c r="D15" s="30"/>
      <c r="E15" s="30"/>
      <c r="F15" s="30"/>
      <c r="G15" s="30"/>
      <c r="H15" s="30"/>
      <c r="I15" s="30"/>
      <c r="J15" s="30"/>
      <c r="K15" s="30"/>
      <c r="L15" s="30"/>
      <c r="M15" s="30"/>
      <c r="N15" s="30"/>
      <c r="O15" s="29"/>
      <c r="P15" s="29"/>
    </row>
    <row r="16" spans="1:16" s="28" customFormat="1" ht="39" customHeight="1" x14ac:dyDescent="0.2">
      <c r="A16" s="934" t="s">
        <v>42</v>
      </c>
      <c r="B16" s="935"/>
      <c r="C16" s="935"/>
      <c r="D16" s="935"/>
      <c r="E16" s="935"/>
      <c r="F16" s="935"/>
      <c r="G16" s="935"/>
      <c r="H16" s="935"/>
      <c r="I16" s="935"/>
      <c r="J16" s="935"/>
      <c r="K16" s="935"/>
      <c r="L16" s="935"/>
      <c r="M16" s="935"/>
      <c r="N16" s="935"/>
      <c r="O16" s="934"/>
      <c r="P16" s="937"/>
    </row>
    <row r="17" spans="1:16" s="28" customFormat="1" ht="37.5" customHeight="1" x14ac:dyDescent="0.2">
      <c r="A17" s="946" t="s">
        <v>41</v>
      </c>
      <c r="B17" s="947"/>
      <c r="C17" s="947"/>
      <c r="D17" s="947"/>
      <c r="E17" s="947"/>
      <c r="F17" s="939"/>
      <c r="G17" s="939"/>
      <c r="H17" s="939"/>
      <c r="I17" s="939"/>
      <c r="J17" s="939"/>
      <c r="K17" s="939"/>
      <c r="L17" s="939"/>
      <c r="M17" s="939"/>
      <c r="N17" s="939"/>
      <c r="O17" s="940" t="s">
        <v>32</v>
      </c>
      <c r="P17" s="948"/>
    </row>
    <row r="18" spans="1:16" s="28" customFormat="1" ht="37.5" customHeight="1" x14ac:dyDescent="0.2">
      <c r="A18" s="946" t="s">
        <v>40</v>
      </c>
      <c r="B18" s="947"/>
      <c r="C18" s="947"/>
      <c r="D18" s="947"/>
      <c r="E18" s="947"/>
      <c r="F18" s="939"/>
      <c r="G18" s="939"/>
      <c r="H18" s="939"/>
      <c r="I18" s="939"/>
      <c r="J18" s="939"/>
      <c r="K18" s="939"/>
      <c r="L18" s="939"/>
      <c r="M18" s="939"/>
      <c r="N18" s="939"/>
      <c r="O18" s="940" t="s">
        <v>32</v>
      </c>
      <c r="P18" s="948"/>
    </row>
    <row r="19" spans="1:16" s="28" customFormat="1" ht="37.5" customHeight="1" x14ac:dyDescent="0.2">
      <c r="A19" s="942" t="s">
        <v>39</v>
      </c>
      <c r="B19" s="949"/>
      <c r="C19" s="949"/>
      <c r="D19" s="949"/>
      <c r="E19" s="949"/>
      <c r="F19" s="950"/>
      <c r="G19" s="950"/>
      <c r="H19" s="950"/>
      <c r="I19" s="950"/>
      <c r="J19" s="950"/>
      <c r="K19" s="950"/>
      <c r="L19" s="950"/>
      <c r="M19" s="950"/>
      <c r="N19" s="950"/>
      <c r="O19" s="944" t="s">
        <v>32</v>
      </c>
      <c r="P19" s="951"/>
    </row>
    <row r="20" spans="1:16" s="28" customFormat="1" x14ac:dyDescent="0.2">
      <c r="A20" s="31"/>
      <c r="B20" s="31"/>
      <c r="C20" s="31"/>
      <c r="D20" s="31"/>
      <c r="E20" s="31"/>
      <c r="F20" s="30"/>
      <c r="G20" s="30"/>
      <c r="H20" s="30"/>
      <c r="I20" s="30"/>
      <c r="J20" s="30"/>
      <c r="K20" s="30"/>
      <c r="L20" s="30"/>
      <c r="M20" s="30"/>
      <c r="N20" s="30"/>
      <c r="O20" s="29"/>
      <c r="P20" s="29"/>
    </row>
    <row r="21" spans="1:16" s="28" customFormat="1" ht="39" customHeight="1" x14ac:dyDescent="0.2">
      <c r="A21" s="934" t="s">
        <v>38</v>
      </c>
      <c r="B21" s="935"/>
      <c r="C21" s="935"/>
      <c r="D21" s="935"/>
      <c r="E21" s="935"/>
      <c r="F21" s="936"/>
      <c r="G21" s="936"/>
      <c r="H21" s="936"/>
      <c r="I21" s="936"/>
      <c r="J21" s="936"/>
      <c r="K21" s="936"/>
      <c r="L21" s="936"/>
      <c r="M21" s="936"/>
      <c r="N21" s="936"/>
      <c r="O21" s="934"/>
      <c r="P21" s="937"/>
    </row>
    <row r="22" spans="1:16" s="28" customFormat="1" ht="39.9" customHeight="1" x14ac:dyDescent="0.2">
      <c r="A22" s="946" t="s">
        <v>37</v>
      </c>
      <c r="B22" s="947"/>
      <c r="C22" s="947"/>
      <c r="D22" s="947"/>
      <c r="E22" s="947"/>
      <c r="F22" s="939"/>
      <c r="G22" s="939"/>
      <c r="H22" s="939"/>
      <c r="I22" s="939"/>
      <c r="J22" s="939"/>
      <c r="K22" s="939"/>
      <c r="L22" s="939"/>
      <c r="M22" s="939"/>
      <c r="N22" s="939"/>
      <c r="O22" s="940" t="s">
        <v>32</v>
      </c>
      <c r="P22" s="948"/>
    </row>
    <row r="23" spans="1:16" s="28" customFormat="1" ht="82.5" customHeight="1" x14ac:dyDescent="0.2">
      <c r="A23" s="946" t="s">
        <v>36</v>
      </c>
      <c r="B23" s="947"/>
      <c r="C23" s="947"/>
      <c r="D23" s="947"/>
      <c r="E23" s="947"/>
      <c r="F23" s="939"/>
      <c r="G23" s="939"/>
      <c r="H23" s="939"/>
      <c r="I23" s="939"/>
      <c r="J23" s="939"/>
      <c r="K23" s="939"/>
      <c r="L23" s="939"/>
      <c r="M23" s="939"/>
      <c r="N23" s="939"/>
      <c r="O23" s="940" t="s">
        <v>32</v>
      </c>
      <c r="P23" s="948"/>
    </row>
    <row r="24" spans="1:16" s="28" customFormat="1" ht="39" customHeight="1" x14ac:dyDescent="0.2">
      <c r="A24" s="946" t="s">
        <v>35</v>
      </c>
      <c r="B24" s="947"/>
      <c r="C24" s="947"/>
      <c r="D24" s="947"/>
      <c r="E24" s="947"/>
      <c r="F24" s="939"/>
      <c r="G24" s="939"/>
      <c r="H24" s="939"/>
      <c r="I24" s="939"/>
      <c r="J24" s="939"/>
      <c r="K24" s="939"/>
      <c r="L24" s="939"/>
      <c r="M24" s="939"/>
      <c r="N24" s="939"/>
      <c r="O24" s="940" t="s">
        <v>32</v>
      </c>
      <c r="P24" s="948"/>
    </row>
    <row r="25" spans="1:16" s="28" customFormat="1" ht="39" customHeight="1" x14ac:dyDescent="0.2">
      <c r="A25" s="946" t="s">
        <v>34</v>
      </c>
      <c r="B25" s="947"/>
      <c r="C25" s="947"/>
      <c r="D25" s="947"/>
      <c r="E25" s="947"/>
      <c r="F25" s="939"/>
      <c r="G25" s="939"/>
      <c r="H25" s="939"/>
      <c r="I25" s="939"/>
      <c r="J25" s="939"/>
      <c r="K25" s="939"/>
      <c r="L25" s="939"/>
      <c r="M25" s="939"/>
      <c r="N25" s="939"/>
      <c r="O25" s="940" t="s">
        <v>32</v>
      </c>
      <c r="P25" s="948"/>
    </row>
    <row r="26" spans="1:16" s="28" customFormat="1" ht="39" customHeight="1" x14ac:dyDescent="0.2">
      <c r="A26" s="942" t="s">
        <v>33</v>
      </c>
      <c r="B26" s="949"/>
      <c r="C26" s="949"/>
      <c r="D26" s="949"/>
      <c r="E26" s="949"/>
      <c r="F26" s="950"/>
      <c r="G26" s="950"/>
      <c r="H26" s="950"/>
      <c r="I26" s="950"/>
      <c r="J26" s="950"/>
      <c r="K26" s="950"/>
      <c r="L26" s="950"/>
      <c r="M26" s="950"/>
      <c r="N26" s="950"/>
      <c r="O26" s="944" t="s">
        <v>32</v>
      </c>
      <c r="P26" s="951"/>
    </row>
    <row r="27" spans="1:16" s="28" customFormat="1" ht="13.5" customHeight="1" x14ac:dyDescent="0.2">
      <c r="A27" s="31"/>
      <c r="B27" s="31"/>
      <c r="C27" s="31"/>
      <c r="D27" s="31"/>
      <c r="E27" s="31"/>
      <c r="F27" s="30"/>
      <c r="G27" s="30"/>
      <c r="H27" s="30"/>
      <c r="I27" s="30"/>
      <c r="J27" s="30"/>
      <c r="K27" s="30"/>
      <c r="L27" s="30"/>
      <c r="M27" s="30"/>
      <c r="N27" s="30"/>
      <c r="O27" s="29"/>
      <c r="P27" s="29"/>
    </row>
    <row r="28" spans="1:16" s="17" customFormat="1" ht="42.75" customHeight="1" x14ac:dyDescent="0.2">
      <c r="A28" s="934" t="s">
        <v>31</v>
      </c>
      <c r="B28" s="935"/>
      <c r="C28" s="935"/>
      <c r="D28" s="935"/>
      <c r="E28" s="935"/>
      <c r="F28" s="952"/>
      <c r="G28" s="952"/>
      <c r="H28" s="952"/>
      <c r="I28" s="952"/>
      <c r="J28" s="952"/>
      <c r="K28" s="952"/>
      <c r="L28" s="952"/>
      <c r="M28" s="952"/>
      <c r="N28" s="952"/>
      <c r="O28" s="953"/>
      <c r="P28" s="954"/>
    </row>
    <row r="29" spans="1:16" s="28" customFormat="1" ht="39.75" customHeight="1" x14ac:dyDescent="0.2">
      <c r="A29" s="946" t="s">
        <v>30</v>
      </c>
      <c r="B29" s="947"/>
      <c r="C29" s="947"/>
      <c r="D29" s="947"/>
      <c r="E29" s="947"/>
      <c r="F29" s="939"/>
      <c r="G29" s="939"/>
      <c r="H29" s="939"/>
      <c r="I29" s="939"/>
      <c r="J29" s="939"/>
      <c r="K29" s="939"/>
      <c r="L29" s="939"/>
      <c r="M29" s="939"/>
      <c r="N29" s="939"/>
      <c r="O29" s="940" t="s">
        <v>27</v>
      </c>
      <c r="P29" s="948"/>
    </row>
    <row r="30" spans="1:16" s="28" customFormat="1" ht="40.5" customHeight="1" x14ac:dyDescent="0.2">
      <c r="A30" s="946" t="s">
        <v>29</v>
      </c>
      <c r="B30" s="947"/>
      <c r="C30" s="947"/>
      <c r="D30" s="947"/>
      <c r="E30" s="947"/>
      <c r="F30" s="939"/>
      <c r="G30" s="939"/>
      <c r="H30" s="939"/>
      <c r="I30" s="939"/>
      <c r="J30" s="939"/>
      <c r="K30" s="939"/>
      <c r="L30" s="939"/>
      <c r="M30" s="939"/>
      <c r="N30" s="939"/>
      <c r="O30" s="940" t="s">
        <v>27</v>
      </c>
      <c r="P30" s="948"/>
    </row>
    <row r="31" spans="1:16" s="28" customFormat="1" ht="40.5" customHeight="1" x14ac:dyDescent="0.2">
      <c r="A31" s="942" t="s">
        <v>28</v>
      </c>
      <c r="B31" s="949"/>
      <c r="C31" s="949"/>
      <c r="D31" s="949"/>
      <c r="E31" s="949"/>
      <c r="F31" s="950"/>
      <c r="G31" s="950"/>
      <c r="H31" s="950"/>
      <c r="I31" s="950"/>
      <c r="J31" s="950"/>
      <c r="K31" s="950"/>
      <c r="L31" s="950"/>
      <c r="M31" s="950"/>
      <c r="N31" s="950"/>
      <c r="O31" s="944" t="s">
        <v>27</v>
      </c>
      <c r="P31" s="951"/>
    </row>
    <row r="32" spans="1:16" ht="36" customHeight="1" x14ac:dyDescent="0.2">
      <c r="A32" s="27"/>
      <c r="B32" s="27"/>
      <c r="C32" s="27"/>
      <c r="D32" s="27"/>
      <c r="E32" s="27"/>
      <c r="F32" s="27"/>
      <c r="G32" s="27"/>
      <c r="H32" s="27"/>
      <c r="I32" s="27"/>
      <c r="J32" s="27"/>
      <c r="K32" s="27"/>
      <c r="L32" s="27"/>
      <c r="M32" s="27"/>
      <c r="N32" s="27"/>
      <c r="O32" s="27"/>
      <c r="P32" s="27"/>
    </row>
    <row r="33" spans="1:17" ht="39.9" customHeight="1" x14ac:dyDescent="0.2">
      <c r="A33" s="956" t="s">
        <v>26</v>
      </c>
      <c r="B33" s="956"/>
      <c r="C33" s="956"/>
      <c r="D33" s="956"/>
      <c r="E33" s="956"/>
      <c r="F33" s="956"/>
      <c r="G33" s="956"/>
      <c r="H33" s="956"/>
      <c r="I33" s="956"/>
      <c r="J33" s="956"/>
      <c r="K33" s="956"/>
      <c r="L33" s="956"/>
      <c r="M33" s="956"/>
      <c r="N33" s="956"/>
      <c r="O33" s="956"/>
      <c r="P33" s="956"/>
      <c r="Q33" s="26"/>
    </row>
    <row r="34" spans="1:17" ht="39.9" customHeight="1" x14ac:dyDescent="0.2">
      <c r="A34" s="956" t="s">
        <v>25</v>
      </c>
      <c r="B34" s="956"/>
      <c r="C34" s="956"/>
      <c r="D34" s="956"/>
      <c r="E34" s="956"/>
      <c r="F34" s="956"/>
      <c r="G34" s="956"/>
      <c r="H34" s="956"/>
      <c r="I34" s="956"/>
      <c r="J34" s="956"/>
      <c r="K34" s="956"/>
      <c r="L34" s="956"/>
      <c r="M34" s="956"/>
      <c r="N34" s="956"/>
      <c r="O34" s="956"/>
      <c r="P34" s="956"/>
      <c r="Q34" s="26"/>
    </row>
    <row r="35" spans="1:17" ht="12.75" customHeight="1" x14ac:dyDescent="0.3">
      <c r="A35" s="25"/>
      <c r="B35" s="25"/>
      <c r="C35" s="25"/>
      <c r="D35" s="25"/>
      <c r="E35" s="25"/>
      <c r="F35" s="25"/>
      <c r="G35" s="25"/>
      <c r="H35" s="25"/>
      <c r="I35" s="25"/>
      <c r="J35" s="25"/>
      <c r="K35" s="25"/>
      <c r="L35" s="25"/>
      <c r="M35" s="24"/>
      <c r="N35" s="24"/>
      <c r="O35" s="24"/>
      <c r="P35" s="24"/>
    </row>
    <row r="36" spans="1:17" ht="39.9" customHeight="1" x14ac:dyDescent="0.2">
      <c r="A36" s="957" t="s">
        <v>24</v>
      </c>
      <c r="B36" s="957"/>
      <c r="C36" s="957"/>
      <c r="D36" s="957"/>
      <c r="E36" s="957"/>
      <c r="F36" s="957"/>
      <c r="G36" s="957"/>
      <c r="H36" s="957"/>
      <c r="I36" s="957"/>
      <c r="J36" s="957"/>
      <c r="K36" s="957"/>
      <c r="L36" s="957"/>
      <c r="M36" s="957"/>
      <c r="N36" s="957"/>
      <c r="O36" s="957"/>
    </row>
    <row r="37" spans="1:17" x14ac:dyDescent="0.2">
      <c r="A37" s="23"/>
      <c r="B37" s="23"/>
      <c r="C37" s="23"/>
      <c r="D37" s="23"/>
      <c r="E37" s="23"/>
      <c r="F37" s="23"/>
      <c r="G37" s="23"/>
      <c r="H37" s="23"/>
      <c r="I37" s="23"/>
      <c r="J37" s="23"/>
      <c r="K37" s="23"/>
      <c r="L37" s="23"/>
      <c r="M37" s="23"/>
      <c r="N37" s="23"/>
      <c r="O37" s="23"/>
    </row>
    <row r="38" spans="1:17" s="21" customFormat="1" x14ac:dyDescent="0.2">
      <c r="A38" s="958" t="s">
        <v>355</v>
      </c>
      <c r="B38" s="958"/>
      <c r="C38" s="958"/>
      <c r="D38" s="958"/>
      <c r="E38" s="958"/>
      <c r="F38" s="958"/>
      <c r="G38" s="958"/>
      <c r="H38" s="958"/>
      <c r="I38" s="958"/>
      <c r="J38" s="958"/>
      <c r="K38" s="958"/>
      <c r="L38" s="958"/>
      <c r="M38" s="958"/>
      <c r="N38" s="958"/>
      <c r="O38" s="958"/>
      <c r="P38" s="958"/>
    </row>
    <row r="39" spans="1:17" s="21" customFormat="1" x14ac:dyDescent="0.2">
      <c r="A39" s="931"/>
      <c r="B39" s="931"/>
      <c r="C39" s="931"/>
      <c r="D39" s="931"/>
      <c r="E39" s="931"/>
      <c r="F39" s="931"/>
      <c r="G39" s="931"/>
      <c r="H39" s="931"/>
      <c r="I39" s="931"/>
      <c r="J39" s="931"/>
      <c r="K39" s="931"/>
      <c r="L39" s="931"/>
      <c r="M39" s="931"/>
      <c r="N39" s="931"/>
      <c r="O39" s="931"/>
    </row>
    <row r="40" spans="1:17" s="21" customFormat="1" x14ac:dyDescent="0.2">
      <c r="A40" s="955" t="s">
        <v>23</v>
      </c>
      <c r="B40" s="955"/>
      <c r="C40" s="955"/>
      <c r="D40" s="955"/>
      <c r="E40" s="955"/>
      <c r="F40" s="955"/>
      <c r="G40" s="955"/>
      <c r="H40" s="955"/>
      <c r="I40" s="955"/>
      <c r="J40" s="955"/>
      <c r="K40" s="955"/>
      <c r="L40" s="955"/>
      <c r="M40" s="955"/>
      <c r="N40" s="955"/>
      <c r="O40" s="955"/>
    </row>
    <row r="41" spans="1:17" s="21" customFormat="1" x14ac:dyDescent="0.2">
      <c r="I41" s="20" t="s">
        <v>19</v>
      </c>
      <c r="J41" s="955"/>
      <c r="K41" s="955"/>
      <c r="L41" s="955"/>
      <c r="M41" s="955"/>
      <c r="N41" s="955"/>
      <c r="O41" s="955"/>
      <c r="P41" s="955"/>
    </row>
    <row r="42" spans="1:17" s="21" customFormat="1" x14ac:dyDescent="0.2">
      <c r="H42" s="20" t="s">
        <v>22</v>
      </c>
      <c r="I42" s="20" t="s">
        <v>21</v>
      </c>
      <c r="J42" s="955"/>
      <c r="K42" s="955"/>
      <c r="L42" s="955"/>
      <c r="M42" s="955"/>
      <c r="N42" s="955"/>
      <c r="O42" s="955"/>
      <c r="P42" s="955"/>
    </row>
    <row r="43" spans="1:17" s="21" customFormat="1" x14ac:dyDescent="0.2">
      <c r="I43" s="955" t="s">
        <v>20</v>
      </c>
      <c r="J43" s="955"/>
      <c r="K43" s="955"/>
      <c r="L43" s="955"/>
      <c r="M43" s="955"/>
      <c r="N43" s="955"/>
      <c r="O43" s="955"/>
      <c r="P43" s="22"/>
    </row>
    <row r="44" spans="1:17" x14ac:dyDescent="0.2">
      <c r="H44" s="20"/>
      <c r="I44" s="20"/>
      <c r="J44" s="20"/>
      <c r="K44" s="20"/>
      <c r="L44" s="20"/>
      <c r="M44" s="20"/>
      <c r="N44" s="20"/>
      <c r="O44" s="20"/>
      <c r="P44" s="20"/>
    </row>
    <row r="46" spans="1:17" x14ac:dyDescent="0.2">
      <c r="A46" s="20"/>
      <c r="B46" s="20"/>
      <c r="C46" s="20"/>
      <c r="D46" s="20"/>
      <c r="E46" s="20"/>
      <c r="F46" s="20"/>
      <c r="G46" s="20"/>
      <c r="H46" s="20"/>
      <c r="I46" s="20"/>
      <c r="J46" s="20"/>
      <c r="K46" s="20"/>
      <c r="L46" s="20"/>
      <c r="M46" s="20"/>
      <c r="N46" s="20"/>
      <c r="O46" s="20"/>
    </row>
    <row r="47" spans="1:17" s="17" customFormat="1" ht="33" customHeight="1" x14ac:dyDescent="0.2">
      <c r="A47" s="19"/>
      <c r="B47" s="19"/>
      <c r="C47" s="19"/>
      <c r="D47" s="19"/>
      <c r="E47" s="19"/>
      <c r="F47" s="19"/>
      <c r="G47" s="19"/>
      <c r="H47" s="19"/>
      <c r="I47" s="19"/>
      <c r="J47" s="18"/>
      <c r="K47" s="18"/>
      <c r="L47" s="18"/>
      <c r="M47" s="18"/>
      <c r="N47" s="18"/>
      <c r="O47" s="18"/>
      <c r="P47" s="18"/>
    </row>
    <row r="48" spans="1:17" s="17" customFormat="1" ht="33" customHeight="1" x14ac:dyDescent="0.2">
      <c r="A48" s="19"/>
      <c r="B48" s="19"/>
      <c r="C48" s="19"/>
      <c r="D48" s="19"/>
      <c r="E48" s="19"/>
      <c r="F48" s="19"/>
      <c r="G48" s="19"/>
      <c r="H48" s="19"/>
      <c r="I48" s="19"/>
      <c r="J48" s="18"/>
      <c r="K48" s="18"/>
      <c r="L48" s="18"/>
      <c r="M48" s="18"/>
      <c r="N48" s="18"/>
      <c r="O48" s="18"/>
      <c r="P48" s="18"/>
    </row>
    <row r="49" spans="1:16" s="17" customFormat="1" ht="33" customHeight="1" x14ac:dyDescent="0.2">
      <c r="A49" s="19"/>
      <c r="B49" s="19"/>
      <c r="C49" s="19"/>
      <c r="D49" s="19"/>
      <c r="E49" s="19"/>
      <c r="F49" s="19"/>
      <c r="G49" s="19"/>
      <c r="H49" s="19"/>
      <c r="I49" s="19"/>
      <c r="J49" s="18"/>
      <c r="K49" s="18"/>
      <c r="L49" s="18"/>
      <c r="M49" s="18"/>
      <c r="N49" s="18"/>
      <c r="O49" s="18"/>
      <c r="P49" s="18"/>
    </row>
    <row r="50" spans="1:16" s="17" customFormat="1" ht="33" customHeight="1" x14ac:dyDescent="0.2">
      <c r="A50" s="19"/>
      <c r="B50" s="19"/>
      <c r="C50" s="19"/>
      <c r="D50" s="19"/>
      <c r="E50" s="19"/>
      <c r="F50" s="19"/>
      <c r="G50" s="19"/>
      <c r="H50" s="19"/>
      <c r="I50" s="19"/>
      <c r="J50" s="18"/>
      <c r="K50" s="18"/>
      <c r="L50" s="18"/>
      <c r="M50" s="18"/>
      <c r="N50" s="18"/>
      <c r="O50" s="18"/>
      <c r="P50" s="18"/>
    </row>
    <row r="51" spans="1:16" s="17" customFormat="1" ht="33" customHeight="1" x14ac:dyDescent="0.2">
      <c r="A51" s="19"/>
      <c r="B51" s="19"/>
      <c r="C51" s="19"/>
      <c r="D51" s="19"/>
      <c r="E51" s="19"/>
      <c r="F51" s="19"/>
      <c r="G51" s="19"/>
      <c r="H51" s="19"/>
      <c r="I51" s="19"/>
      <c r="J51" s="18"/>
      <c r="K51" s="18"/>
      <c r="L51" s="18"/>
      <c r="M51" s="18"/>
      <c r="N51" s="18"/>
      <c r="O51" s="18"/>
      <c r="P51" s="18"/>
    </row>
    <row r="52" spans="1:16" s="17" customFormat="1" ht="33" customHeight="1" x14ac:dyDescent="0.2">
      <c r="A52" s="19"/>
      <c r="B52" s="19"/>
      <c r="C52" s="19"/>
      <c r="D52" s="19"/>
      <c r="E52" s="19"/>
      <c r="F52" s="19"/>
      <c r="G52" s="19"/>
      <c r="H52" s="19"/>
      <c r="I52" s="19"/>
      <c r="J52" s="18"/>
      <c r="K52" s="18"/>
      <c r="L52" s="18"/>
      <c r="M52" s="18"/>
      <c r="N52" s="18"/>
      <c r="O52" s="18"/>
      <c r="P52" s="18"/>
    </row>
    <row r="53" spans="1:16" s="17" customFormat="1" ht="33" customHeight="1" x14ac:dyDescent="0.2">
      <c r="A53" s="19"/>
      <c r="B53" s="19"/>
      <c r="C53" s="19"/>
      <c r="D53" s="19"/>
      <c r="E53" s="19"/>
      <c r="F53" s="19"/>
      <c r="G53" s="19"/>
      <c r="H53" s="19"/>
      <c r="I53" s="19"/>
      <c r="J53" s="18"/>
      <c r="K53" s="18"/>
      <c r="L53" s="18"/>
      <c r="M53" s="18"/>
      <c r="N53" s="18"/>
      <c r="O53" s="18"/>
      <c r="P53" s="18"/>
    </row>
    <row r="54" spans="1:16" s="17" customFormat="1" ht="33" customHeight="1" x14ac:dyDescent="0.2">
      <c r="A54" s="19"/>
      <c r="B54" s="19"/>
      <c r="C54" s="19"/>
      <c r="D54" s="19"/>
      <c r="E54" s="19"/>
      <c r="F54" s="19"/>
      <c r="G54" s="19"/>
      <c r="H54" s="19"/>
      <c r="I54" s="19"/>
      <c r="J54" s="18"/>
      <c r="K54" s="18"/>
      <c r="L54" s="18"/>
      <c r="M54" s="18"/>
      <c r="N54" s="18"/>
      <c r="O54" s="18"/>
      <c r="P54" s="18"/>
    </row>
  </sheetData>
  <mergeCells count="56">
    <mergeCell ref="J41:P41"/>
    <mergeCell ref="J42:P42"/>
    <mergeCell ref="I43:K43"/>
    <mergeCell ref="L43:O43"/>
    <mergeCell ref="A33:P33"/>
    <mergeCell ref="A34:P34"/>
    <mergeCell ref="A36:O36"/>
    <mergeCell ref="A38:P38"/>
    <mergeCell ref="A39:O39"/>
    <mergeCell ref="A40:O40"/>
    <mergeCell ref="A31:N31"/>
    <mergeCell ref="O31:P31"/>
    <mergeCell ref="A28:N28"/>
    <mergeCell ref="O28:P28"/>
    <mergeCell ref="A29:N29"/>
    <mergeCell ref="O29:P29"/>
    <mergeCell ref="A30:N30"/>
    <mergeCell ref="O30:P30"/>
    <mergeCell ref="A24:N24"/>
    <mergeCell ref="O24:P24"/>
    <mergeCell ref="A25:N25"/>
    <mergeCell ref="O25:P25"/>
    <mergeCell ref="A26:N26"/>
    <mergeCell ref="O26:P26"/>
    <mergeCell ref="A21:N21"/>
    <mergeCell ref="O21:P21"/>
    <mergeCell ref="A22:N22"/>
    <mergeCell ref="O22:P22"/>
    <mergeCell ref="A23:N23"/>
    <mergeCell ref="O23:P23"/>
    <mergeCell ref="A17:N17"/>
    <mergeCell ref="O17:P17"/>
    <mergeCell ref="A18:N18"/>
    <mergeCell ref="O18:P18"/>
    <mergeCell ref="A19:N19"/>
    <mergeCell ref="O19:P19"/>
    <mergeCell ref="A13:N13"/>
    <mergeCell ref="O13:P13"/>
    <mergeCell ref="A14:N14"/>
    <mergeCell ref="O14:P14"/>
    <mergeCell ref="A16:N16"/>
    <mergeCell ref="O16:P16"/>
    <mergeCell ref="A8:F8"/>
    <mergeCell ref="G8:P8"/>
    <mergeCell ref="A9:F9"/>
    <mergeCell ref="G9:P9"/>
    <mergeCell ref="A12:N12"/>
    <mergeCell ref="O12:P12"/>
    <mergeCell ref="A7:F7"/>
    <mergeCell ref="G7:L7"/>
    <mergeCell ref="M7:P7"/>
    <mergeCell ref="A1:P1"/>
    <mergeCell ref="A3:P3"/>
    <mergeCell ref="A5:F5"/>
    <mergeCell ref="A6:F6"/>
    <mergeCell ref="G6:P6"/>
  </mergeCells>
  <phoneticPr fontId="6"/>
  <pageMargins left="0.74803149606299213" right="0.74803149606299213" top="0.78740157480314965" bottom="0.98425196850393704" header="0.51181102362204722" footer="0.51181102362204722"/>
  <pageSetup paperSize="9" orientation="portrait" r:id="rId1"/>
  <headerFooter alignWithMargins="0"/>
  <rowBreaks count="1" manualBreakCount="1">
    <brk id="2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7"/>
  <sheetViews>
    <sheetView workbookViewId="0">
      <selection activeCell="F14" sqref="F14"/>
    </sheetView>
  </sheetViews>
  <sheetFormatPr defaultColWidth="10" defaultRowHeight="19.2" x14ac:dyDescent="0.2"/>
  <cols>
    <col min="1" max="1" width="2.21875" style="147" customWidth="1"/>
    <col min="2" max="2" width="9.5546875" style="147" customWidth="1"/>
    <col min="3" max="11" width="45.109375" style="147" customWidth="1"/>
    <col min="12" max="16384" width="10" style="147"/>
  </cols>
  <sheetData>
    <row r="1" spans="2:11" x14ac:dyDescent="0.2">
      <c r="B1" s="147" t="s">
        <v>200</v>
      </c>
    </row>
    <row r="3" spans="2:11" x14ac:dyDescent="0.2">
      <c r="B3" s="148" t="s">
        <v>116</v>
      </c>
      <c r="C3" s="148" t="s">
        <v>201</v>
      </c>
    </row>
    <row r="4" spans="2:11" x14ac:dyDescent="0.2">
      <c r="B4" s="148">
        <v>1</v>
      </c>
      <c r="C4" s="149" t="s">
        <v>100</v>
      </c>
    </row>
    <row r="5" spans="2:11" x14ac:dyDescent="0.2">
      <c r="B5" s="148">
        <v>2</v>
      </c>
      <c r="C5" s="149" t="s">
        <v>202</v>
      </c>
    </row>
    <row r="6" spans="2:11" x14ac:dyDescent="0.2">
      <c r="B6" s="148">
        <v>3</v>
      </c>
      <c r="C6" s="149" t="s">
        <v>203</v>
      </c>
    </row>
    <row r="7" spans="2:11" x14ac:dyDescent="0.2">
      <c r="B7" s="148">
        <v>4</v>
      </c>
      <c r="C7" s="149" t="s">
        <v>204</v>
      </c>
    </row>
    <row r="8" spans="2:11" x14ac:dyDescent="0.2">
      <c r="B8" s="148">
        <v>5</v>
      </c>
      <c r="C8" s="149" t="s">
        <v>205</v>
      </c>
    </row>
    <row r="9" spans="2:11" x14ac:dyDescent="0.2">
      <c r="B9" s="148">
        <v>6</v>
      </c>
      <c r="C9" s="149" t="s">
        <v>206</v>
      </c>
    </row>
    <row r="10" spans="2:11" x14ac:dyDescent="0.2">
      <c r="B10" s="148">
        <v>7</v>
      </c>
      <c r="C10" s="149"/>
    </row>
    <row r="11" spans="2:11" x14ac:dyDescent="0.2">
      <c r="B11" s="148">
        <v>8</v>
      </c>
      <c r="C11" s="149"/>
    </row>
    <row r="13" spans="2:11" x14ac:dyDescent="0.2">
      <c r="B13" s="147" t="s">
        <v>207</v>
      </c>
    </row>
    <row r="14" spans="2:11" ht="19.8" thickBot="1" x14ac:dyDescent="0.25"/>
    <row r="15" spans="2:11" ht="19.8" thickBot="1" x14ac:dyDescent="0.25">
      <c r="B15" s="150" t="s">
        <v>208</v>
      </c>
      <c r="C15" s="151" t="s">
        <v>209</v>
      </c>
      <c r="D15" s="152" t="s">
        <v>210</v>
      </c>
      <c r="E15" s="153" t="s">
        <v>211</v>
      </c>
      <c r="F15" s="152" t="s">
        <v>212</v>
      </c>
      <c r="G15" s="154" t="s">
        <v>213</v>
      </c>
      <c r="H15" s="154" t="s">
        <v>214</v>
      </c>
      <c r="I15" s="154" t="s">
        <v>214</v>
      </c>
      <c r="J15" s="154" t="s">
        <v>214</v>
      </c>
      <c r="K15" s="155" t="s">
        <v>214</v>
      </c>
    </row>
    <row r="16" spans="2:11" x14ac:dyDescent="0.2">
      <c r="B16" s="959" t="s">
        <v>215</v>
      </c>
      <c r="C16" s="156" t="s">
        <v>216</v>
      </c>
      <c r="D16" s="157" t="s">
        <v>217</v>
      </c>
      <c r="E16" s="157" t="s">
        <v>211</v>
      </c>
      <c r="F16" s="157" t="s">
        <v>212</v>
      </c>
      <c r="G16" s="157" t="s">
        <v>213</v>
      </c>
      <c r="H16" s="157"/>
      <c r="I16" s="158"/>
      <c r="J16" s="158"/>
      <c r="K16" s="159"/>
    </row>
    <row r="17" spans="2:11" x14ac:dyDescent="0.2">
      <c r="B17" s="959"/>
      <c r="C17" s="160" t="s">
        <v>217</v>
      </c>
      <c r="D17" s="157" t="s">
        <v>218</v>
      </c>
      <c r="E17" s="157" t="s">
        <v>219</v>
      </c>
      <c r="F17" s="157" t="s">
        <v>219</v>
      </c>
      <c r="G17" s="157" t="s">
        <v>219</v>
      </c>
      <c r="H17" s="157"/>
      <c r="I17" s="161"/>
      <c r="J17" s="161"/>
      <c r="K17" s="162"/>
    </row>
    <row r="18" spans="2:11" x14ac:dyDescent="0.2">
      <c r="B18" s="959"/>
      <c r="C18" s="160" t="s">
        <v>219</v>
      </c>
      <c r="D18" s="157" t="s">
        <v>216</v>
      </c>
      <c r="E18" s="157" t="s">
        <v>219</v>
      </c>
      <c r="F18" s="157" t="s">
        <v>219</v>
      </c>
      <c r="G18" s="157" t="s">
        <v>219</v>
      </c>
      <c r="H18" s="157"/>
      <c r="I18" s="161"/>
      <c r="J18" s="161"/>
      <c r="K18" s="162"/>
    </row>
    <row r="19" spans="2:11" x14ac:dyDescent="0.2">
      <c r="B19" s="959"/>
      <c r="C19" s="160" t="s">
        <v>214</v>
      </c>
      <c r="D19" s="157" t="s">
        <v>214</v>
      </c>
      <c r="E19" s="157" t="s">
        <v>214</v>
      </c>
      <c r="F19" s="157" t="s">
        <v>214</v>
      </c>
      <c r="G19" s="157" t="s">
        <v>214</v>
      </c>
      <c r="H19" s="157"/>
      <c r="I19" s="161"/>
      <c r="J19" s="161"/>
      <c r="K19" s="162"/>
    </row>
    <row r="20" spans="2:11" x14ac:dyDescent="0.2">
      <c r="B20" s="959"/>
      <c r="C20" s="160" t="s">
        <v>214</v>
      </c>
      <c r="D20" s="157" t="s">
        <v>214</v>
      </c>
      <c r="E20" s="157" t="s">
        <v>214</v>
      </c>
      <c r="F20" s="157" t="s">
        <v>214</v>
      </c>
      <c r="G20" s="157" t="s">
        <v>214</v>
      </c>
      <c r="H20" s="157"/>
      <c r="I20" s="161"/>
      <c r="J20" s="161"/>
      <c r="K20" s="162"/>
    </row>
    <row r="21" spans="2:11" x14ac:dyDescent="0.2">
      <c r="B21" s="959"/>
      <c r="C21" s="160" t="s">
        <v>214</v>
      </c>
      <c r="D21" s="157" t="s">
        <v>214</v>
      </c>
      <c r="E21" s="157" t="s">
        <v>214</v>
      </c>
      <c r="F21" s="157" t="s">
        <v>214</v>
      </c>
      <c r="G21" s="157" t="s">
        <v>214</v>
      </c>
      <c r="H21" s="157"/>
      <c r="I21" s="161"/>
      <c r="J21" s="161"/>
      <c r="K21" s="162"/>
    </row>
    <row r="22" spans="2:11" x14ac:dyDescent="0.2">
      <c r="B22" s="959"/>
      <c r="C22" s="160" t="s">
        <v>214</v>
      </c>
      <c r="D22" s="157" t="s">
        <v>214</v>
      </c>
      <c r="E22" s="157" t="s">
        <v>214</v>
      </c>
      <c r="F22" s="157" t="s">
        <v>214</v>
      </c>
      <c r="G22" s="157" t="s">
        <v>214</v>
      </c>
      <c r="H22" s="157"/>
      <c r="I22" s="161"/>
      <c r="J22" s="161"/>
      <c r="K22" s="162"/>
    </row>
    <row r="23" spans="2:11" x14ac:dyDescent="0.2">
      <c r="B23" s="959"/>
      <c r="C23" s="160" t="s">
        <v>214</v>
      </c>
      <c r="D23" s="157" t="s">
        <v>214</v>
      </c>
      <c r="E23" s="157" t="s">
        <v>214</v>
      </c>
      <c r="F23" s="157" t="s">
        <v>214</v>
      </c>
      <c r="G23" s="157" t="s">
        <v>214</v>
      </c>
      <c r="H23" s="157"/>
      <c r="I23" s="161"/>
      <c r="J23" s="161"/>
      <c r="K23" s="162"/>
    </row>
    <row r="24" spans="2:11" x14ac:dyDescent="0.2">
      <c r="B24" s="959"/>
      <c r="C24" s="160" t="s">
        <v>214</v>
      </c>
      <c r="D24" s="157" t="s">
        <v>214</v>
      </c>
      <c r="E24" s="157" t="s">
        <v>214</v>
      </c>
      <c r="F24" s="157" t="s">
        <v>214</v>
      </c>
      <c r="G24" s="157" t="s">
        <v>214</v>
      </c>
      <c r="H24" s="157"/>
      <c r="I24" s="161"/>
      <c r="J24" s="161"/>
      <c r="K24" s="162"/>
    </row>
    <row r="25" spans="2:11" x14ac:dyDescent="0.2">
      <c r="B25" s="959"/>
      <c r="C25" s="160" t="s">
        <v>214</v>
      </c>
      <c r="D25" s="163" t="s">
        <v>214</v>
      </c>
      <c r="E25" s="163" t="s">
        <v>214</v>
      </c>
      <c r="F25" s="163" t="s">
        <v>214</v>
      </c>
      <c r="G25" s="163" t="s">
        <v>214</v>
      </c>
      <c r="H25" s="163"/>
      <c r="I25" s="161"/>
      <c r="J25" s="161"/>
      <c r="K25" s="162"/>
    </row>
    <row r="26" spans="2:11" x14ac:dyDescent="0.2">
      <c r="B26" s="959"/>
      <c r="C26" s="160" t="s">
        <v>214</v>
      </c>
      <c r="D26" s="163" t="s">
        <v>214</v>
      </c>
      <c r="E26" s="163" t="s">
        <v>214</v>
      </c>
      <c r="F26" s="163" t="s">
        <v>214</v>
      </c>
      <c r="G26" s="163" t="s">
        <v>214</v>
      </c>
      <c r="H26" s="163"/>
      <c r="I26" s="161"/>
      <c r="J26" s="161"/>
      <c r="K26" s="162"/>
    </row>
    <row r="27" spans="2:11" x14ac:dyDescent="0.2">
      <c r="B27" s="959"/>
      <c r="C27" s="160" t="s">
        <v>214</v>
      </c>
      <c r="D27" s="163" t="s">
        <v>214</v>
      </c>
      <c r="E27" s="163" t="s">
        <v>214</v>
      </c>
      <c r="F27" s="163" t="s">
        <v>214</v>
      </c>
      <c r="G27" s="163" t="s">
        <v>214</v>
      </c>
      <c r="H27" s="163"/>
      <c r="I27" s="161"/>
      <c r="J27" s="161"/>
      <c r="K27" s="162"/>
    </row>
    <row r="28" spans="2:11" ht="19.8" thickBot="1" x14ac:dyDescent="0.25">
      <c r="B28" s="960"/>
      <c r="C28" s="164" t="s">
        <v>214</v>
      </c>
      <c r="D28" s="165" t="s">
        <v>214</v>
      </c>
      <c r="E28" s="165" t="s">
        <v>214</v>
      </c>
      <c r="F28" s="165" t="s">
        <v>214</v>
      </c>
      <c r="G28" s="165" t="s">
        <v>214</v>
      </c>
      <c r="H28" s="165"/>
      <c r="I28" s="165"/>
      <c r="J28" s="165"/>
      <c r="K28" s="166"/>
    </row>
    <row r="31" spans="2:11" x14ac:dyDescent="0.2">
      <c r="C31" s="147" t="s">
        <v>220</v>
      </c>
    </row>
    <row r="32" spans="2:11" x14ac:dyDescent="0.2">
      <c r="C32" s="147" t="s">
        <v>221</v>
      </c>
    </row>
    <row r="33" spans="3:3" x14ac:dyDescent="0.2">
      <c r="C33" s="147" t="s">
        <v>222</v>
      </c>
    </row>
    <row r="34" spans="3:3" x14ac:dyDescent="0.2">
      <c r="C34" s="147" t="s">
        <v>223</v>
      </c>
    </row>
    <row r="35" spans="3:3" x14ac:dyDescent="0.2">
      <c r="C35" s="147" t="s">
        <v>224</v>
      </c>
    </row>
    <row r="36" spans="3:3" x14ac:dyDescent="0.2">
      <c r="C36" s="147" t="s">
        <v>225</v>
      </c>
    </row>
    <row r="37" spans="3:3" x14ac:dyDescent="0.2">
      <c r="C37" s="147" t="s">
        <v>226</v>
      </c>
    </row>
    <row r="38" spans="3:3" x14ac:dyDescent="0.2">
      <c r="C38" s="147" t="s">
        <v>227</v>
      </c>
    </row>
    <row r="39" spans="3:3" x14ac:dyDescent="0.2">
      <c r="C39" s="147" t="s">
        <v>228</v>
      </c>
    </row>
    <row r="40" spans="3:3" x14ac:dyDescent="0.2">
      <c r="C40" s="147" t="s">
        <v>229</v>
      </c>
    </row>
    <row r="42" spans="3:3" x14ac:dyDescent="0.2">
      <c r="C42" s="147" t="s">
        <v>230</v>
      </c>
    </row>
    <row r="43" spans="3:3" x14ac:dyDescent="0.2">
      <c r="C43" s="147" t="s">
        <v>231</v>
      </c>
    </row>
    <row r="44" spans="3:3" x14ac:dyDescent="0.2">
      <c r="C44" s="147" t="s">
        <v>232</v>
      </c>
    </row>
    <row r="45" spans="3:3" x14ac:dyDescent="0.2">
      <c r="C45" s="147" t="s">
        <v>233</v>
      </c>
    </row>
    <row r="46" spans="3:3" x14ac:dyDescent="0.2">
      <c r="C46" s="147" t="s">
        <v>234</v>
      </c>
    </row>
    <row r="47" spans="3:3" x14ac:dyDescent="0.2">
      <c r="C47" s="147" t="s">
        <v>235</v>
      </c>
    </row>
  </sheetData>
  <mergeCells count="1">
    <mergeCell ref="B16:B28"/>
  </mergeCells>
  <phoneticPr fontId="6"/>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x14ac:dyDescent="0.2"/>
  <cols>
    <col min="1" max="1" width="2.44140625" style="275"/>
    <col min="2" max="38" width="2.88671875" style="275" customWidth="1"/>
    <col min="39" max="16384" width="2.44140625" style="275"/>
  </cols>
  <sheetData>
    <row r="1" spans="1:74" ht="14.25" customHeight="1" x14ac:dyDescent="0.2">
      <c r="B1" s="276" t="s">
        <v>274</v>
      </c>
      <c r="P1" s="277"/>
      <c r="W1" s="275" t="s">
        <v>2</v>
      </c>
      <c r="Y1" s="278"/>
      <c r="Z1" s="278"/>
      <c r="AA1" s="278"/>
      <c r="AB1" s="278"/>
      <c r="AC1" s="278"/>
      <c r="AD1" s="278"/>
      <c r="AE1" s="278"/>
      <c r="AF1" s="278"/>
      <c r="AG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row>
    <row r="2" spans="1:74" ht="14.25" customHeight="1" x14ac:dyDescent="0.2">
      <c r="Y2" s="278"/>
      <c r="Z2" s="278"/>
      <c r="AA2" s="278"/>
      <c r="AB2" s="278"/>
      <c r="AC2" s="278"/>
      <c r="AD2" s="278"/>
      <c r="AE2" s="278"/>
      <c r="AF2" s="278"/>
      <c r="AG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row>
    <row r="3" spans="1:74" ht="14.25" customHeight="1" x14ac:dyDescent="0.2">
      <c r="X3" s="279"/>
      <c r="Y3" s="279"/>
      <c r="Z3" s="279"/>
      <c r="AA3" s="279"/>
      <c r="AB3" s="279"/>
      <c r="AC3" s="279"/>
      <c r="AD3" s="279"/>
      <c r="AE3" s="279"/>
      <c r="AF3" s="279"/>
      <c r="AG3" s="279"/>
      <c r="AH3" s="279"/>
      <c r="AI3" s="279"/>
      <c r="AJ3" s="279"/>
      <c r="AK3" s="279"/>
      <c r="AL3" s="279"/>
      <c r="AO3" s="278"/>
      <c r="AP3" s="278"/>
      <c r="AQ3" s="278"/>
      <c r="AR3" s="278"/>
      <c r="AS3" s="278"/>
      <c r="AT3" s="278"/>
      <c r="AU3" s="278"/>
      <c r="AV3" s="278"/>
      <c r="AW3" s="278"/>
      <c r="AX3" s="278"/>
      <c r="AY3" s="278"/>
      <c r="AZ3" s="278"/>
      <c r="BA3" s="278"/>
      <c r="BB3" s="278"/>
      <c r="BC3" s="278"/>
      <c r="BD3" s="278"/>
      <c r="BE3" s="278"/>
      <c r="BF3" s="278"/>
      <c r="BG3" s="278"/>
      <c r="BH3" s="278"/>
      <c r="BI3" s="278"/>
      <c r="BJ3" s="279"/>
      <c r="BK3" s="279"/>
      <c r="BL3" s="279"/>
      <c r="BN3" s="279"/>
      <c r="BO3" s="279"/>
      <c r="BP3" s="279"/>
      <c r="BQ3" s="279"/>
      <c r="BR3" s="279"/>
      <c r="BS3" s="279"/>
      <c r="BT3" s="279"/>
      <c r="BU3" s="279"/>
      <c r="BV3" s="279"/>
    </row>
    <row r="4" spans="1:74" ht="14.25" customHeight="1" x14ac:dyDescent="0.2">
      <c r="A4" s="440" t="s">
        <v>62</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279"/>
      <c r="AL4" s="279"/>
      <c r="AO4" s="278"/>
      <c r="AP4" s="278"/>
      <c r="AQ4" s="278"/>
      <c r="AR4" s="278"/>
      <c r="AS4" s="278"/>
      <c r="AT4" s="278"/>
      <c r="AU4" s="278"/>
      <c r="AV4" s="278"/>
      <c r="AW4" s="278"/>
      <c r="AX4" s="278"/>
      <c r="AY4" s="278"/>
      <c r="AZ4" s="278"/>
      <c r="BA4" s="278"/>
      <c r="BB4" s="278"/>
      <c r="BC4" s="278"/>
      <c r="BD4" s="278"/>
      <c r="BE4" s="278"/>
      <c r="BF4" s="278"/>
      <c r="BG4" s="278"/>
      <c r="BH4" s="278"/>
      <c r="BI4" s="278"/>
      <c r="BJ4" s="279"/>
      <c r="BK4" s="279"/>
      <c r="BL4" s="279"/>
      <c r="BN4" s="279"/>
      <c r="BO4" s="279"/>
      <c r="BP4" s="279"/>
      <c r="BQ4" s="279"/>
      <c r="BR4" s="279"/>
      <c r="BS4" s="279"/>
      <c r="BT4" s="279"/>
      <c r="BU4" s="279"/>
      <c r="BV4" s="279"/>
    </row>
    <row r="5" spans="1:74" ht="14.25" customHeight="1" x14ac:dyDescent="0.2">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278"/>
      <c r="BN5" s="278"/>
      <c r="BO5" s="278"/>
      <c r="BP5" s="278"/>
      <c r="BQ5" s="278"/>
      <c r="BR5" s="278"/>
      <c r="BS5" s="278"/>
      <c r="BT5" s="278"/>
      <c r="BU5" s="278"/>
      <c r="BV5" s="278"/>
    </row>
    <row r="6" spans="1:74" ht="14.25" customHeight="1" x14ac:dyDescent="0.2">
      <c r="G6" s="278"/>
      <c r="H6" s="278"/>
      <c r="I6" s="278"/>
      <c r="J6" s="278"/>
      <c r="K6" s="278"/>
      <c r="L6" s="278"/>
      <c r="M6" s="278"/>
      <c r="N6" s="278"/>
      <c r="O6" s="278"/>
      <c r="P6" s="278"/>
      <c r="Q6" s="278"/>
      <c r="R6" s="278"/>
      <c r="S6" s="278"/>
      <c r="T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row>
    <row r="7" spans="1:74" ht="14.25" customHeight="1" x14ac:dyDescent="0.2">
      <c r="C7" s="278"/>
      <c r="D7" s="278"/>
      <c r="F7" s="278"/>
      <c r="G7" s="278"/>
      <c r="H7" s="278"/>
      <c r="I7" s="278"/>
      <c r="J7" s="278"/>
      <c r="K7" s="278"/>
      <c r="L7" s="278"/>
      <c r="M7" s="278"/>
      <c r="Z7" s="441"/>
      <c r="AA7" s="441"/>
      <c r="AB7" s="441"/>
      <c r="AC7" s="441"/>
      <c r="AD7" s="275" t="s">
        <v>63</v>
      </c>
      <c r="AE7" s="441"/>
      <c r="AF7" s="441"/>
      <c r="AG7" s="275" t="s">
        <v>16</v>
      </c>
      <c r="AH7" s="441"/>
      <c r="AI7" s="441"/>
      <c r="AJ7" s="275" t="s">
        <v>17</v>
      </c>
      <c r="AO7" s="278"/>
      <c r="AP7" s="278"/>
      <c r="AQ7" s="278"/>
      <c r="AR7" s="278"/>
      <c r="AS7" s="278"/>
      <c r="AT7" s="278"/>
      <c r="AU7" s="278"/>
      <c r="AV7" s="278"/>
      <c r="AW7" s="278"/>
      <c r="AX7" s="278"/>
      <c r="AY7" s="278"/>
      <c r="AZ7" s="278"/>
      <c r="BA7" s="278"/>
      <c r="BB7" s="278"/>
      <c r="BC7" s="278"/>
      <c r="BD7" s="278"/>
      <c r="BE7" s="278"/>
      <c r="BF7" s="278"/>
      <c r="BG7" s="278"/>
      <c r="BH7" s="278"/>
      <c r="BI7" s="278"/>
      <c r="BJ7" s="278"/>
      <c r="BK7" s="278"/>
      <c r="BL7" s="278"/>
      <c r="BM7" s="278"/>
      <c r="BN7" s="278"/>
      <c r="BO7" s="278"/>
      <c r="BP7" s="278"/>
      <c r="BQ7" s="278"/>
      <c r="BR7" s="278"/>
      <c r="BS7" s="278"/>
      <c r="BT7" s="278"/>
      <c r="BU7" s="278"/>
      <c r="BV7" s="278"/>
    </row>
    <row r="8" spans="1:74" ht="14.25" customHeight="1" x14ac:dyDescent="0.2">
      <c r="C8" s="278"/>
      <c r="D8" s="278"/>
      <c r="E8" s="278"/>
      <c r="F8" s="278"/>
      <c r="G8" s="278"/>
      <c r="H8" s="278"/>
      <c r="I8" s="278"/>
      <c r="J8" s="278"/>
      <c r="K8" s="278"/>
      <c r="L8" s="278"/>
      <c r="M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row>
    <row r="9" spans="1:74" ht="18" customHeight="1" x14ac:dyDescent="0.2">
      <c r="B9" s="442"/>
      <c r="C9" s="442"/>
      <c r="D9" s="442"/>
      <c r="E9" s="442"/>
      <c r="F9" s="442"/>
      <c r="G9" s="443" t="s">
        <v>314</v>
      </c>
      <c r="H9" s="443"/>
      <c r="I9" s="443"/>
      <c r="J9" s="443"/>
      <c r="K9" s="443"/>
      <c r="L9" s="278"/>
      <c r="M9" s="278"/>
      <c r="S9" s="444" t="s">
        <v>68</v>
      </c>
      <c r="T9" s="444"/>
      <c r="U9" s="444"/>
      <c r="V9" s="444"/>
      <c r="W9" s="445"/>
      <c r="X9" s="445"/>
      <c r="Y9" s="445"/>
      <c r="Z9" s="445"/>
      <c r="AA9" s="445"/>
      <c r="AB9" s="445"/>
      <c r="AC9" s="445"/>
      <c r="AD9" s="445"/>
      <c r="AE9" s="445"/>
      <c r="AF9" s="445"/>
      <c r="AG9" s="445"/>
      <c r="AH9" s="445"/>
      <c r="AI9" s="445"/>
      <c r="AJ9" s="445"/>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78"/>
      <c r="BU9" s="278"/>
      <c r="BV9" s="278"/>
    </row>
    <row r="10" spans="1:74" ht="18" customHeight="1" x14ac:dyDescent="0.2">
      <c r="B10" s="442"/>
      <c r="C10" s="442"/>
      <c r="D10" s="442"/>
      <c r="E10" s="442"/>
      <c r="F10" s="442"/>
      <c r="G10" s="443"/>
      <c r="H10" s="443"/>
      <c r="I10" s="443"/>
      <c r="J10" s="443"/>
      <c r="K10" s="443"/>
      <c r="L10" s="278"/>
      <c r="M10" s="278"/>
      <c r="S10" s="444"/>
      <c r="T10" s="444"/>
      <c r="U10" s="444"/>
      <c r="V10" s="444"/>
      <c r="W10" s="445"/>
      <c r="X10" s="445"/>
      <c r="Y10" s="445"/>
      <c r="Z10" s="445"/>
      <c r="AA10" s="445"/>
      <c r="AB10" s="445"/>
      <c r="AC10" s="445"/>
      <c r="AD10" s="445"/>
      <c r="AE10" s="445"/>
      <c r="AF10" s="445"/>
      <c r="AG10" s="445"/>
      <c r="AH10" s="445"/>
      <c r="AI10" s="445"/>
      <c r="AJ10" s="445"/>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78"/>
    </row>
    <row r="11" spans="1:74" ht="18" customHeight="1" x14ac:dyDescent="0.2">
      <c r="C11" s="278"/>
      <c r="D11" s="278"/>
      <c r="E11" s="278"/>
      <c r="F11" s="278"/>
      <c r="G11" s="278"/>
      <c r="H11" s="278"/>
      <c r="I11" s="278"/>
      <c r="J11" s="278"/>
      <c r="K11" s="278"/>
      <c r="L11" s="278"/>
      <c r="M11" s="278"/>
      <c r="O11" s="280" t="s">
        <v>13</v>
      </c>
      <c r="S11" s="444" t="s">
        <v>21</v>
      </c>
      <c r="T11" s="444"/>
      <c r="U11" s="444"/>
      <c r="V11" s="444"/>
      <c r="W11" s="446"/>
      <c r="X11" s="446"/>
      <c r="Y11" s="446"/>
      <c r="Z11" s="446"/>
      <c r="AA11" s="446"/>
      <c r="AB11" s="446"/>
      <c r="AC11" s="446"/>
      <c r="AD11" s="446"/>
      <c r="AE11" s="446"/>
      <c r="AF11" s="446"/>
      <c r="AG11" s="446"/>
      <c r="AH11" s="446"/>
      <c r="AI11" s="446"/>
      <c r="AJ11" s="446"/>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row>
    <row r="12" spans="1:74" ht="18" customHeight="1" x14ac:dyDescent="0.2">
      <c r="C12" s="278"/>
      <c r="D12" s="278"/>
      <c r="E12" s="278"/>
      <c r="F12" s="278"/>
      <c r="G12" s="278"/>
      <c r="H12" s="278"/>
      <c r="I12" s="278"/>
      <c r="J12" s="278"/>
      <c r="K12" s="278"/>
      <c r="L12" s="278"/>
      <c r="M12" s="278"/>
      <c r="S12" s="444"/>
      <c r="T12" s="444"/>
      <c r="U12" s="444"/>
      <c r="V12" s="444"/>
      <c r="W12" s="446"/>
      <c r="X12" s="446"/>
      <c r="Y12" s="446"/>
      <c r="Z12" s="446"/>
      <c r="AA12" s="446"/>
      <c r="AB12" s="446"/>
      <c r="AC12" s="446"/>
      <c r="AD12" s="446"/>
      <c r="AE12" s="446"/>
      <c r="AF12" s="446"/>
      <c r="AG12" s="446"/>
      <c r="AH12" s="446"/>
      <c r="AI12" s="446"/>
      <c r="AJ12" s="446"/>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row>
    <row r="13" spans="1:74" ht="18" customHeight="1" x14ac:dyDescent="0.2">
      <c r="C13" s="278"/>
      <c r="D13" s="278"/>
      <c r="E13" s="278"/>
      <c r="F13" s="278"/>
      <c r="G13" s="278"/>
      <c r="H13" s="278"/>
      <c r="I13" s="278"/>
      <c r="J13" s="278"/>
      <c r="K13" s="278"/>
      <c r="L13" s="278"/>
      <c r="M13" s="278"/>
      <c r="S13" s="444" t="s">
        <v>275</v>
      </c>
      <c r="T13" s="444"/>
      <c r="U13" s="444"/>
      <c r="V13" s="444"/>
      <c r="W13" s="444"/>
      <c r="X13" s="444"/>
      <c r="Y13" s="444"/>
      <c r="Z13" s="445"/>
      <c r="AA13" s="445"/>
      <c r="AB13" s="445"/>
      <c r="AC13" s="445"/>
      <c r="AD13" s="445"/>
      <c r="AE13" s="445"/>
      <c r="AF13" s="445"/>
      <c r="AG13" s="445"/>
      <c r="AH13" s="445"/>
      <c r="AI13" s="445"/>
      <c r="AJ13" s="445"/>
      <c r="AO13" s="278"/>
      <c r="AP13" s="278"/>
      <c r="AQ13" s="278"/>
      <c r="AR13" s="278"/>
      <c r="AS13" s="278"/>
      <c r="AT13" s="278"/>
      <c r="AU13" s="278"/>
      <c r="AV13" s="278"/>
      <c r="AW13" s="278"/>
      <c r="AX13" s="278"/>
      <c r="AY13" s="278"/>
      <c r="AZ13" s="278"/>
      <c r="BA13" s="278"/>
      <c r="BB13" s="278"/>
      <c r="BC13" s="278"/>
      <c r="BD13" s="278"/>
      <c r="BE13" s="278"/>
      <c r="BF13" s="278"/>
      <c r="BG13" s="278"/>
      <c r="BH13" s="278"/>
      <c r="BI13" s="278"/>
      <c r="BJ13" s="278"/>
      <c r="BK13" s="278"/>
      <c r="BL13" s="278"/>
      <c r="BM13" s="278"/>
      <c r="BN13" s="278"/>
      <c r="BO13" s="278"/>
      <c r="BP13" s="278"/>
      <c r="BQ13" s="278"/>
      <c r="BR13" s="278"/>
      <c r="BS13" s="278"/>
      <c r="BT13" s="278"/>
      <c r="BU13" s="278"/>
      <c r="BV13" s="278"/>
    </row>
    <row r="14" spans="1:74" ht="18" customHeight="1" x14ac:dyDescent="0.2">
      <c r="C14" s="278"/>
      <c r="D14" s="278"/>
      <c r="E14" s="278"/>
      <c r="F14" s="278"/>
      <c r="G14" s="278"/>
      <c r="H14" s="278"/>
      <c r="I14" s="278"/>
      <c r="J14" s="278"/>
      <c r="K14" s="278"/>
      <c r="L14" s="278"/>
      <c r="M14" s="278"/>
      <c r="S14" s="444"/>
      <c r="T14" s="444"/>
      <c r="U14" s="444"/>
      <c r="V14" s="444"/>
      <c r="W14" s="444"/>
      <c r="X14" s="444"/>
      <c r="Y14" s="444"/>
      <c r="Z14" s="445"/>
      <c r="AA14" s="445"/>
      <c r="AB14" s="445"/>
      <c r="AC14" s="445"/>
      <c r="AD14" s="445"/>
      <c r="AE14" s="445"/>
      <c r="AF14" s="445"/>
      <c r="AG14" s="445"/>
      <c r="AH14" s="445"/>
      <c r="AI14" s="445"/>
      <c r="AJ14" s="445"/>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row>
    <row r="15" spans="1:74" ht="15.6" customHeight="1" x14ac:dyDescent="0.2">
      <c r="C15" s="278"/>
      <c r="D15" s="278"/>
      <c r="E15" s="278"/>
      <c r="F15" s="278"/>
      <c r="G15" s="278"/>
      <c r="H15" s="278"/>
      <c r="I15" s="278"/>
      <c r="J15" s="278"/>
      <c r="K15" s="278"/>
      <c r="L15" s="278"/>
      <c r="M15" s="278"/>
      <c r="S15" s="326"/>
      <c r="T15" s="326"/>
      <c r="U15" s="326"/>
      <c r="V15" s="326"/>
      <c r="W15" s="326"/>
      <c r="X15" s="326"/>
      <c r="Y15" s="326"/>
      <c r="Z15" s="327"/>
      <c r="AA15" s="327"/>
      <c r="AB15" s="327"/>
      <c r="AC15" s="327"/>
      <c r="AD15" s="327"/>
      <c r="AE15" s="327"/>
      <c r="AF15" s="327"/>
      <c r="AG15" s="327"/>
      <c r="AH15" s="327"/>
      <c r="AI15" s="327"/>
      <c r="AJ15" s="327"/>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row>
    <row r="16" spans="1:74" ht="14.25" customHeight="1" x14ac:dyDescent="0.2">
      <c r="E16" s="275" t="s">
        <v>65</v>
      </c>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row>
    <row r="17" spans="2:74" ht="14.25" customHeight="1" x14ac:dyDescent="0.2">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row>
    <row r="18" spans="2:74" s="278" customFormat="1" ht="18" customHeight="1" x14ac:dyDescent="0.2">
      <c r="I18" s="279"/>
      <c r="J18" s="279"/>
      <c r="K18" s="279"/>
      <c r="L18" s="279"/>
      <c r="M18" s="279"/>
      <c r="N18" s="279"/>
      <c r="O18" s="279"/>
      <c r="P18" s="279"/>
      <c r="Q18" s="279"/>
      <c r="R18" s="279"/>
      <c r="S18" s="279"/>
      <c r="T18" s="437" t="s">
        <v>66</v>
      </c>
      <c r="U18" s="438"/>
      <c r="V18" s="438"/>
      <c r="W18" s="438"/>
      <c r="X18" s="438"/>
      <c r="Y18" s="438"/>
      <c r="Z18" s="439"/>
      <c r="AA18" s="283"/>
      <c r="AB18" s="284"/>
      <c r="AC18" s="284"/>
      <c r="AD18" s="284"/>
      <c r="AE18" s="284"/>
      <c r="AF18" s="284"/>
      <c r="AG18" s="284"/>
      <c r="AH18" s="284"/>
      <c r="AI18" s="284"/>
      <c r="AJ18" s="285"/>
      <c r="AK18" s="279"/>
      <c r="AL18" s="279"/>
      <c r="AO18" s="286"/>
      <c r="AP18" s="286"/>
      <c r="AQ18" s="286"/>
      <c r="AR18" s="286"/>
      <c r="AS18" s="286"/>
      <c r="AT18" s="286"/>
      <c r="AU18" s="286"/>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row>
    <row r="19" spans="2:74" s="278" customFormat="1" ht="18" customHeight="1" x14ac:dyDescent="0.2">
      <c r="I19" s="279"/>
      <c r="J19" s="279"/>
      <c r="K19" s="279"/>
      <c r="L19" s="279"/>
      <c r="M19" s="279"/>
      <c r="N19" s="279"/>
      <c r="O19" s="279"/>
      <c r="P19" s="279"/>
      <c r="Q19" s="279"/>
      <c r="R19" s="279"/>
      <c r="S19" s="279"/>
      <c r="T19" s="437" t="s">
        <v>276</v>
      </c>
      <c r="U19" s="438"/>
      <c r="V19" s="438"/>
      <c r="W19" s="439"/>
      <c r="X19" s="331"/>
      <c r="Y19" s="332"/>
      <c r="Z19" s="332"/>
      <c r="AA19" s="332"/>
      <c r="AB19" s="332"/>
      <c r="AC19" s="332"/>
      <c r="AD19" s="332"/>
      <c r="AE19" s="332"/>
      <c r="AF19" s="332"/>
      <c r="AG19" s="332"/>
      <c r="AH19" s="332"/>
      <c r="AI19" s="332"/>
      <c r="AJ19" s="333"/>
      <c r="AK19" s="279"/>
      <c r="AL19" s="279"/>
      <c r="AO19" s="286"/>
      <c r="AP19" s="286"/>
      <c r="AQ19" s="286"/>
      <c r="AR19" s="286"/>
      <c r="AS19" s="286"/>
      <c r="AT19" s="286"/>
      <c r="AU19" s="286"/>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row>
    <row r="20" spans="2:74" s="278" customFormat="1" ht="14.25" customHeight="1" x14ac:dyDescent="0.2">
      <c r="B20" s="447" t="s">
        <v>67</v>
      </c>
      <c r="C20" s="448"/>
      <c r="D20" s="448"/>
      <c r="E20" s="448"/>
      <c r="F20" s="448"/>
      <c r="G20" s="448"/>
      <c r="H20" s="448"/>
      <c r="I20" s="448"/>
      <c r="J20" s="448"/>
      <c r="K20" s="448"/>
      <c r="L20" s="448"/>
      <c r="M20" s="448"/>
      <c r="N20" s="448"/>
      <c r="O20" s="448"/>
      <c r="P20" s="448"/>
      <c r="Q20" s="448"/>
      <c r="R20" s="448"/>
      <c r="S20" s="449"/>
      <c r="T20" s="456" t="s">
        <v>21</v>
      </c>
      <c r="U20" s="457"/>
      <c r="V20" s="457"/>
      <c r="W20" s="458"/>
      <c r="X20" s="458"/>
      <c r="Y20" s="458"/>
      <c r="Z20" s="458"/>
      <c r="AA20" s="458"/>
      <c r="AB20" s="458"/>
      <c r="AC20" s="458"/>
      <c r="AD20" s="458"/>
      <c r="AE20" s="458"/>
      <c r="AF20" s="458"/>
      <c r="AG20" s="458"/>
      <c r="AH20" s="458"/>
      <c r="AI20" s="458"/>
      <c r="AJ20" s="459"/>
      <c r="AK20" s="279"/>
      <c r="AL20" s="279"/>
      <c r="AO20" s="286"/>
      <c r="AP20" s="286"/>
      <c r="AQ20" s="286"/>
      <c r="AR20" s="286"/>
      <c r="AS20" s="286"/>
      <c r="AT20" s="286"/>
      <c r="AU20" s="286"/>
      <c r="AV20" s="279"/>
      <c r="AW20" s="279"/>
      <c r="AX20" s="279"/>
      <c r="AY20" s="279"/>
      <c r="AZ20" s="289"/>
      <c r="BA20" s="289"/>
      <c r="BB20" s="279"/>
      <c r="BC20" s="279"/>
      <c r="BD20" s="279"/>
      <c r="BE20" s="279"/>
      <c r="BF20" s="286"/>
      <c r="BG20" s="289"/>
      <c r="BH20" s="279"/>
      <c r="BJ20" s="279"/>
      <c r="BL20" s="279"/>
      <c r="BM20" s="279"/>
      <c r="BN20" s="279"/>
      <c r="BO20" s="279"/>
      <c r="BQ20" s="279"/>
      <c r="BR20" s="279"/>
      <c r="BS20" s="279"/>
      <c r="BT20" s="279"/>
      <c r="BU20" s="279"/>
      <c r="BV20" s="279"/>
    </row>
    <row r="21" spans="2:74" s="278" customFormat="1" ht="14.25" customHeight="1" x14ac:dyDescent="0.2">
      <c r="B21" s="450"/>
      <c r="C21" s="451"/>
      <c r="D21" s="451"/>
      <c r="E21" s="451"/>
      <c r="F21" s="451"/>
      <c r="G21" s="451"/>
      <c r="H21" s="451"/>
      <c r="I21" s="451"/>
      <c r="J21" s="451"/>
      <c r="K21" s="451"/>
      <c r="L21" s="451"/>
      <c r="M21" s="451"/>
      <c r="N21" s="451"/>
      <c r="O21" s="451"/>
      <c r="P21" s="451"/>
      <c r="Q21" s="451"/>
      <c r="R21" s="451"/>
      <c r="S21" s="452"/>
      <c r="T21" s="462"/>
      <c r="U21" s="463"/>
      <c r="V21" s="463"/>
      <c r="W21" s="460"/>
      <c r="X21" s="460"/>
      <c r="Y21" s="460"/>
      <c r="Z21" s="460"/>
      <c r="AA21" s="460"/>
      <c r="AB21" s="460"/>
      <c r="AC21" s="460"/>
      <c r="AD21" s="460"/>
      <c r="AE21" s="460"/>
      <c r="AF21" s="460"/>
      <c r="AG21" s="460"/>
      <c r="AH21" s="460"/>
      <c r="AI21" s="460"/>
      <c r="AJ21" s="461"/>
      <c r="AK21" s="279"/>
      <c r="AL21" s="279"/>
      <c r="AO21" s="286"/>
      <c r="AP21" s="286"/>
      <c r="AQ21" s="286"/>
      <c r="AR21" s="286"/>
      <c r="AS21" s="286"/>
      <c r="AT21" s="286"/>
      <c r="AU21" s="286"/>
      <c r="AV21" s="279"/>
      <c r="AW21" s="279"/>
      <c r="AX21" s="279"/>
      <c r="AY21" s="279"/>
      <c r="AZ21" s="289"/>
      <c r="BA21" s="289"/>
      <c r="BB21" s="279"/>
      <c r="BC21" s="279"/>
      <c r="BD21" s="279"/>
      <c r="BE21" s="279"/>
      <c r="BF21" s="289"/>
      <c r="BG21" s="289"/>
      <c r="BH21" s="279"/>
      <c r="BJ21" s="279"/>
      <c r="BL21" s="279"/>
      <c r="BM21" s="279"/>
      <c r="BN21" s="279"/>
      <c r="BO21" s="279"/>
      <c r="BP21" s="279"/>
      <c r="BQ21" s="279"/>
      <c r="BR21" s="279"/>
      <c r="BS21" s="279"/>
      <c r="BT21" s="279"/>
      <c r="BU21" s="279"/>
      <c r="BV21" s="279"/>
    </row>
    <row r="22" spans="2:74" s="278" customFormat="1" ht="14.25" customHeight="1" x14ac:dyDescent="0.2">
      <c r="B22" s="450"/>
      <c r="C22" s="451"/>
      <c r="D22" s="451"/>
      <c r="E22" s="451"/>
      <c r="F22" s="451"/>
      <c r="G22" s="451"/>
      <c r="H22" s="451"/>
      <c r="I22" s="451"/>
      <c r="J22" s="451"/>
      <c r="K22" s="451"/>
      <c r="L22" s="451"/>
      <c r="M22" s="451"/>
      <c r="N22" s="451"/>
      <c r="O22" s="451"/>
      <c r="P22" s="451"/>
      <c r="Q22" s="451"/>
      <c r="R22" s="451"/>
      <c r="S22" s="452"/>
      <c r="T22" s="456" t="s">
        <v>68</v>
      </c>
      <c r="U22" s="457"/>
      <c r="V22" s="457"/>
      <c r="W22" s="457"/>
      <c r="X22" s="457"/>
      <c r="Y22" s="457"/>
      <c r="Z22" s="457"/>
      <c r="AA22" s="457"/>
      <c r="AB22" s="457"/>
      <c r="AC22" s="457"/>
      <c r="AD22" s="457"/>
      <c r="AE22" s="457"/>
      <c r="AF22" s="457"/>
      <c r="AG22" s="457"/>
      <c r="AH22" s="457"/>
      <c r="AI22" s="457"/>
      <c r="AJ22" s="464"/>
      <c r="AK22" s="279"/>
      <c r="AL22" s="279"/>
      <c r="AO22" s="286"/>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row>
    <row r="23" spans="2:74" s="278" customFormat="1" ht="14.25" customHeight="1" x14ac:dyDescent="0.2">
      <c r="B23" s="450"/>
      <c r="C23" s="451"/>
      <c r="D23" s="451"/>
      <c r="E23" s="451"/>
      <c r="F23" s="451"/>
      <c r="G23" s="451"/>
      <c r="H23" s="451"/>
      <c r="I23" s="451"/>
      <c r="J23" s="451"/>
      <c r="K23" s="451"/>
      <c r="L23" s="451"/>
      <c r="M23" s="451"/>
      <c r="N23" s="451"/>
      <c r="O23" s="451"/>
      <c r="P23" s="451"/>
      <c r="Q23" s="451"/>
      <c r="R23" s="451"/>
      <c r="S23" s="452"/>
      <c r="T23" s="465"/>
      <c r="U23" s="466"/>
      <c r="V23" s="466"/>
      <c r="W23" s="466"/>
      <c r="X23" s="466"/>
      <c r="Y23" s="466"/>
      <c r="Z23" s="466"/>
      <c r="AA23" s="466"/>
      <c r="AB23" s="466"/>
      <c r="AC23" s="466"/>
      <c r="AD23" s="466"/>
      <c r="AE23" s="466"/>
      <c r="AF23" s="466"/>
      <c r="AG23" s="466"/>
      <c r="AH23" s="466"/>
      <c r="AI23" s="466"/>
      <c r="AJ23" s="467"/>
      <c r="AK23" s="279"/>
      <c r="AL23" s="279"/>
      <c r="AO23" s="286"/>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row>
    <row r="24" spans="2:74" s="278" customFormat="1" ht="14.25" customHeight="1" x14ac:dyDescent="0.2">
      <c r="B24" s="453"/>
      <c r="C24" s="454"/>
      <c r="D24" s="454"/>
      <c r="E24" s="454"/>
      <c r="F24" s="454"/>
      <c r="G24" s="454"/>
      <c r="H24" s="454"/>
      <c r="I24" s="454"/>
      <c r="J24" s="454"/>
      <c r="K24" s="454"/>
      <c r="L24" s="454"/>
      <c r="M24" s="454"/>
      <c r="N24" s="454"/>
      <c r="O24" s="454"/>
      <c r="P24" s="454"/>
      <c r="Q24" s="454"/>
      <c r="R24" s="454"/>
      <c r="S24" s="455"/>
      <c r="T24" s="468"/>
      <c r="U24" s="469"/>
      <c r="V24" s="469"/>
      <c r="W24" s="469"/>
      <c r="X24" s="469"/>
      <c r="Y24" s="469"/>
      <c r="Z24" s="469"/>
      <c r="AA24" s="469"/>
      <c r="AB24" s="469"/>
      <c r="AC24" s="469"/>
      <c r="AD24" s="469"/>
      <c r="AE24" s="469"/>
      <c r="AF24" s="469"/>
      <c r="AG24" s="469"/>
      <c r="AH24" s="469"/>
      <c r="AI24" s="469"/>
      <c r="AJ24" s="470"/>
      <c r="AO24" s="286"/>
      <c r="AP24" s="286"/>
    </row>
    <row r="25" spans="2:74" s="278" customFormat="1" ht="27" customHeight="1" x14ac:dyDescent="0.2">
      <c r="B25" s="471" t="s">
        <v>49</v>
      </c>
      <c r="C25" s="472"/>
      <c r="D25" s="472"/>
      <c r="E25" s="472"/>
      <c r="F25" s="472"/>
      <c r="G25" s="472"/>
      <c r="H25" s="472"/>
      <c r="I25" s="472"/>
      <c r="J25" s="472"/>
      <c r="K25" s="472"/>
      <c r="L25" s="472"/>
      <c r="M25" s="472"/>
      <c r="N25" s="472"/>
      <c r="O25" s="472"/>
      <c r="P25" s="472"/>
      <c r="Q25" s="472"/>
      <c r="R25" s="472"/>
      <c r="S25" s="473"/>
      <c r="T25" s="474"/>
      <c r="U25" s="475"/>
      <c r="V25" s="475"/>
      <c r="W25" s="475"/>
      <c r="X25" s="475"/>
      <c r="Y25" s="475"/>
      <c r="Z25" s="475"/>
      <c r="AA25" s="475"/>
      <c r="AB25" s="475"/>
      <c r="AC25" s="475"/>
      <c r="AD25" s="475"/>
      <c r="AE25" s="475"/>
      <c r="AF25" s="475"/>
      <c r="AG25" s="475"/>
      <c r="AH25" s="475"/>
      <c r="AI25" s="475"/>
      <c r="AJ25" s="476"/>
      <c r="AO25" s="286"/>
      <c r="AP25" s="286"/>
    </row>
    <row r="26" spans="2:74" s="278" customFormat="1" ht="14.25" customHeight="1" x14ac:dyDescent="0.2">
      <c r="B26" s="471" t="s">
        <v>69</v>
      </c>
      <c r="C26" s="472"/>
      <c r="D26" s="472"/>
      <c r="E26" s="472"/>
      <c r="F26" s="472"/>
      <c r="G26" s="472"/>
      <c r="H26" s="472"/>
      <c r="I26" s="472"/>
      <c r="J26" s="472"/>
      <c r="K26" s="472"/>
      <c r="L26" s="472"/>
      <c r="M26" s="472"/>
      <c r="N26" s="472"/>
      <c r="O26" s="472"/>
      <c r="P26" s="472"/>
      <c r="Q26" s="472"/>
      <c r="R26" s="472"/>
      <c r="S26" s="473"/>
      <c r="T26" s="471"/>
      <c r="U26" s="472"/>
      <c r="V26" s="472"/>
      <c r="W26" s="472"/>
      <c r="X26" s="472"/>
      <c r="Y26" s="290" t="s">
        <v>4</v>
      </c>
      <c r="Z26" s="472"/>
      <c r="AA26" s="472"/>
      <c r="AB26" s="472"/>
      <c r="AC26" s="290" t="s">
        <v>70</v>
      </c>
      <c r="AD26" s="472"/>
      <c r="AE26" s="472"/>
      <c r="AF26" s="472"/>
      <c r="AG26" s="290" t="s">
        <v>3</v>
      </c>
      <c r="AH26" s="472"/>
      <c r="AI26" s="472"/>
      <c r="AJ26" s="473"/>
      <c r="AO26" s="286"/>
      <c r="AP26" s="286"/>
    </row>
    <row r="27" spans="2:74" s="278" customFormat="1" ht="14.25" customHeight="1" x14ac:dyDescent="0.2">
      <c r="B27" s="471" t="s">
        <v>71</v>
      </c>
      <c r="C27" s="472"/>
      <c r="D27" s="472"/>
      <c r="E27" s="472"/>
      <c r="F27" s="472"/>
      <c r="G27" s="472"/>
      <c r="H27" s="472"/>
      <c r="I27" s="472"/>
      <c r="J27" s="472"/>
      <c r="K27" s="472"/>
      <c r="L27" s="472"/>
      <c r="M27" s="472"/>
      <c r="N27" s="472"/>
      <c r="O27" s="472"/>
      <c r="P27" s="472"/>
      <c r="Q27" s="472"/>
      <c r="R27" s="472"/>
      <c r="S27" s="473"/>
      <c r="T27" s="471" t="s">
        <v>72</v>
      </c>
      <c r="U27" s="472"/>
      <c r="V27" s="472"/>
      <c r="W27" s="472"/>
      <c r="X27" s="472"/>
      <c r="Y27" s="472"/>
      <c r="Z27" s="472"/>
      <c r="AA27" s="472"/>
      <c r="AB27" s="472"/>
      <c r="AC27" s="472"/>
      <c r="AD27" s="472"/>
      <c r="AE27" s="472"/>
      <c r="AF27" s="472"/>
      <c r="AG27" s="472"/>
      <c r="AH27" s="472"/>
      <c r="AI27" s="472"/>
      <c r="AJ27" s="473"/>
      <c r="AO27" s="286"/>
      <c r="AP27" s="286"/>
    </row>
    <row r="28" spans="2:74" s="278" customFormat="1" ht="14.25" customHeight="1" x14ac:dyDescent="0.2">
      <c r="B28" s="447"/>
      <c r="C28" s="449"/>
      <c r="D28" s="291" t="s">
        <v>6</v>
      </c>
      <c r="E28" s="292"/>
      <c r="F28" s="292"/>
      <c r="G28" s="292"/>
      <c r="H28" s="292"/>
      <c r="I28" s="292"/>
      <c r="J28" s="292"/>
      <c r="K28" s="292"/>
      <c r="L28" s="292"/>
      <c r="M28" s="292"/>
      <c r="N28" s="292"/>
      <c r="O28" s="292"/>
      <c r="P28" s="292"/>
      <c r="Q28" s="293"/>
      <c r="R28" s="293"/>
      <c r="S28" s="294"/>
      <c r="T28" s="295" t="s">
        <v>73</v>
      </c>
      <c r="U28" s="293"/>
      <c r="V28" s="293"/>
      <c r="W28" s="293"/>
      <c r="X28" s="293"/>
      <c r="Y28" s="293"/>
      <c r="Z28" s="293"/>
      <c r="AA28" s="293"/>
      <c r="AB28" s="293"/>
      <c r="AC28" s="293"/>
      <c r="AD28" s="293"/>
      <c r="AE28" s="293"/>
      <c r="AF28" s="293"/>
      <c r="AG28" s="293"/>
      <c r="AH28" s="293"/>
      <c r="AI28" s="293"/>
      <c r="AJ28" s="294"/>
      <c r="AO28" s="286"/>
      <c r="AP28" s="286"/>
    </row>
    <row r="29" spans="2:74" s="278" customFormat="1" ht="14.25" customHeight="1" x14ac:dyDescent="0.2">
      <c r="B29" s="480"/>
      <c r="C29" s="481"/>
      <c r="D29" s="296" t="s">
        <v>7</v>
      </c>
      <c r="E29" s="297"/>
      <c r="F29" s="297"/>
      <c r="G29" s="297"/>
      <c r="H29" s="290"/>
      <c r="I29" s="290"/>
      <c r="J29" s="290"/>
      <c r="K29" s="290"/>
      <c r="L29" s="290"/>
      <c r="M29" s="290"/>
      <c r="N29" s="290"/>
      <c r="O29" s="290"/>
      <c r="P29" s="290"/>
      <c r="Q29" s="290"/>
      <c r="R29" s="293"/>
      <c r="S29" s="294"/>
      <c r="T29" s="482"/>
      <c r="U29" s="483"/>
      <c r="V29" s="483"/>
      <c r="W29" s="483"/>
      <c r="X29" s="483"/>
      <c r="Y29" s="483"/>
      <c r="Z29" s="483"/>
      <c r="AA29" s="483"/>
      <c r="AB29" s="483"/>
      <c r="AC29" s="483"/>
      <c r="AD29" s="483"/>
      <c r="AE29" s="483"/>
      <c r="AF29" s="483"/>
      <c r="AG29" s="483"/>
      <c r="AH29" s="483"/>
      <c r="AI29" s="483"/>
      <c r="AJ29" s="484"/>
      <c r="AO29" s="286"/>
      <c r="AP29" s="286"/>
    </row>
    <row r="30" spans="2:74" s="278" customFormat="1" ht="14.25" customHeight="1" x14ac:dyDescent="0.2">
      <c r="B30" s="480"/>
      <c r="C30" s="481"/>
      <c r="D30" s="296" t="s">
        <v>74</v>
      </c>
      <c r="E30" s="297"/>
      <c r="F30" s="297"/>
      <c r="G30" s="297"/>
      <c r="H30" s="290"/>
      <c r="I30" s="290"/>
      <c r="J30" s="290"/>
      <c r="K30" s="290"/>
      <c r="L30" s="290"/>
      <c r="M30" s="290"/>
      <c r="N30" s="290"/>
      <c r="O30" s="290"/>
      <c r="P30" s="290"/>
      <c r="Q30" s="290"/>
      <c r="R30" s="290"/>
      <c r="S30" s="298"/>
      <c r="T30" s="482"/>
      <c r="U30" s="483"/>
      <c r="V30" s="483"/>
      <c r="W30" s="483"/>
      <c r="X30" s="483"/>
      <c r="Y30" s="483"/>
      <c r="Z30" s="483"/>
      <c r="AA30" s="483"/>
      <c r="AB30" s="483"/>
      <c r="AC30" s="483"/>
      <c r="AD30" s="483"/>
      <c r="AE30" s="483"/>
      <c r="AF30" s="483"/>
      <c r="AG30" s="483"/>
      <c r="AH30" s="483"/>
      <c r="AI30" s="483"/>
      <c r="AJ30" s="484"/>
      <c r="AO30" s="286"/>
      <c r="AP30" s="286"/>
    </row>
    <row r="31" spans="2:74" s="278" customFormat="1" ht="14.25" customHeight="1" x14ac:dyDescent="0.2">
      <c r="B31" s="447"/>
      <c r="C31" s="449"/>
      <c r="D31" s="291" t="s">
        <v>75</v>
      </c>
      <c r="E31" s="292"/>
      <c r="F31" s="292"/>
      <c r="G31" s="292"/>
      <c r="H31" s="292"/>
      <c r="I31" s="292"/>
      <c r="J31" s="292"/>
      <c r="K31" s="292"/>
      <c r="L31" s="292"/>
      <c r="M31" s="292"/>
      <c r="N31" s="292"/>
      <c r="O31" s="292"/>
      <c r="P31" s="292"/>
      <c r="Q31" s="292"/>
      <c r="R31" s="292"/>
      <c r="S31" s="299"/>
      <c r="T31" s="482"/>
      <c r="U31" s="483"/>
      <c r="V31" s="483"/>
      <c r="W31" s="483"/>
      <c r="X31" s="483"/>
      <c r="Y31" s="483"/>
      <c r="Z31" s="483"/>
      <c r="AA31" s="483"/>
      <c r="AB31" s="483"/>
      <c r="AC31" s="483"/>
      <c r="AD31" s="483"/>
      <c r="AE31" s="483"/>
      <c r="AF31" s="483"/>
      <c r="AG31" s="483"/>
      <c r="AH31" s="483"/>
      <c r="AI31" s="483"/>
      <c r="AJ31" s="484"/>
      <c r="AO31" s="286"/>
      <c r="AP31" s="286"/>
    </row>
    <row r="32" spans="2:74" s="278" customFormat="1" ht="14.25" customHeight="1" x14ac:dyDescent="0.2">
      <c r="B32" s="447"/>
      <c r="C32" s="449"/>
      <c r="D32" s="300" t="s">
        <v>277</v>
      </c>
      <c r="E32" s="290"/>
      <c r="F32" s="290"/>
      <c r="G32" s="290"/>
      <c r="H32" s="290"/>
      <c r="I32" s="290"/>
      <c r="J32" s="290"/>
      <c r="K32" s="290"/>
      <c r="L32" s="290"/>
      <c r="M32" s="290"/>
      <c r="N32" s="290"/>
      <c r="O32" s="290"/>
      <c r="P32" s="290"/>
      <c r="Q32" s="290"/>
      <c r="R32" s="293"/>
      <c r="S32" s="294"/>
      <c r="T32" s="482"/>
      <c r="U32" s="483"/>
      <c r="V32" s="483"/>
      <c r="W32" s="483"/>
      <c r="X32" s="483"/>
      <c r="Y32" s="483"/>
      <c r="Z32" s="483"/>
      <c r="AA32" s="483"/>
      <c r="AB32" s="483"/>
      <c r="AC32" s="483"/>
      <c r="AD32" s="483"/>
      <c r="AE32" s="483"/>
      <c r="AF32" s="483"/>
      <c r="AG32" s="483"/>
      <c r="AH32" s="483"/>
      <c r="AI32" s="483"/>
      <c r="AJ32" s="484"/>
      <c r="AO32" s="286"/>
      <c r="AP32" s="286"/>
    </row>
    <row r="33" spans="2:47" s="278" customFormat="1" ht="14.25" customHeight="1" x14ac:dyDescent="0.2">
      <c r="B33" s="447"/>
      <c r="C33" s="449"/>
      <c r="D33" s="300" t="s">
        <v>278</v>
      </c>
      <c r="E33" s="290"/>
      <c r="F33" s="290"/>
      <c r="G33" s="290"/>
      <c r="H33" s="290"/>
      <c r="I33" s="290"/>
      <c r="J33" s="290"/>
      <c r="K33" s="290"/>
      <c r="L33" s="290"/>
      <c r="M33" s="290"/>
      <c r="N33" s="290"/>
      <c r="O33" s="290"/>
      <c r="P33" s="290"/>
      <c r="Q33" s="290"/>
      <c r="R33" s="293"/>
      <c r="S33" s="294"/>
      <c r="T33" s="482"/>
      <c r="U33" s="483"/>
      <c r="V33" s="483"/>
      <c r="W33" s="483"/>
      <c r="X33" s="483"/>
      <c r="Y33" s="483"/>
      <c r="Z33" s="483"/>
      <c r="AA33" s="483"/>
      <c r="AB33" s="483"/>
      <c r="AC33" s="483"/>
      <c r="AD33" s="483"/>
      <c r="AE33" s="483"/>
      <c r="AF33" s="483"/>
      <c r="AG33" s="483"/>
      <c r="AH33" s="483"/>
      <c r="AI33" s="483"/>
      <c r="AJ33" s="484"/>
      <c r="AO33" s="286"/>
      <c r="AP33" s="286"/>
    </row>
    <row r="34" spans="2:47" s="278" customFormat="1" ht="14.25" customHeight="1" x14ac:dyDescent="0.2">
      <c r="B34" s="447"/>
      <c r="C34" s="449"/>
      <c r="D34" s="291" t="s">
        <v>76</v>
      </c>
      <c r="E34" s="292"/>
      <c r="F34" s="292"/>
      <c r="G34" s="292"/>
      <c r="H34" s="292"/>
      <c r="I34" s="292"/>
      <c r="J34" s="292"/>
      <c r="K34" s="292"/>
      <c r="L34" s="292"/>
      <c r="M34" s="292"/>
      <c r="N34" s="292"/>
      <c r="O34" s="292"/>
      <c r="P34" s="292"/>
      <c r="Q34" s="292"/>
      <c r="R34" s="293"/>
      <c r="S34" s="294"/>
      <c r="T34" s="482"/>
      <c r="U34" s="483"/>
      <c r="V34" s="483"/>
      <c r="W34" s="483"/>
      <c r="X34" s="483"/>
      <c r="Y34" s="483"/>
      <c r="Z34" s="483"/>
      <c r="AA34" s="483"/>
      <c r="AB34" s="483"/>
      <c r="AC34" s="483"/>
      <c r="AD34" s="483"/>
      <c r="AE34" s="483"/>
      <c r="AF34" s="483"/>
      <c r="AG34" s="483"/>
      <c r="AH34" s="483"/>
      <c r="AI34" s="483"/>
      <c r="AJ34" s="484"/>
      <c r="AO34" s="286"/>
      <c r="AP34" s="286"/>
    </row>
    <row r="35" spans="2:47" s="278" customFormat="1" ht="14.25" customHeight="1" x14ac:dyDescent="0.2">
      <c r="B35" s="453"/>
      <c r="C35" s="455"/>
      <c r="D35" s="304" t="s">
        <v>77</v>
      </c>
      <c r="E35" s="292"/>
      <c r="F35" s="292"/>
      <c r="G35" s="292"/>
      <c r="H35" s="292"/>
      <c r="I35" s="292"/>
      <c r="J35" s="292"/>
      <c r="K35" s="292"/>
      <c r="L35" s="292"/>
      <c r="M35" s="292"/>
      <c r="N35" s="292"/>
      <c r="O35" s="292"/>
      <c r="P35" s="292"/>
      <c r="Q35" s="292"/>
      <c r="R35" s="301"/>
      <c r="S35" s="302"/>
      <c r="T35" s="482"/>
      <c r="U35" s="483"/>
      <c r="V35" s="483"/>
      <c r="W35" s="483"/>
      <c r="X35" s="483"/>
      <c r="Y35" s="483"/>
      <c r="Z35" s="483"/>
      <c r="AA35" s="483"/>
      <c r="AB35" s="483"/>
      <c r="AC35" s="483"/>
      <c r="AD35" s="483"/>
      <c r="AE35" s="483"/>
      <c r="AF35" s="483"/>
      <c r="AG35" s="483"/>
      <c r="AH35" s="483"/>
      <c r="AI35" s="483"/>
      <c r="AJ35" s="484"/>
      <c r="AO35" s="286"/>
      <c r="AP35" s="286"/>
    </row>
    <row r="36" spans="2:47" s="278" customFormat="1" ht="14.25" customHeight="1" x14ac:dyDescent="0.2">
      <c r="B36" s="447"/>
      <c r="C36" s="449"/>
      <c r="D36" s="292" t="s">
        <v>279</v>
      </c>
      <c r="E36" s="290"/>
      <c r="F36" s="290"/>
      <c r="G36" s="290"/>
      <c r="H36" s="290"/>
      <c r="I36" s="290"/>
      <c r="J36" s="290"/>
      <c r="K36" s="290"/>
      <c r="L36" s="290"/>
      <c r="M36" s="290"/>
      <c r="N36" s="290"/>
      <c r="O36" s="290"/>
      <c r="P36" s="290"/>
      <c r="Q36" s="290"/>
      <c r="R36" s="293"/>
      <c r="S36" s="294"/>
      <c r="T36" s="482"/>
      <c r="U36" s="483"/>
      <c r="V36" s="483"/>
      <c r="W36" s="483"/>
      <c r="X36" s="483"/>
      <c r="Y36" s="483"/>
      <c r="Z36" s="483"/>
      <c r="AA36" s="483"/>
      <c r="AB36" s="483"/>
      <c r="AC36" s="483"/>
      <c r="AD36" s="483"/>
      <c r="AE36" s="483"/>
      <c r="AF36" s="483"/>
      <c r="AG36" s="483"/>
      <c r="AH36" s="483"/>
      <c r="AI36" s="483"/>
      <c r="AJ36" s="484"/>
      <c r="AO36" s="286"/>
      <c r="AP36" s="286"/>
    </row>
    <row r="37" spans="2:47" s="278" customFormat="1" ht="14.25" customHeight="1" x14ac:dyDescent="0.2">
      <c r="B37" s="447"/>
      <c r="C37" s="449"/>
      <c r="D37" s="477" t="s">
        <v>78</v>
      </c>
      <c r="E37" s="478"/>
      <c r="F37" s="478"/>
      <c r="G37" s="478"/>
      <c r="H37" s="478"/>
      <c r="I37" s="478"/>
      <c r="J37" s="478"/>
      <c r="K37" s="478"/>
      <c r="L37" s="478"/>
      <c r="M37" s="478"/>
      <c r="N37" s="478"/>
      <c r="O37" s="478"/>
      <c r="P37" s="478"/>
      <c r="Q37" s="478"/>
      <c r="R37" s="478"/>
      <c r="S37" s="479"/>
      <c r="T37" s="482"/>
      <c r="U37" s="483"/>
      <c r="V37" s="483"/>
      <c r="W37" s="483"/>
      <c r="X37" s="483"/>
      <c r="Y37" s="483"/>
      <c r="Z37" s="483"/>
      <c r="AA37" s="483"/>
      <c r="AB37" s="483"/>
      <c r="AC37" s="483"/>
      <c r="AD37" s="483"/>
      <c r="AE37" s="483"/>
      <c r="AF37" s="483"/>
      <c r="AG37" s="483"/>
      <c r="AH37" s="483"/>
      <c r="AI37" s="483"/>
      <c r="AJ37" s="484"/>
      <c r="AO37" s="286"/>
      <c r="AP37" s="286"/>
    </row>
    <row r="38" spans="2:47" s="278" customFormat="1" ht="14.25" customHeight="1" x14ac:dyDescent="0.2">
      <c r="B38" s="447"/>
      <c r="C38" s="449"/>
      <c r="D38" s="303" t="s">
        <v>79</v>
      </c>
      <c r="E38" s="290"/>
      <c r="F38" s="290"/>
      <c r="G38" s="290"/>
      <c r="H38" s="290"/>
      <c r="I38" s="290"/>
      <c r="J38" s="290"/>
      <c r="K38" s="290"/>
      <c r="L38" s="290"/>
      <c r="M38" s="290"/>
      <c r="N38" s="290"/>
      <c r="O38" s="290"/>
      <c r="P38" s="290"/>
      <c r="Q38" s="290"/>
      <c r="R38" s="290"/>
      <c r="S38" s="298"/>
      <c r="T38" s="482"/>
      <c r="U38" s="483"/>
      <c r="V38" s="483"/>
      <c r="W38" s="483"/>
      <c r="X38" s="483"/>
      <c r="Y38" s="483"/>
      <c r="Z38" s="483"/>
      <c r="AA38" s="483"/>
      <c r="AB38" s="483"/>
      <c r="AC38" s="483"/>
      <c r="AD38" s="483"/>
      <c r="AE38" s="483"/>
      <c r="AF38" s="483"/>
      <c r="AG38" s="483"/>
      <c r="AH38" s="483"/>
      <c r="AI38" s="483"/>
      <c r="AJ38" s="484"/>
      <c r="AO38" s="286"/>
      <c r="AP38" s="286"/>
    </row>
    <row r="39" spans="2:47" s="278" customFormat="1" ht="14.25" customHeight="1" x14ac:dyDescent="0.2">
      <c r="B39" s="447"/>
      <c r="C39" s="449"/>
      <c r="D39" s="291" t="s">
        <v>80</v>
      </c>
      <c r="E39" s="292"/>
      <c r="F39" s="292"/>
      <c r="G39" s="292"/>
      <c r="H39" s="292"/>
      <c r="I39" s="292"/>
      <c r="J39" s="292"/>
      <c r="K39" s="292"/>
      <c r="L39" s="292"/>
      <c r="M39" s="292"/>
      <c r="N39" s="292"/>
      <c r="O39" s="292"/>
      <c r="P39" s="292"/>
      <c r="Q39" s="292"/>
      <c r="R39" s="293"/>
      <c r="S39" s="294"/>
      <c r="T39" s="482"/>
      <c r="U39" s="483"/>
      <c r="V39" s="483"/>
      <c r="W39" s="483"/>
      <c r="X39" s="483"/>
      <c r="Y39" s="483"/>
      <c r="Z39" s="483"/>
      <c r="AA39" s="483"/>
      <c r="AB39" s="483"/>
      <c r="AC39" s="483"/>
      <c r="AD39" s="483"/>
      <c r="AE39" s="483"/>
      <c r="AF39" s="483"/>
      <c r="AG39" s="483"/>
      <c r="AH39" s="483"/>
      <c r="AI39" s="483"/>
      <c r="AJ39" s="484"/>
      <c r="AO39" s="286"/>
      <c r="AP39" s="286"/>
    </row>
    <row r="40" spans="2:47" s="278" customFormat="1" ht="14.25" customHeight="1" x14ac:dyDescent="0.2">
      <c r="B40" s="453"/>
      <c r="C40" s="455"/>
      <c r="D40" s="304" t="s">
        <v>81</v>
      </c>
      <c r="E40" s="301"/>
      <c r="F40" s="301"/>
      <c r="G40" s="301"/>
      <c r="H40" s="301"/>
      <c r="I40" s="301"/>
      <c r="J40" s="301"/>
      <c r="K40" s="301"/>
      <c r="L40" s="301"/>
      <c r="M40" s="301"/>
      <c r="N40" s="301"/>
      <c r="O40" s="301"/>
      <c r="P40" s="301"/>
      <c r="Q40" s="301"/>
      <c r="R40" s="301"/>
      <c r="S40" s="302"/>
      <c r="T40" s="482"/>
      <c r="U40" s="483"/>
      <c r="V40" s="483"/>
      <c r="W40" s="483"/>
      <c r="X40" s="483"/>
      <c r="Y40" s="483"/>
      <c r="Z40" s="483"/>
      <c r="AA40" s="483"/>
      <c r="AB40" s="483"/>
      <c r="AC40" s="483"/>
      <c r="AD40" s="483"/>
      <c r="AE40" s="483"/>
      <c r="AF40" s="483"/>
      <c r="AG40" s="483"/>
      <c r="AH40" s="483"/>
      <c r="AI40" s="483"/>
      <c r="AJ40" s="484"/>
      <c r="AO40" s="286"/>
      <c r="AP40" s="286"/>
    </row>
    <row r="41" spans="2:47" s="278" customFormat="1" ht="14.25" customHeight="1" x14ac:dyDescent="0.2">
      <c r="B41" s="447"/>
      <c r="C41" s="449"/>
      <c r="D41" s="477" t="s">
        <v>82</v>
      </c>
      <c r="E41" s="478"/>
      <c r="F41" s="478"/>
      <c r="G41" s="478"/>
      <c r="H41" s="478"/>
      <c r="I41" s="478"/>
      <c r="J41" s="478"/>
      <c r="K41" s="478"/>
      <c r="L41" s="478"/>
      <c r="M41" s="478"/>
      <c r="N41" s="478"/>
      <c r="O41" s="478"/>
      <c r="P41" s="478"/>
      <c r="Q41" s="478"/>
      <c r="R41" s="478"/>
      <c r="S41" s="479"/>
      <c r="T41" s="295" t="s">
        <v>84</v>
      </c>
      <c r="U41" s="293"/>
      <c r="V41" s="293"/>
      <c r="W41" s="293"/>
      <c r="X41" s="293"/>
      <c r="Y41" s="293"/>
      <c r="Z41" s="293"/>
      <c r="AA41" s="293"/>
      <c r="AB41" s="293"/>
      <c r="AC41" s="293"/>
      <c r="AD41" s="293"/>
      <c r="AE41" s="293"/>
      <c r="AF41" s="293"/>
      <c r="AG41" s="293"/>
      <c r="AH41" s="293"/>
      <c r="AI41" s="293"/>
      <c r="AJ41" s="294"/>
      <c r="AO41" s="286"/>
      <c r="AP41" s="286"/>
    </row>
    <row r="42" spans="2:47" s="278" customFormat="1" ht="14.25" customHeight="1" x14ac:dyDescent="0.2">
      <c r="B42" s="447"/>
      <c r="C42" s="449"/>
      <c r="D42" s="304" t="s">
        <v>83</v>
      </c>
      <c r="E42" s="301"/>
      <c r="F42" s="301"/>
      <c r="G42" s="301"/>
      <c r="H42" s="301"/>
      <c r="I42" s="301"/>
      <c r="J42" s="301"/>
      <c r="K42" s="301"/>
      <c r="L42" s="301"/>
      <c r="M42" s="301"/>
      <c r="N42" s="301"/>
      <c r="O42" s="301"/>
      <c r="P42" s="301"/>
      <c r="Q42" s="301"/>
      <c r="R42" s="301"/>
      <c r="S42" s="302"/>
      <c r="T42" s="482"/>
      <c r="U42" s="483"/>
      <c r="V42" s="483"/>
      <c r="W42" s="483"/>
      <c r="X42" s="483"/>
      <c r="Y42" s="483"/>
      <c r="Z42" s="483"/>
      <c r="AA42" s="483"/>
      <c r="AB42" s="483"/>
      <c r="AC42" s="483"/>
      <c r="AD42" s="483"/>
      <c r="AE42" s="483"/>
      <c r="AF42" s="483"/>
      <c r="AG42" s="483"/>
      <c r="AH42" s="483"/>
      <c r="AI42" s="483"/>
      <c r="AJ42" s="484"/>
      <c r="AO42" s="286"/>
      <c r="AP42" s="286"/>
    </row>
    <row r="43" spans="2:47" s="278" customFormat="1" ht="14.25" customHeight="1" x14ac:dyDescent="0.2">
      <c r="B43" s="447"/>
      <c r="C43" s="449"/>
      <c r="D43" s="490" t="s">
        <v>315</v>
      </c>
      <c r="E43" s="491"/>
      <c r="F43" s="491"/>
      <c r="G43" s="491"/>
      <c r="H43" s="491"/>
      <c r="I43" s="491"/>
      <c r="J43" s="491"/>
      <c r="K43" s="491"/>
      <c r="L43" s="491"/>
      <c r="M43" s="491"/>
      <c r="N43" s="491"/>
      <c r="O43" s="491"/>
      <c r="P43" s="491"/>
      <c r="Q43" s="491"/>
      <c r="R43" s="491"/>
      <c r="S43" s="492"/>
      <c r="T43" s="482"/>
      <c r="U43" s="483"/>
      <c r="V43" s="483"/>
      <c r="W43" s="483"/>
      <c r="X43" s="483"/>
      <c r="Y43" s="483"/>
      <c r="Z43" s="483"/>
      <c r="AA43" s="483"/>
      <c r="AB43" s="483"/>
      <c r="AC43" s="483"/>
      <c r="AD43" s="483"/>
      <c r="AE43" s="483"/>
      <c r="AF43" s="483"/>
      <c r="AG43" s="483"/>
      <c r="AH43" s="483"/>
      <c r="AI43" s="483"/>
      <c r="AJ43" s="484"/>
      <c r="AO43" s="286"/>
      <c r="AP43" s="286"/>
    </row>
    <row r="44" spans="2:47" s="278" customFormat="1" ht="14.25" customHeight="1" x14ac:dyDescent="0.2">
      <c r="B44" s="447"/>
      <c r="C44" s="449"/>
      <c r="D44" s="304" t="s">
        <v>85</v>
      </c>
      <c r="E44" s="301"/>
      <c r="F44" s="301"/>
      <c r="G44" s="301"/>
      <c r="H44" s="301"/>
      <c r="I44" s="301"/>
      <c r="J44" s="301"/>
      <c r="K44" s="301"/>
      <c r="L44" s="301"/>
      <c r="M44" s="301"/>
      <c r="N44" s="301"/>
      <c r="O44" s="301"/>
      <c r="P44" s="301"/>
      <c r="Q44" s="301"/>
      <c r="R44" s="292"/>
      <c r="S44" s="299"/>
      <c r="T44" s="482"/>
      <c r="U44" s="483"/>
      <c r="V44" s="483"/>
      <c r="W44" s="483"/>
      <c r="X44" s="483"/>
      <c r="Y44" s="483"/>
      <c r="Z44" s="483"/>
      <c r="AA44" s="483"/>
      <c r="AB44" s="483"/>
      <c r="AC44" s="483"/>
      <c r="AD44" s="483"/>
      <c r="AE44" s="483"/>
      <c r="AF44" s="483"/>
      <c r="AG44" s="483"/>
      <c r="AH44" s="483"/>
      <c r="AI44" s="483"/>
      <c r="AJ44" s="484"/>
      <c r="AO44" s="286"/>
      <c r="AP44" s="286"/>
    </row>
    <row r="45" spans="2:47" s="278" customFormat="1" ht="14.25" customHeight="1" x14ac:dyDescent="0.2">
      <c r="B45" s="447"/>
      <c r="C45" s="449"/>
      <c r="D45" s="303" t="s">
        <v>86</v>
      </c>
      <c r="E45" s="290"/>
      <c r="F45" s="290"/>
      <c r="G45" s="290"/>
      <c r="H45" s="290"/>
      <c r="I45" s="290"/>
      <c r="J45" s="290"/>
      <c r="K45" s="290"/>
      <c r="L45" s="290"/>
      <c r="M45" s="290"/>
      <c r="N45" s="290"/>
      <c r="O45" s="290"/>
      <c r="P45" s="290"/>
      <c r="Q45" s="290"/>
      <c r="R45" s="290"/>
      <c r="S45" s="298"/>
      <c r="T45" s="482"/>
      <c r="U45" s="483"/>
      <c r="V45" s="483"/>
      <c r="W45" s="483"/>
      <c r="X45" s="483"/>
      <c r="Y45" s="483"/>
      <c r="Z45" s="483"/>
      <c r="AA45" s="483"/>
      <c r="AB45" s="483"/>
      <c r="AC45" s="483"/>
      <c r="AD45" s="483"/>
      <c r="AE45" s="483"/>
      <c r="AF45" s="483"/>
      <c r="AG45" s="483"/>
      <c r="AH45" s="483"/>
      <c r="AI45" s="483"/>
      <c r="AJ45" s="484"/>
      <c r="AO45" s="286"/>
      <c r="AP45" s="286"/>
      <c r="AU45" s="305" t="s">
        <v>87</v>
      </c>
    </row>
    <row r="46" spans="2:47" s="278" customFormat="1" ht="14.25" customHeight="1" x14ac:dyDescent="0.2">
      <c r="B46" s="447"/>
      <c r="C46" s="449"/>
      <c r="D46" s="493" t="s">
        <v>88</v>
      </c>
      <c r="E46" s="494"/>
      <c r="F46" s="494"/>
      <c r="G46" s="494"/>
      <c r="H46" s="494"/>
      <c r="I46" s="494"/>
      <c r="J46" s="494"/>
      <c r="K46" s="494"/>
      <c r="L46" s="494"/>
      <c r="M46" s="494"/>
      <c r="N46" s="494"/>
      <c r="O46" s="494"/>
      <c r="P46" s="494"/>
      <c r="Q46" s="494"/>
      <c r="R46" s="494"/>
      <c r="S46" s="495"/>
      <c r="T46" s="482"/>
      <c r="U46" s="483"/>
      <c r="V46" s="483"/>
      <c r="W46" s="483"/>
      <c r="X46" s="483"/>
      <c r="Y46" s="483"/>
      <c r="Z46" s="483"/>
      <c r="AA46" s="483"/>
      <c r="AB46" s="483"/>
      <c r="AC46" s="483"/>
      <c r="AD46" s="483"/>
      <c r="AE46" s="483"/>
      <c r="AF46" s="483"/>
      <c r="AG46" s="483"/>
      <c r="AH46" s="483"/>
      <c r="AI46" s="483"/>
      <c r="AJ46" s="484"/>
      <c r="AO46" s="286"/>
      <c r="AP46" s="286"/>
    </row>
    <row r="47" spans="2:47" s="278" customFormat="1" ht="14.25" customHeight="1" x14ac:dyDescent="0.2">
      <c r="B47" s="450"/>
      <c r="C47" s="452"/>
      <c r="D47" s="496" t="s">
        <v>89</v>
      </c>
      <c r="E47" s="497"/>
      <c r="F47" s="497"/>
      <c r="G47" s="497"/>
      <c r="H47" s="497"/>
      <c r="I47" s="497"/>
      <c r="J47" s="497"/>
      <c r="K47" s="497"/>
      <c r="L47" s="497"/>
      <c r="M47" s="497"/>
      <c r="N47" s="497"/>
      <c r="O47" s="497"/>
      <c r="P47" s="497"/>
      <c r="Q47" s="497"/>
      <c r="R47" s="497"/>
      <c r="S47" s="498"/>
      <c r="T47" s="482"/>
      <c r="U47" s="483"/>
      <c r="V47" s="483"/>
      <c r="W47" s="483"/>
      <c r="X47" s="483"/>
      <c r="Y47" s="483"/>
      <c r="Z47" s="483"/>
      <c r="AA47" s="483"/>
      <c r="AB47" s="483"/>
      <c r="AC47" s="483"/>
      <c r="AD47" s="483"/>
      <c r="AE47" s="483"/>
      <c r="AF47" s="483"/>
      <c r="AG47" s="483"/>
      <c r="AH47" s="483"/>
      <c r="AI47" s="483"/>
      <c r="AJ47" s="484"/>
      <c r="AO47" s="286"/>
      <c r="AP47" s="286"/>
    </row>
    <row r="48" spans="2:47" s="278" customFormat="1" ht="14.25" customHeight="1" x14ac:dyDescent="0.2">
      <c r="B48" s="453"/>
      <c r="C48" s="455"/>
      <c r="D48" s="499" t="s">
        <v>316</v>
      </c>
      <c r="E48" s="500"/>
      <c r="F48" s="500"/>
      <c r="G48" s="500"/>
      <c r="H48" s="500"/>
      <c r="I48" s="500"/>
      <c r="J48" s="500"/>
      <c r="K48" s="500"/>
      <c r="L48" s="500"/>
      <c r="M48" s="500"/>
      <c r="N48" s="500"/>
      <c r="O48" s="500"/>
      <c r="P48" s="500"/>
      <c r="Q48" s="500"/>
      <c r="R48" s="500"/>
      <c r="S48" s="501"/>
      <c r="T48" s="482"/>
      <c r="U48" s="483"/>
      <c r="V48" s="483"/>
      <c r="W48" s="483"/>
      <c r="X48" s="483"/>
      <c r="Y48" s="483"/>
      <c r="Z48" s="483"/>
      <c r="AA48" s="483"/>
      <c r="AB48" s="483"/>
      <c r="AC48" s="483"/>
      <c r="AD48" s="483"/>
      <c r="AE48" s="483"/>
      <c r="AF48" s="483"/>
      <c r="AG48" s="483"/>
      <c r="AH48" s="483"/>
      <c r="AI48" s="483"/>
      <c r="AJ48" s="484"/>
      <c r="AO48" s="286"/>
      <c r="AP48" s="286"/>
    </row>
    <row r="49" spans="2:74" s="278" customFormat="1" ht="14.25" customHeight="1" x14ac:dyDescent="0.2">
      <c r="B49" s="447"/>
      <c r="C49" s="449"/>
      <c r="D49" s="303" t="s">
        <v>90</v>
      </c>
      <c r="E49" s="290"/>
      <c r="F49" s="290"/>
      <c r="G49" s="290"/>
      <c r="H49" s="290"/>
      <c r="I49" s="290"/>
      <c r="J49" s="290"/>
      <c r="K49" s="290"/>
      <c r="L49" s="290"/>
      <c r="M49" s="290"/>
      <c r="N49" s="290"/>
      <c r="O49" s="290"/>
      <c r="P49" s="290"/>
      <c r="Q49" s="290"/>
      <c r="R49" s="290"/>
      <c r="S49" s="298"/>
      <c r="T49" s="482"/>
      <c r="U49" s="483"/>
      <c r="V49" s="483"/>
      <c r="W49" s="483"/>
      <c r="X49" s="483"/>
      <c r="Y49" s="483"/>
      <c r="Z49" s="483"/>
      <c r="AA49" s="483"/>
      <c r="AB49" s="483"/>
      <c r="AC49" s="483"/>
      <c r="AD49" s="483"/>
      <c r="AE49" s="483"/>
      <c r="AF49" s="483"/>
      <c r="AG49" s="483"/>
      <c r="AH49" s="483"/>
      <c r="AI49" s="483"/>
      <c r="AJ49" s="484"/>
      <c r="AO49" s="286"/>
      <c r="AP49" s="286"/>
    </row>
    <row r="50" spans="2:74" s="278" customFormat="1" ht="14.25" customHeight="1" x14ac:dyDescent="0.2">
      <c r="B50" s="447"/>
      <c r="C50" s="449"/>
      <c r="D50" s="291" t="s">
        <v>91</v>
      </c>
      <c r="E50" s="292"/>
      <c r="F50" s="292"/>
      <c r="G50" s="292"/>
      <c r="H50" s="292"/>
      <c r="I50" s="292"/>
      <c r="J50" s="292"/>
      <c r="K50" s="292"/>
      <c r="L50" s="292"/>
      <c r="M50" s="292"/>
      <c r="N50" s="292"/>
      <c r="O50" s="292"/>
      <c r="P50" s="292"/>
      <c r="Q50" s="292"/>
      <c r="R50" s="293"/>
      <c r="S50" s="294"/>
      <c r="T50" s="482"/>
      <c r="U50" s="483"/>
      <c r="V50" s="483"/>
      <c r="W50" s="483"/>
      <c r="X50" s="483"/>
      <c r="Y50" s="483"/>
      <c r="Z50" s="483"/>
      <c r="AA50" s="483"/>
      <c r="AB50" s="483"/>
      <c r="AC50" s="483"/>
      <c r="AD50" s="483"/>
      <c r="AE50" s="483"/>
      <c r="AF50" s="483"/>
      <c r="AG50" s="483"/>
      <c r="AH50" s="483"/>
      <c r="AI50" s="483"/>
      <c r="AJ50" s="484"/>
      <c r="AO50" s="286"/>
      <c r="AP50" s="286"/>
    </row>
    <row r="51" spans="2:74" s="278" customFormat="1" ht="14.25" customHeight="1" x14ac:dyDescent="0.2">
      <c r="B51" s="453"/>
      <c r="C51" s="455"/>
      <c r="D51" s="304" t="s">
        <v>92</v>
      </c>
      <c r="E51" s="301"/>
      <c r="F51" s="301"/>
      <c r="G51" s="301"/>
      <c r="H51" s="301"/>
      <c r="I51" s="301"/>
      <c r="J51" s="301"/>
      <c r="K51" s="301"/>
      <c r="L51" s="301"/>
      <c r="M51" s="301"/>
      <c r="N51" s="301"/>
      <c r="O51" s="301"/>
      <c r="P51" s="301"/>
      <c r="Q51" s="301"/>
      <c r="R51" s="301"/>
      <c r="S51" s="302"/>
      <c r="T51" s="482"/>
      <c r="U51" s="483"/>
      <c r="V51" s="483"/>
      <c r="W51" s="483"/>
      <c r="X51" s="483"/>
      <c r="Y51" s="483"/>
      <c r="Z51" s="483"/>
      <c r="AA51" s="483"/>
      <c r="AB51" s="483"/>
      <c r="AC51" s="483"/>
      <c r="AD51" s="483"/>
      <c r="AE51" s="483"/>
      <c r="AF51" s="483"/>
      <c r="AG51" s="483"/>
      <c r="AH51" s="483"/>
      <c r="AI51" s="483"/>
      <c r="AJ51" s="484"/>
      <c r="AO51" s="286"/>
      <c r="AP51" s="286"/>
    </row>
    <row r="52" spans="2:74" s="278" customFormat="1" ht="14.25" customHeight="1" x14ac:dyDescent="0.2">
      <c r="B52" s="447"/>
      <c r="C52" s="449"/>
      <c r="D52" s="303" t="s">
        <v>93</v>
      </c>
      <c r="E52" s="290"/>
      <c r="F52" s="290"/>
      <c r="G52" s="290"/>
      <c r="H52" s="290"/>
      <c r="I52" s="290"/>
      <c r="J52" s="290"/>
      <c r="K52" s="290"/>
      <c r="L52" s="290"/>
      <c r="M52" s="290"/>
      <c r="N52" s="290"/>
      <c r="O52" s="290"/>
      <c r="P52" s="290"/>
      <c r="Q52" s="290"/>
      <c r="R52" s="290"/>
      <c r="S52" s="298"/>
      <c r="T52" s="482"/>
      <c r="U52" s="483"/>
      <c r="V52" s="483"/>
      <c r="W52" s="483"/>
      <c r="X52" s="483"/>
      <c r="Y52" s="483"/>
      <c r="Z52" s="483"/>
      <c r="AA52" s="483"/>
      <c r="AB52" s="483"/>
      <c r="AC52" s="483"/>
      <c r="AD52" s="483"/>
      <c r="AE52" s="483"/>
      <c r="AF52" s="483"/>
      <c r="AG52" s="483"/>
      <c r="AH52" s="483"/>
      <c r="AI52" s="483"/>
      <c r="AJ52" s="484"/>
      <c r="AO52" s="286"/>
      <c r="AP52" s="286"/>
    </row>
    <row r="53" spans="2:74" s="278" customFormat="1" ht="14.25" customHeight="1" x14ac:dyDescent="0.2">
      <c r="B53" s="447"/>
      <c r="C53" s="449"/>
      <c r="D53" s="304" t="s">
        <v>94</v>
      </c>
      <c r="E53" s="301"/>
      <c r="F53" s="301"/>
      <c r="G53" s="301"/>
      <c r="H53" s="301"/>
      <c r="I53" s="301"/>
      <c r="J53" s="301"/>
      <c r="K53" s="301"/>
      <c r="L53" s="301"/>
      <c r="M53" s="301"/>
      <c r="N53" s="301"/>
      <c r="O53" s="301"/>
      <c r="P53" s="301"/>
      <c r="Q53" s="301"/>
      <c r="R53" s="290"/>
      <c r="S53" s="298"/>
      <c r="T53" s="489"/>
      <c r="U53" s="460"/>
      <c r="V53" s="460"/>
      <c r="W53" s="460"/>
      <c r="X53" s="460"/>
      <c r="Y53" s="460"/>
      <c r="Z53" s="460"/>
      <c r="AA53" s="460"/>
      <c r="AB53" s="460"/>
      <c r="AC53" s="460"/>
      <c r="AD53" s="460"/>
      <c r="AE53" s="460"/>
      <c r="AF53" s="460"/>
      <c r="AG53" s="460"/>
      <c r="AH53" s="460"/>
      <c r="AI53" s="460"/>
      <c r="AJ53" s="461"/>
      <c r="AO53" s="286"/>
      <c r="AP53" s="286"/>
    </row>
    <row r="54" spans="2:74" s="278" customFormat="1" ht="13.65" customHeight="1" x14ac:dyDescent="0.2">
      <c r="B54" s="306" t="s">
        <v>15</v>
      </c>
      <c r="C54" s="306"/>
      <c r="D54" s="485" t="s">
        <v>280</v>
      </c>
      <c r="E54" s="487" t="s">
        <v>281</v>
      </c>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7"/>
      <c r="AG54" s="487"/>
      <c r="AH54" s="487"/>
      <c r="AI54" s="487"/>
      <c r="AJ54" s="487"/>
      <c r="AO54" s="286"/>
      <c r="AP54" s="286"/>
    </row>
    <row r="55" spans="2:74" s="278" customFormat="1" ht="14.25" customHeight="1" x14ac:dyDescent="0.2">
      <c r="B55" s="307"/>
      <c r="C55" s="292"/>
      <c r="D55" s="486"/>
      <c r="E55" s="488"/>
      <c r="F55" s="488"/>
      <c r="G55" s="488"/>
      <c r="H55" s="488"/>
      <c r="I55" s="488"/>
      <c r="J55" s="488"/>
      <c r="K55" s="488"/>
      <c r="L55" s="488"/>
      <c r="M55" s="488"/>
      <c r="N55" s="488"/>
      <c r="O55" s="488"/>
      <c r="P55" s="488"/>
      <c r="Q55" s="488"/>
      <c r="R55" s="488"/>
      <c r="S55" s="488"/>
      <c r="T55" s="488"/>
      <c r="U55" s="488"/>
      <c r="V55" s="488"/>
      <c r="W55" s="488"/>
      <c r="X55" s="488"/>
      <c r="Y55" s="488"/>
      <c r="Z55" s="488"/>
      <c r="AA55" s="488"/>
      <c r="AB55" s="488"/>
      <c r="AC55" s="488"/>
      <c r="AD55" s="488"/>
      <c r="AE55" s="488"/>
      <c r="AF55" s="488"/>
      <c r="AG55" s="488"/>
      <c r="AH55" s="488"/>
      <c r="AI55" s="488"/>
      <c r="AJ55" s="488"/>
      <c r="AO55" s="286"/>
      <c r="AP55" s="286"/>
    </row>
    <row r="56" spans="2:74" s="278" customFormat="1" ht="14.25" customHeight="1" x14ac:dyDescent="0.2">
      <c r="B56" s="292"/>
      <c r="C56" s="292"/>
      <c r="D56" s="486"/>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O56" s="286"/>
      <c r="AP56" s="286"/>
    </row>
    <row r="57" spans="2:74" s="278" customFormat="1" ht="14.25" customHeight="1" x14ac:dyDescent="0.2">
      <c r="B57" s="292"/>
      <c r="C57" s="292"/>
      <c r="D57" s="486"/>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O57" s="286"/>
      <c r="AP57" s="286"/>
    </row>
    <row r="58" spans="2:74" s="278" customFormat="1" ht="14.25" customHeight="1" x14ac:dyDescent="0.2">
      <c r="B58" s="292"/>
      <c r="C58" s="292"/>
      <c r="D58" s="486"/>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O58" s="286"/>
      <c r="AP58" s="286"/>
    </row>
    <row r="59" spans="2:74" s="278" customFormat="1" ht="14.25" customHeight="1" x14ac:dyDescent="0.2">
      <c r="B59" s="292"/>
      <c r="C59" s="308"/>
      <c r="D59" s="486"/>
      <c r="E59" s="488"/>
      <c r="F59" s="488"/>
      <c r="G59" s="488"/>
      <c r="H59" s="488"/>
      <c r="I59" s="488"/>
      <c r="J59" s="488"/>
      <c r="K59" s="488"/>
      <c r="L59" s="488"/>
      <c r="M59" s="488"/>
      <c r="N59" s="488"/>
      <c r="O59" s="488"/>
      <c r="P59" s="488"/>
      <c r="Q59" s="488"/>
      <c r="R59" s="488"/>
      <c r="S59" s="488"/>
      <c r="T59" s="488"/>
      <c r="U59" s="488"/>
      <c r="V59" s="488"/>
      <c r="W59" s="488"/>
      <c r="X59" s="488"/>
      <c r="Y59" s="488"/>
      <c r="Z59" s="488"/>
      <c r="AA59" s="488"/>
      <c r="AB59" s="488"/>
      <c r="AC59" s="488"/>
      <c r="AD59" s="488"/>
      <c r="AE59" s="488"/>
      <c r="AF59" s="488"/>
      <c r="AG59" s="488"/>
      <c r="AH59" s="488"/>
      <c r="AI59" s="488"/>
      <c r="AJ59" s="488"/>
      <c r="AO59" s="286"/>
      <c r="AP59" s="286"/>
      <c r="AR59" s="309"/>
      <c r="AS59" s="309"/>
      <c r="AT59" s="309"/>
      <c r="AU59" s="309"/>
      <c r="AV59" s="309"/>
      <c r="AW59" s="309"/>
      <c r="AX59" s="309"/>
      <c r="AY59" s="309"/>
      <c r="AZ59" s="309"/>
      <c r="BA59" s="309"/>
      <c r="BB59" s="309"/>
      <c r="BC59" s="309"/>
      <c r="BD59" s="309"/>
    </row>
    <row r="60" spans="2:74" s="278" customFormat="1" ht="14.25" customHeight="1" x14ac:dyDescent="0.2">
      <c r="B60" s="292"/>
      <c r="C60" s="292"/>
      <c r="D60" s="310"/>
      <c r="E60" s="310"/>
      <c r="F60" s="310"/>
      <c r="G60" s="310"/>
      <c r="H60" s="310"/>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O60" s="309"/>
      <c r="AP60" s="311"/>
      <c r="AQ60" s="311"/>
      <c r="AR60" s="311"/>
      <c r="AS60" s="311"/>
      <c r="AT60" s="311"/>
      <c r="AU60" s="311"/>
      <c r="AV60" s="311"/>
      <c r="AW60" s="286"/>
    </row>
    <row r="61" spans="2:74" s="278" customFormat="1" ht="14.25" customHeight="1" x14ac:dyDescent="0.2">
      <c r="B61" s="312"/>
      <c r="C61" s="292"/>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P61" s="313"/>
      <c r="AQ61" s="313"/>
      <c r="AR61" s="313"/>
      <c r="AS61" s="313"/>
      <c r="AT61" s="313"/>
      <c r="AU61" s="313"/>
      <c r="AV61" s="286"/>
      <c r="AW61" s="286"/>
    </row>
    <row r="62" spans="2:74" s="278" customFormat="1" ht="14.25" customHeight="1" x14ac:dyDescent="0.2">
      <c r="B62" s="292"/>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row>
    <row r="63" spans="2:74" ht="14.25" customHeight="1" x14ac:dyDescent="0.2">
      <c r="B63" s="278"/>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row>
    <row r="64" spans="2:74" ht="14.25" customHeight="1" x14ac:dyDescent="0.2">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row>
    <row r="65" spans="2:36" ht="20.100000000000001" customHeight="1" x14ac:dyDescent="0.2">
      <c r="B65" s="278"/>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row>
    <row r="66" spans="2:36" ht="20.100000000000001" customHeight="1" x14ac:dyDescent="0.2">
      <c r="B66" s="278"/>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row>
    <row r="67" spans="2:36" ht="22.2" customHeight="1" x14ac:dyDescent="0.2">
      <c r="B67" s="278"/>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row>
    <row r="68" spans="2:36" ht="20.100000000000001" customHeight="1" x14ac:dyDescent="0.2">
      <c r="B68" s="278"/>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row>
    <row r="69" spans="2:36" ht="20.100000000000001" customHeight="1" x14ac:dyDescent="0.2">
      <c r="B69" s="278"/>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row>
    <row r="70" spans="2:36" ht="20.100000000000001" customHeight="1" x14ac:dyDescent="0.2">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row>
  </sheetData>
  <mergeCells count="61">
    <mergeCell ref="D54:D59"/>
    <mergeCell ref="B39:C40"/>
    <mergeCell ref="E54:AJ59"/>
    <mergeCell ref="B42:C42"/>
    <mergeCell ref="T42:AJ53"/>
    <mergeCell ref="B43:C43"/>
    <mergeCell ref="D43:S43"/>
    <mergeCell ref="B44:C44"/>
    <mergeCell ref="B45:C45"/>
    <mergeCell ref="B46:C48"/>
    <mergeCell ref="D46:S46"/>
    <mergeCell ref="D47:S47"/>
    <mergeCell ref="D48:S48"/>
    <mergeCell ref="B49:C49"/>
    <mergeCell ref="B50:C51"/>
    <mergeCell ref="B52:C52"/>
    <mergeCell ref="B53:C53"/>
    <mergeCell ref="B41:C41"/>
    <mergeCell ref="D41:S41"/>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s>
  <phoneticPr fontId="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x14ac:dyDescent="0.2"/>
  <cols>
    <col min="1" max="1" width="2.44140625" style="275"/>
    <col min="2" max="38" width="2.88671875" style="275" customWidth="1"/>
    <col min="39" max="16384" width="2.44140625" style="275"/>
  </cols>
  <sheetData>
    <row r="1" spans="1:74" ht="14.25" customHeight="1" x14ac:dyDescent="0.2">
      <c r="B1" s="276" t="s">
        <v>274</v>
      </c>
      <c r="P1" s="277"/>
      <c r="Y1" s="278"/>
      <c r="Z1" s="278"/>
      <c r="AA1" s="278"/>
      <c r="AB1" s="278"/>
      <c r="AC1" s="278"/>
      <c r="AD1" s="278"/>
      <c r="AE1" s="278"/>
      <c r="AF1" s="278"/>
      <c r="AG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row>
    <row r="2" spans="1:74" ht="14.25" customHeight="1" x14ac:dyDescent="0.2">
      <c r="Y2" s="278"/>
      <c r="Z2" s="278"/>
      <c r="AA2" s="278"/>
      <c r="AB2" s="278"/>
      <c r="AC2" s="278"/>
      <c r="AD2" s="278"/>
      <c r="AE2" s="278"/>
      <c r="AF2" s="278"/>
      <c r="AG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row>
    <row r="3" spans="1:74" ht="14.25" customHeight="1" x14ac:dyDescent="0.2">
      <c r="X3" s="279"/>
      <c r="Y3" s="279"/>
      <c r="Z3" s="279"/>
      <c r="AA3" s="279"/>
      <c r="AB3" s="279"/>
      <c r="AC3" s="279"/>
      <c r="AD3" s="279"/>
      <c r="AE3" s="279"/>
      <c r="AF3" s="279"/>
      <c r="AG3" s="279"/>
      <c r="AH3" s="279"/>
      <c r="AI3" s="279"/>
      <c r="AJ3" s="279"/>
      <c r="AK3" s="279"/>
      <c r="AL3" s="279"/>
      <c r="AO3" s="278"/>
      <c r="AP3" s="278"/>
      <c r="AQ3" s="278"/>
      <c r="AR3" s="278"/>
      <c r="AS3" s="278"/>
      <c r="AT3" s="278"/>
      <c r="AU3" s="278"/>
      <c r="AV3" s="278"/>
      <c r="AW3" s="278"/>
      <c r="AX3" s="278"/>
      <c r="AY3" s="278"/>
      <c r="AZ3" s="278"/>
      <c r="BA3" s="278"/>
      <c r="BB3" s="278"/>
      <c r="BC3" s="278"/>
      <c r="BD3" s="278"/>
      <c r="BE3" s="278"/>
      <c r="BF3" s="278"/>
      <c r="BG3" s="278"/>
      <c r="BH3" s="278"/>
      <c r="BI3" s="278"/>
      <c r="BJ3" s="279"/>
      <c r="BK3" s="279"/>
      <c r="BL3" s="279"/>
      <c r="BN3" s="279"/>
      <c r="BO3" s="279"/>
      <c r="BP3" s="279"/>
      <c r="BQ3" s="279"/>
      <c r="BR3" s="279"/>
      <c r="BS3" s="279"/>
      <c r="BT3" s="279"/>
      <c r="BU3" s="279"/>
      <c r="BV3" s="279"/>
    </row>
    <row r="4" spans="1:74" ht="14.25" customHeight="1" x14ac:dyDescent="0.2">
      <c r="A4" s="440" t="s">
        <v>62</v>
      </c>
      <c r="B4" s="440"/>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279"/>
      <c r="AL4" s="279"/>
      <c r="AO4" s="278"/>
      <c r="AP4" s="278"/>
      <c r="AQ4" s="278"/>
      <c r="AR4" s="278"/>
      <c r="AS4" s="278"/>
      <c r="AT4" s="278"/>
      <c r="AU4" s="278"/>
      <c r="AV4" s="278"/>
      <c r="AW4" s="278"/>
      <c r="AX4" s="278"/>
      <c r="AY4" s="278"/>
      <c r="AZ4" s="278"/>
      <c r="BA4" s="278"/>
      <c r="BB4" s="278"/>
      <c r="BC4" s="278"/>
      <c r="BD4" s="278"/>
      <c r="BE4" s="278"/>
      <c r="BF4" s="278"/>
      <c r="BG4" s="278"/>
      <c r="BH4" s="278"/>
      <c r="BI4" s="278"/>
      <c r="BJ4" s="279"/>
      <c r="BK4" s="279"/>
      <c r="BL4" s="279"/>
      <c r="BN4" s="279"/>
      <c r="BO4" s="279"/>
      <c r="BP4" s="279"/>
      <c r="BQ4" s="279"/>
      <c r="BR4" s="279"/>
      <c r="BS4" s="279"/>
      <c r="BT4" s="279"/>
      <c r="BU4" s="279"/>
      <c r="BV4" s="279"/>
    </row>
    <row r="5" spans="1:74" ht="14.25" customHeight="1" x14ac:dyDescent="0.2">
      <c r="AO5" s="278"/>
      <c r="AP5" s="278"/>
      <c r="AQ5" s="278"/>
      <c r="AR5" s="278"/>
      <c r="AS5" s="278"/>
      <c r="AT5" s="278"/>
      <c r="AU5" s="278"/>
      <c r="AV5" s="278"/>
      <c r="AW5" s="278"/>
      <c r="AX5" s="278"/>
      <c r="AY5" s="278"/>
      <c r="AZ5" s="278"/>
      <c r="BA5" s="278"/>
      <c r="BB5" s="278"/>
      <c r="BC5" s="278"/>
      <c r="BD5" s="278"/>
      <c r="BE5" s="278"/>
      <c r="BF5" s="278"/>
      <c r="BG5" s="278"/>
      <c r="BH5" s="278"/>
      <c r="BI5" s="278"/>
      <c r="BJ5" s="278"/>
      <c r="BK5" s="278"/>
      <c r="BL5" s="278"/>
      <c r="BM5" s="278"/>
      <c r="BN5" s="278"/>
      <c r="BO5" s="278"/>
      <c r="BP5" s="278"/>
      <c r="BQ5" s="278"/>
      <c r="BR5" s="278"/>
      <c r="BS5" s="278"/>
      <c r="BT5" s="278"/>
      <c r="BU5" s="278"/>
      <c r="BV5" s="278"/>
    </row>
    <row r="6" spans="1:74" ht="14.25" customHeight="1" x14ac:dyDescent="0.2">
      <c r="G6" s="278"/>
      <c r="H6" s="278"/>
      <c r="I6" s="278"/>
      <c r="J6" s="278"/>
      <c r="K6" s="278"/>
      <c r="L6" s="278"/>
      <c r="M6" s="278"/>
      <c r="N6" s="278"/>
      <c r="O6" s="278"/>
      <c r="P6" s="278"/>
      <c r="Q6" s="278"/>
      <c r="R6" s="278"/>
      <c r="S6" s="278"/>
      <c r="T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row>
    <row r="7" spans="1:74" ht="14.25" customHeight="1" x14ac:dyDescent="0.2">
      <c r="C7" s="278"/>
      <c r="D7" s="278"/>
      <c r="F7" s="278"/>
      <c r="G7" s="278"/>
      <c r="H7" s="278"/>
      <c r="I7" s="278"/>
      <c r="J7" s="278"/>
      <c r="K7" s="278"/>
      <c r="L7" s="278"/>
      <c r="M7" s="278"/>
      <c r="Z7" s="441" t="s">
        <v>282</v>
      </c>
      <c r="AA7" s="441"/>
      <c r="AB7" s="441"/>
      <c r="AC7" s="441"/>
      <c r="AD7" s="275" t="s">
        <v>63</v>
      </c>
      <c r="AE7" s="441">
        <v>10</v>
      </c>
      <c r="AF7" s="441"/>
      <c r="AG7" s="275" t="s">
        <v>16</v>
      </c>
      <c r="AH7" s="441">
        <v>5</v>
      </c>
      <c r="AI7" s="441"/>
      <c r="AJ7" s="275" t="s">
        <v>17</v>
      </c>
      <c r="AO7" s="278"/>
      <c r="AP7" s="278"/>
      <c r="AQ7" s="278"/>
      <c r="AR7" s="278"/>
      <c r="AS7" s="278"/>
      <c r="AT7" s="278"/>
      <c r="AU7" s="278"/>
      <c r="AV7" s="278"/>
      <c r="AW7" s="278"/>
      <c r="AX7" s="278"/>
      <c r="AY7" s="278"/>
      <c r="AZ7" s="278"/>
      <c r="BA7" s="278"/>
      <c r="BB7" s="278"/>
      <c r="BC7" s="278"/>
      <c r="BD7" s="278"/>
      <c r="BE7" s="278"/>
      <c r="BF7" s="278"/>
      <c r="BG7" s="278"/>
      <c r="BH7" s="278"/>
      <c r="BI7" s="278"/>
      <c r="BJ7" s="278"/>
      <c r="BK7" s="278"/>
      <c r="BL7" s="278"/>
      <c r="BM7" s="278"/>
      <c r="BN7" s="278"/>
      <c r="BO7" s="278"/>
      <c r="BP7" s="278"/>
      <c r="BQ7" s="278"/>
      <c r="BR7" s="278"/>
      <c r="BS7" s="278"/>
      <c r="BT7" s="278"/>
      <c r="BU7" s="278"/>
      <c r="BV7" s="278"/>
    </row>
    <row r="8" spans="1:74" ht="14.25" customHeight="1" x14ac:dyDescent="0.2">
      <c r="C8" s="278"/>
      <c r="D8" s="278"/>
      <c r="E8" s="278"/>
      <c r="F8" s="278"/>
      <c r="G8" s="278"/>
      <c r="H8" s="278"/>
      <c r="I8" s="278"/>
      <c r="J8" s="278"/>
      <c r="K8" s="278"/>
      <c r="L8" s="278"/>
      <c r="M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row>
    <row r="9" spans="1:74" ht="18" customHeight="1" x14ac:dyDescent="0.2">
      <c r="B9" s="442"/>
      <c r="C9" s="442"/>
      <c r="D9" s="442"/>
      <c r="E9" s="442"/>
      <c r="F9" s="442"/>
      <c r="G9" s="443" t="s">
        <v>14</v>
      </c>
      <c r="H9" s="443"/>
      <c r="I9" s="443"/>
      <c r="J9" s="443"/>
      <c r="K9" s="443"/>
      <c r="L9" s="278"/>
      <c r="M9" s="278"/>
      <c r="S9" s="444" t="s">
        <v>68</v>
      </c>
      <c r="T9" s="444"/>
      <c r="U9" s="444"/>
      <c r="V9" s="444"/>
      <c r="W9" s="445" t="s">
        <v>283</v>
      </c>
      <c r="X9" s="445"/>
      <c r="Y9" s="445"/>
      <c r="Z9" s="445"/>
      <c r="AA9" s="445"/>
      <c r="AB9" s="445"/>
      <c r="AC9" s="445"/>
      <c r="AD9" s="445"/>
      <c r="AE9" s="445"/>
      <c r="AF9" s="445"/>
      <c r="AG9" s="445"/>
      <c r="AH9" s="445"/>
      <c r="AI9" s="445"/>
      <c r="AJ9" s="445"/>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78"/>
      <c r="BU9" s="278"/>
      <c r="BV9" s="278"/>
    </row>
    <row r="10" spans="1:74" ht="18" customHeight="1" x14ac:dyDescent="0.2">
      <c r="B10" s="442"/>
      <c r="C10" s="442"/>
      <c r="D10" s="442"/>
      <c r="E10" s="442"/>
      <c r="F10" s="442"/>
      <c r="G10" s="443"/>
      <c r="H10" s="443"/>
      <c r="I10" s="443"/>
      <c r="J10" s="443"/>
      <c r="K10" s="443"/>
      <c r="L10" s="278"/>
      <c r="M10" s="278"/>
      <c r="S10" s="444"/>
      <c r="T10" s="444"/>
      <c r="U10" s="444"/>
      <c r="V10" s="444"/>
      <c r="W10" s="445"/>
      <c r="X10" s="445"/>
      <c r="Y10" s="445"/>
      <c r="Z10" s="445"/>
      <c r="AA10" s="445"/>
      <c r="AB10" s="445"/>
      <c r="AC10" s="445"/>
      <c r="AD10" s="445"/>
      <c r="AE10" s="445"/>
      <c r="AF10" s="445"/>
      <c r="AG10" s="445"/>
      <c r="AH10" s="445"/>
      <c r="AI10" s="445"/>
      <c r="AJ10" s="445"/>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78"/>
    </row>
    <row r="11" spans="1:74" ht="18" customHeight="1" x14ac:dyDescent="0.2">
      <c r="C11" s="278"/>
      <c r="D11" s="278"/>
      <c r="E11" s="278"/>
      <c r="F11" s="278"/>
      <c r="G11" s="278"/>
      <c r="H11" s="278"/>
      <c r="I11" s="278"/>
      <c r="J11" s="278"/>
      <c r="K11" s="278"/>
      <c r="L11" s="278"/>
      <c r="M11" s="278"/>
      <c r="O11" s="280" t="s">
        <v>13</v>
      </c>
      <c r="S11" s="444" t="s">
        <v>21</v>
      </c>
      <c r="T11" s="444"/>
      <c r="U11" s="444"/>
      <c r="V11" s="444"/>
      <c r="W11" s="446" t="s">
        <v>296</v>
      </c>
      <c r="X11" s="446"/>
      <c r="Y11" s="446"/>
      <c r="Z11" s="446"/>
      <c r="AA11" s="446"/>
      <c r="AB11" s="446"/>
      <c r="AC11" s="446"/>
      <c r="AD11" s="446"/>
      <c r="AE11" s="446"/>
      <c r="AF11" s="446"/>
      <c r="AG11" s="446"/>
      <c r="AH11" s="446"/>
      <c r="AI11" s="446"/>
      <c r="AJ11" s="446"/>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row>
    <row r="12" spans="1:74" ht="18" customHeight="1" x14ac:dyDescent="0.2">
      <c r="C12" s="278"/>
      <c r="D12" s="278"/>
      <c r="E12" s="278"/>
      <c r="F12" s="278"/>
      <c r="G12" s="278"/>
      <c r="H12" s="278"/>
      <c r="I12" s="278"/>
      <c r="J12" s="278"/>
      <c r="K12" s="278"/>
      <c r="L12" s="278"/>
      <c r="M12" s="278"/>
      <c r="S12" s="444"/>
      <c r="T12" s="444"/>
      <c r="U12" s="444"/>
      <c r="V12" s="444"/>
      <c r="W12" s="446"/>
      <c r="X12" s="446"/>
      <c r="Y12" s="446"/>
      <c r="Z12" s="446"/>
      <c r="AA12" s="446"/>
      <c r="AB12" s="446"/>
      <c r="AC12" s="446"/>
      <c r="AD12" s="446"/>
      <c r="AE12" s="446"/>
      <c r="AF12" s="446"/>
      <c r="AG12" s="446"/>
      <c r="AH12" s="446"/>
      <c r="AI12" s="446"/>
      <c r="AJ12" s="446"/>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row>
    <row r="13" spans="1:74" ht="18" customHeight="1" x14ac:dyDescent="0.2">
      <c r="C13" s="278"/>
      <c r="D13" s="278"/>
      <c r="E13" s="278"/>
      <c r="F13" s="278"/>
      <c r="G13" s="278"/>
      <c r="H13" s="278"/>
      <c r="I13" s="278"/>
      <c r="J13" s="278"/>
      <c r="K13" s="278"/>
      <c r="L13" s="278"/>
      <c r="M13" s="278"/>
      <c r="S13" s="444" t="s">
        <v>275</v>
      </c>
      <c r="T13" s="444"/>
      <c r="U13" s="444"/>
      <c r="V13" s="444"/>
      <c r="W13" s="444"/>
      <c r="X13" s="444"/>
      <c r="Y13" s="444"/>
      <c r="Z13" s="445" t="s">
        <v>284</v>
      </c>
      <c r="AA13" s="445"/>
      <c r="AB13" s="445"/>
      <c r="AC13" s="445"/>
      <c r="AD13" s="445"/>
      <c r="AE13" s="445"/>
      <c r="AF13" s="445"/>
      <c r="AG13" s="445"/>
      <c r="AH13" s="445"/>
      <c r="AI13" s="445"/>
      <c r="AJ13" s="445"/>
      <c r="AO13" s="278"/>
      <c r="AP13" s="278"/>
      <c r="AQ13" s="278"/>
      <c r="AR13" s="278"/>
      <c r="AS13" s="278"/>
      <c r="AT13" s="278"/>
      <c r="AU13" s="278"/>
      <c r="AV13" s="278"/>
      <c r="AW13" s="278"/>
      <c r="AX13" s="278"/>
      <c r="AY13" s="278"/>
      <c r="AZ13" s="278"/>
      <c r="BA13" s="278"/>
      <c r="BB13" s="278"/>
      <c r="BC13" s="278"/>
      <c r="BD13" s="278"/>
      <c r="BE13" s="278"/>
      <c r="BF13" s="278"/>
      <c r="BG13" s="278"/>
      <c r="BH13" s="278"/>
      <c r="BI13" s="278"/>
      <c r="BJ13" s="278"/>
      <c r="BK13" s="278"/>
      <c r="BL13" s="278"/>
      <c r="BM13" s="278"/>
      <c r="BN13" s="278"/>
      <c r="BO13" s="278"/>
      <c r="BP13" s="278"/>
      <c r="BQ13" s="278"/>
      <c r="BR13" s="278"/>
      <c r="BS13" s="278"/>
      <c r="BT13" s="278"/>
      <c r="BU13" s="278"/>
      <c r="BV13" s="278"/>
    </row>
    <row r="14" spans="1:74" ht="18" customHeight="1" x14ac:dyDescent="0.2">
      <c r="C14" s="278"/>
      <c r="D14" s="278"/>
      <c r="E14" s="278"/>
      <c r="F14" s="278"/>
      <c r="G14" s="278"/>
      <c r="H14" s="278"/>
      <c r="I14" s="278"/>
      <c r="J14" s="278"/>
      <c r="K14" s="278"/>
      <c r="L14" s="278"/>
      <c r="M14" s="278"/>
      <c r="S14" s="444"/>
      <c r="T14" s="444"/>
      <c r="U14" s="444"/>
      <c r="V14" s="444"/>
      <c r="W14" s="444"/>
      <c r="X14" s="444"/>
      <c r="Y14" s="444"/>
      <c r="Z14" s="445"/>
      <c r="AA14" s="445"/>
      <c r="AB14" s="445"/>
      <c r="AC14" s="445"/>
      <c r="AD14" s="445"/>
      <c r="AE14" s="445"/>
      <c r="AF14" s="445"/>
      <c r="AG14" s="445"/>
      <c r="AH14" s="445"/>
      <c r="AI14" s="445"/>
      <c r="AJ14" s="445"/>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78"/>
      <c r="BT14" s="278"/>
      <c r="BU14" s="278"/>
      <c r="BV14" s="278"/>
    </row>
    <row r="15" spans="1:74" ht="15.6" customHeight="1" x14ac:dyDescent="0.2">
      <c r="C15" s="278"/>
      <c r="D15" s="278"/>
      <c r="E15" s="278"/>
      <c r="F15" s="278"/>
      <c r="G15" s="278"/>
      <c r="H15" s="278"/>
      <c r="I15" s="278"/>
      <c r="J15" s="278"/>
      <c r="K15" s="278"/>
      <c r="L15" s="278"/>
      <c r="M15" s="278"/>
      <c r="S15" s="281"/>
      <c r="T15" s="281"/>
      <c r="U15" s="281"/>
      <c r="V15" s="281"/>
      <c r="W15" s="281"/>
      <c r="X15" s="281"/>
      <c r="Y15" s="281"/>
      <c r="Z15" s="282"/>
      <c r="AA15" s="282"/>
      <c r="AB15" s="282"/>
      <c r="AC15" s="282"/>
      <c r="AD15" s="282"/>
      <c r="AE15" s="282"/>
      <c r="AF15" s="282"/>
      <c r="AG15" s="282"/>
      <c r="AH15" s="282"/>
      <c r="AI15" s="282"/>
      <c r="AJ15" s="282"/>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row>
    <row r="16" spans="1:74" ht="14.25" customHeight="1" x14ac:dyDescent="0.2">
      <c r="E16" s="275" t="s">
        <v>65</v>
      </c>
      <c r="AO16" s="278"/>
      <c r="AP16" s="278"/>
      <c r="AQ16" s="278"/>
      <c r="AR16" s="278"/>
      <c r="AS16" s="278"/>
      <c r="AT16" s="278"/>
      <c r="AU16" s="278"/>
      <c r="AV16" s="278"/>
      <c r="AW16" s="278"/>
      <c r="AX16" s="278"/>
      <c r="AY16" s="278"/>
      <c r="AZ16" s="278"/>
      <c r="BA16" s="278"/>
      <c r="BB16" s="278"/>
      <c r="BC16" s="278"/>
      <c r="BD16" s="278"/>
      <c r="BE16" s="278"/>
      <c r="BF16" s="278"/>
      <c r="BG16" s="278"/>
      <c r="BH16" s="278"/>
      <c r="BI16" s="278"/>
      <c r="BJ16" s="278"/>
      <c r="BK16" s="278"/>
      <c r="BL16" s="278"/>
      <c r="BM16" s="278"/>
      <c r="BN16" s="278"/>
      <c r="BO16" s="278"/>
      <c r="BP16" s="278"/>
      <c r="BQ16" s="278"/>
      <c r="BR16" s="278"/>
      <c r="BS16" s="278"/>
      <c r="BT16" s="278"/>
      <c r="BU16" s="278"/>
      <c r="BV16" s="278"/>
    </row>
    <row r="17" spans="2:74" ht="14.25" customHeight="1" x14ac:dyDescent="0.2">
      <c r="AO17" s="278"/>
      <c r="AP17" s="278"/>
      <c r="AQ17" s="278"/>
      <c r="AR17" s="278"/>
      <c r="AS17" s="278"/>
      <c r="AT17" s="278"/>
      <c r="AU17" s="278"/>
      <c r="AV17" s="278"/>
      <c r="AW17" s="278"/>
      <c r="AX17" s="278"/>
      <c r="AY17" s="278"/>
      <c r="AZ17" s="278"/>
      <c r="BA17" s="278"/>
      <c r="BB17" s="278"/>
      <c r="BC17" s="278"/>
      <c r="BD17" s="278"/>
      <c r="BE17" s="278"/>
      <c r="BF17" s="278"/>
      <c r="BG17" s="278"/>
      <c r="BH17" s="278"/>
      <c r="BI17" s="278"/>
      <c r="BJ17" s="278"/>
      <c r="BK17" s="278"/>
      <c r="BL17" s="278"/>
      <c r="BM17" s="278"/>
      <c r="BN17" s="278"/>
      <c r="BO17" s="278"/>
      <c r="BP17" s="278"/>
      <c r="BQ17" s="278"/>
      <c r="BR17" s="278"/>
      <c r="BS17" s="278"/>
      <c r="BT17" s="278"/>
      <c r="BU17" s="278"/>
      <c r="BV17" s="278"/>
    </row>
    <row r="18" spans="2:74" s="278" customFormat="1" ht="18" customHeight="1" x14ac:dyDescent="0.2">
      <c r="I18" s="279"/>
      <c r="J18" s="279"/>
      <c r="K18" s="279"/>
      <c r="L18" s="279"/>
      <c r="M18" s="279"/>
      <c r="N18" s="279"/>
      <c r="O18" s="279"/>
      <c r="P18" s="279"/>
      <c r="Q18" s="279"/>
      <c r="R18" s="279"/>
      <c r="S18" s="279"/>
      <c r="T18" s="437" t="s">
        <v>66</v>
      </c>
      <c r="U18" s="438"/>
      <c r="V18" s="438"/>
      <c r="W18" s="438"/>
      <c r="X18" s="438"/>
      <c r="Y18" s="438"/>
      <c r="Z18" s="439"/>
      <c r="AA18" s="283" t="s">
        <v>285</v>
      </c>
      <c r="AB18" s="284" t="s">
        <v>286</v>
      </c>
      <c r="AC18" s="284" t="s">
        <v>287</v>
      </c>
      <c r="AD18" s="284" t="s">
        <v>287</v>
      </c>
      <c r="AE18" s="284" t="s">
        <v>287</v>
      </c>
      <c r="AF18" s="284" t="s">
        <v>287</v>
      </c>
      <c r="AG18" s="284" t="s">
        <v>287</v>
      </c>
      <c r="AH18" s="284" t="s">
        <v>287</v>
      </c>
      <c r="AI18" s="284" t="s">
        <v>287</v>
      </c>
      <c r="AJ18" s="285" t="s">
        <v>287</v>
      </c>
      <c r="AK18" s="279"/>
      <c r="AL18" s="279"/>
      <c r="AO18" s="286"/>
      <c r="AP18" s="286"/>
      <c r="AQ18" s="286"/>
      <c r="AR18" s="286"/>
      <c r="AS18" s="286"/>
      <c r="AT18" s="286"/>
      <c r="AU18" s="286"/>
      <c r="AV18" s="279"/>
      <c r="AW18" s="279"/>
      <c r="AX18" s="279"/>
      <c r="AY18" s="279"/>
      <c r="AZ18" s="279"/>
      <c r="BA18" s="279"/>
      <c r="BB18" s="279"/>
      <c r="BC18" s="279"/>
      <c r="BD18" s="279"/>
      <c r="BE18" s="279"/>
      <c r="BF18" s="279"/>
      <c r="BG18" s="279"/>
      <c r="BH18" s="279"/>
      <c r="BI18" s="279"/>
      <c r="BJ18" s="279"/>
      <c r="BK18" s="279"/>
      <c r="BL18" s="279"/>
      <c r="BM18" s="279"/>
      <c r="BN18" s="279"/>
      <c r="BO18" s="279"/>
      <c r="BP18" s="279"/>
      <c r="BQ18" s="279"/>
      <c r="BR18" s="279"/>
      <c r="BS18" s="279"/>
      <c r="BT18" s="279"/>
      <c r="BU18" s="279"/>
      <c r="BV18" s="279"/>
    </row>
    <row r="19" spans="2:74" s="278" customFormat="1" ht="18" customHeight="1" x14ac:dyDescent="0.2">
      <c r="I19" s="279"/>
      <c r="J19" s="279"/>
      <c r="K19" s="279"/>
      <c r="L19" s="279"/>
      <c r="M19" s="279"/>
      <c r="N19" s="279"/>
      <c r="O19" s="279"/>
      <c r="P19" s="279"/>
      <c r="Q19" s="279"/>
      <c r="R19" s="279"/>
      <c r="S19" s="279"/>
      <c r="T19" s="437" t="s">
        <v>276</v>
      </c>
      <c r="U19" s="438"/>
      <c r="V19" s="438"/>
      <c r="W19" s="439"/>
      <c r="X19" s="283" t="s">
        <v>288</v>
      </c>
      <c r="Y19" s="284" t="s">
        <v>289</v>
      </c>
      <c r="Z19" s="284" t="s">
        <v>289</v>
      </c>
      <c r="AA19" s="284" t="s">
        <v>289</v>
      </c>
      <c r="AB19" s="284" t="s">
        <v>289</v>
      </c>
      <c r="AC19" s="284" t="s">
        <v>289</v>
      </c>
      <c r="AD19" s="284" t="s">
        <v>289</v>
      </c>
      <c r="AE19" s="284" t="s">
        <v>289</v>
      </c>
      <c r="AF19" s="284" t="s">
        <v>289</v>
      </c>
      <c r="AG19" s="284" t="s">
        <v>289</v>
      </c>
      <c r="AH19" s="287" t="s">
        <v>289</v>
      </c>
      <c r="AI19" s="287" t="s">
        <v>289</v>
      </c>
      <c r="AJ19" s="288" t="s">
        <v>289</v>
      </c>
      <c r="AK19" s="279"/>
      <c r="AL19" s="279"/>
      <c r="AO19" s="286"/>
      <c r="AP19" s="286"/>
      <c r="AQ19" s="286"/>
      <c r="AR19" s="286"/>
      <c r="AS19" s="286"/>
      <c r="AT19" s="286"/>
      <c r="AU19" s="286"/>
      <c r="AV19" s="279"/>
      <c r="AW19" s="279"/>
      <c r="AX19" s="279"/>
      <c r="AY19" s="279"/>
      <c r="AZ19" s="279"/>
      <c r="BA19" s="279"/>
      <c r="BB19" s="279"/>
      <c r="BC19" s="279"/>
      <c r="BD19" s="279"/>
      <c r="BE19" s="279"/>
      <c r="BF19" s="279"/>
      <c r="BG19" s="279"/>
      <c r="BH19" s="279"/>
      <c r="BI19" s="279"/>
      <c r="BJ19" s="279"/>
      <c r="BK19" s="279"/>
      <c r="BL19" s="279"/>
      <c r="BM19" s="279"/>
      <c r="BN19" s="279"/>
      <c r="BO19" s="279"/>
      <c r="BP19" s="279"/>
      <c r="BQ19" s="279"/>
      <c r="BR19" s="279"/>
      <c r="BS19" s="279"/>
      <c r="BT19" s="279"/>
      <c r="BU19" s="279"/>
      <c r="BV19" s="279"/>
    </row>
    <row r="20" spans="2:74" s="278" customFormat="1" ht="14.25" customHeight="1" x14ac:dyDescent="0.2">
      <c r="B20" s="447" t="s">
        <v>67</v>
      </c>
      <c r="C20" s="448"/>
      <c r="D20" s="448"/>
      <c r="E20" s="448"/>
      <c r="F20" s="448"/>
      <c r="G20" s="448"/>
      <c r="H20" s="448"/>
      <c r="I20" s="448"/>
      <c r="J20" s="448"/>
      <c r="K20" s="448"/>
      <c r="L20" s="448"/>
      <c r="M20" s="448"/>
      <c r="N20" s="448"/>
      <c r="O20" s="448"/>
      <c r="P20" s="448"/>
      <c r="Q20" s="448"/>
      <c r="R20" s="448"/>
      <c r="S20" s="449"/>
      <c r="T20" s="456" t="s">
        <v>21</v>
      </c>
      <c r="U20" s="457"/>
      <c r="V20" s="457"/>
      <c r="W20" s="458" t="s">
        <v>297</v>
      </c>
      <c r="X20" s="458"/>
      <c r="Y20" s="458"/>
      <c r="Z20" s="458"/>
      <c r="AA20" s="458"/>
      <c r="AB20" s="458"/>
      <c r="AC20" s="458"/>
      <c r="AD20" s="458"/>
      <c r="AE20" s="458"/>
      <c r="AF20" s="458"/>
      <c r="AG20" s="458"/>
      <c r="AH20" s="458"/>
      <c r="AI20" s="458"/>
      <c r="AJ20" s="459"/>
      <c r="AK20" s="279"/>
      <c r="AL20" s="279"/>
      <c r="AO20" s="286"/>
      <c r="AP20" s="286"/>
      <c r="AQ20" s="286"/>
      <c r="AR20" s="286"/>
      <c r="AS20" s="286"/>
      <c r="AT20" s="286"/>
      <c r="AU20" s="286"/>
      <c r="AV20" s="279"/>
      <c r="AW20" s="279"/>
      <c r="AX20" s="279"/>
      <c r="AY20" s="279"/>
      <c r="AZ20" s="289"/>
      <c r="BA20" s="289"/>
      <c r="BB20" s="279"/>
      <c r="BC20" s="279"/>
      <c r="BD20" s="279"/>
      <c r="BE20" s="279"/>
      <c r="BF20" s="286"/>
      <c r="BG20" s="289"/>
      <c r="BH20" s="279"/>
      <c r="BJ20" s="279"/>
      <c r="BL20" s="279"/>
      <c r="BM20" s="279"/>
      <c r="BN20" s="279"/>
      <c r="BO20" s="279"/>
      <c r="BQ20" s="279"/>
      <c r="BR20" s="279"/>
      <c r="BS20" s="279"/>
      <c r="BT20" s="279"/>
      <c r="BU20" s="279"/>
      <c r="BV20" s="279"/>
    </row>
    <row r="21" spans="2:74" s="278" customFormat="1" ht="14.25" customHeight="1" x14ac:dyDescent="0.2">
      <c r="B21" s="450"/>
      <c r="C21" s="451"/>
      <c r="D21" s="451"/>
      <c r="E21" s="451"/>
      <c r="F21" s="451"/>
      <c r="G21" s="451"/>
      <c r="H21" s="451"/>
      <c r="I21" s="451"/>
      <c r="J21" s="451"/>
      <c r="K21" s="451"/>
      <c r="L21" s="451"/>
      <c r="M21" s="451"/>
      <c r="N21" s="451"/>
      <c r="O21" s="451"/>
      <c r="P21" s="451"/>
      <c r="Q21" s="451"/>
      <c r="R21" s="451"/>
      <c r="S21" s="452"/>
      <c r="T21" s="462"/>
      <c r="U21" s="463"/>
      <c r="V21" s="463"/>
      <c r="W21" s="460"/>
      <c r="X21" s="460"/>
      <c r="Y21" s="460"/>
      <c r="Z21" s="460"/>
      <c r="AA21" s="460"/>
      <c r="AB21" s="460"/>
      <c r="AC21" s="460"/>
      <c r="AD21" s="460"/>
      <c r="AE21" s="460"/>
      <c r="AF21" s="460"/>
      <c r="AG21" s="460"/>
      <c r="AH21" s="460"/>
      <c r="AI21" s="460"/>
      <c r="AJ21" s="461"/>
      <c r="AK21" s="279"/>
      <c r="AL21" s="279"/>
      <c r="AO21" s="286"/>
      <c r="AP21" s="286"/>
      <c r="AQ21" s="286"/>
      <c r="AR21" s="286"/>
      <c r="AS21" s="286"/>
      <c r="AT21" s="286"/>
      <c r="AU21" s="286"/>
      <c r="AV21" s="279"/>
      <c r="AW21" s="279"/>
      <c r="AX21" s="279"/>
      <c r="AY21" s="279"/>
      <c r="AZ21" s="289"/>
      <c r="BA21" s="289"/>
      <c r="BB21" s="279"/>
      <c r="BC21" s="279"/>
      <c r="BD21" s="279"/>
      <c r="BE21" s="279"/>
      <c r="BF21" s="289"/>
      <c r="BG21" s="289"/>
      <c r="BH21" s="279"/>
      <c r="BJ21" s="279"/>
      <c r="BL21" s="279"/>
      <c r="BM21" s="279"/>
      <c r="BN21" s="279"/>
      <c r="BO21" s="279"/>
      <c r="BP21" s="279"/>
      <c r="BQ21" s="279"/>
      <c r="BR21" s="279"/>
      <c r="BS21" s="279"/>
      <c r="BT21" s="279"/>
      <c r="BU21" s="279"/>
      <c r="BV21" s="279"/>
    </row>
    <row r="22" spans="2:74" s="278" customFormat="1" ht="14.25" customHeight="1" x14ac:dyDescent="0.2">
      <c r="B22" s="450"/>
      <c r="C22" s="451"/>
      <c r="D22" s="451"/>
      <c r="E22" s="451"/>
      <c r="F22" s="451"/>
      <c r="G22" s="451"/>
      <c r="H22" s="451"/>
      <c r="I22" s="451"/>
      <c r="J22" s="451"/>
      <c r="K22" s="451"/>
      <c r="L22" s="451"/>
      <c r="M22" s="451"/>
      <c r="N22" s="451"/>
      <c r="O22" s="451"/>
      <c r="P22" s="451"/>
      <c r="Q22" s="451"/>
      <c r="R22" s="451"/>
      <c r="S22" s="452"/>
      <c r="T22" s="456" t="s">
        <v>68</v>
      </c>
      <c r="U22" s="457"/>
      <c r="V22" s="457"/>
      <c r="W22" s="457"/>
      <c r="X22" s="457"/>
      <c r="Y22" s="457"/>
      <c r="Z22" s="457"/>
      <c r="AA22" s="457"/>
      <c r="AB22" s="457"/>
      <c r="AC22" s="457"/>
      <c r="AD22" s="457"/>
      <c r="AE22" s="457"/>
      <c r="AF22" s="457"/>
      <c r="AG22" s="457"/>
      <c r="AH22" s="457"/>
      <c r="AI22" s="457"/>
      <c r="AJ22" s="464"/>
      <c r="AK22" s="279"/>
      <c r="AL22" s="279"/>
      <c r="AO22" s="286"/>
      <c r="AV22" s="279"/>
      <c r="AW22" s="279"/>
      <c r="AX22" s="279"/>
      <c r="AY22" s="279"/>
      <c r="AZ22" s="279"/>
      <c r="BA22" s="279"/>
      <c r="BB22" s="279"/>
      <c r="BC22" s="279"/>
      <c r="BD22" s="279"/>
      <c r="BE22" s="279"/>
      <c r="BF22" s="279"/>
      <c r="BG22" s="279"/>
      <c r="BH22" s="279"/>
      <c r="BI22" s="279"/>
      <c r="BJ22" s="279"/>
      <c r="BK22" s="279"/>
      <c r="BL22" s="279"/>
      <c r="BM22" s="279"/>
      <c r="BN22" s="279"/>
      <c r="BO22" s="279"/>
      <c r="BP22" s="279"/>
      <c r="BQ22" s="279"/>
      <c r="BR22" s="279"/>
      <c r="BS22" s="279"/>
      <c r="BT22" s="279"/>
      <c r="BU22" s="279"/>
      <c r="BV22" s="279"/>
    </row>
    <row r="23" spans="2:74" s="278" customFormat="1" ht="14.25" customHeight="1" x14ac:dyDescent="0.2">
      <c r="B23" s="450"/>
      <c r="C23" s="451"/>
      <c r="D23" s="451"/>
      <c r="E23" s="451"/>
      <c r="F23" s="451"/>
      <c r="G23" s="451"/>
      <c r="H23" s="451"/>
      <c r="I23" s="451"/>
      <c r="J23" s="451"/>
      <c r="K23" s="451"/>
      <c r="L23" s="451"/>
      <c r="M23" s="451"/>
      <c r="N23" s="451"/>
      <c r="O23" s="451"/>
      <c r="P23" s="451"/>
      <c r="Q23" s="451"/>
      <c r="R23" s="451"/>
      <c r="S23" s="452"/>
      <c r="T23" s="465" t="s">
        <v>290</v>
      </c>
      <c r="U23" s="466"/>
      <c r="V23" s="466"/>
      <c r="W23" s="466"/>
      <c r="X23" s="466"/>
      <c r="Y23" s="466"/>
      <c r="Z23" s="466"/>
      <c r="AA23" s="466"/>
      <c r="AB23" s="466"/>
      <c r="AC23" s="466"/>
      <c r="AD23" s="466"/>
      <c r="AE23" s="466"/>
      <c r="AF23" s="466"/>
      <c r="AG23" s="466"/>
      <c r="AH23" s="466"/>
      <c r="AI23" s="466"/>
      <c r="AJ23" s="467"/>
      <c r="AK23" s="279"/>
      <c r="AL23" s="279"/>
      <c r="AO23" s="286"/>
      <c r="AV23" s="279"/>
      <c r="AW23" s="279"/>
      <c r="AX23" s="279"/>
      <c r="AY23" s="279"/>
      <c r="AZ23" s="279"/>
      <c r="BA23" s="279"/>
      <c r="BB23" s="279"/>
      <c r="BC23" s="279"/>
      <c r="BD23" s="279"/>
      <c r="BE23" s="279"/>
      <c r="BF23" s="279"/>
      <c r="BG23" s="279"/>
      <c r="BH23" s="279"/>
      <c r="BI23" s="279"/>
      <c r="BJ23" s="279"/>
      <c r="BK23" s="279"/>
      <c r="BL23" s="279"/>
      <c r="BM23" s="279"/>
      <c r="BN23" s="279"/>
      <c r="BO23" s="279"/>
      <c r="BP23" s="279"/>
      <c r="BQ23" s="279"/>
      <c r="BR23" s="279"/>
      <c r="BS23" s="279"/>
      <c r="BT23" s="279"/>
      <c r="BU23" s="279"/>
      <c r="BV23" s="279"/>
    </row>
    <row r="24" spans="2:74" s="278" customFormat="1" ht="14.25" customHeight="1" x14ac:dyDescent="0.2">
      <c r="B24" s="453"/>
      <c r="C24" s="454"/>
      <c r="D24" s="454"/>
      <c r="E24" s="454"/>
      <c r="F24" s="454"/>
      <c r="G24" s="454"/>
      <c r="H24" s="454"/>
      <c r="I24" s="454"/>
      <c r="J24" s="454"/>
      <c r="K24" s="454"/>
      <c r="L24" s="454"/>
      <c r="M24" s="454"/>
      <c r="N24" s="454"/>
      <c r="O24" s="454"/>
      <c r="P24" s="454"/>
      <c r="Q24" s="454"/>
      <c r="R24" s="454"/>
      <c r="S24" s="455"/>
      <c r="T24" s="468"/>
      <c r="U24" s="469"/>
      <c r="V24" s="469"/>
      <c r="W24" s="469"/>
      <c r="X24" s="469"/>
      <c r="Y24" s="469"/>
      <c r="Z24" s="469"/>
      <c r="AA24" s="469"/>
      <c r="AB24" s="469"/>
      <c r="AC24" s="469"/>
      <c r="AD24" s="469"/>
      <c r="AE24" s="469"/>
      <c r="AF24" s="469"/>
      <c r="AG24" s="469"/>
      <c r="AH24" s="469"/>
      <c r="AI24" s="469"/>
      <c r="AJ24" s="470"/>
      <c r="AO24" s="286"/>
      <c r="AP24" s="286"/>
    </row>
    <row r="25" spans="2:74" s="278" customFormat="1" ht="27" customHeight="1" x14ac:dyDescent="0.2">
      <c r="B25" s="471" t="s">
        <v>49</v>
      </c>
      <c r="C25" s="472"/>
      <c r="D25" s="472"/>
      <c r="E25" s="472"/>
      <c r="F25" s="472"/>
      <c r="G25" s="472"/>
      <c r="H25" s="472"/>
      <c r="I25" s="472"/>
      <c r="J25" s="472"/>
      <c r="K25" s="472"/>
      <c r="L25" s="472"/>
      <c r="M25" s="472"/>
      <c r="N25" s="472"/>
      <c r="O25" s="472"/>
      <c r="P25" s="472"/>
      <c r="Q25" s="472"/>
      <c r="R25" s="472"/>
      <c r="S25" s="473"/>
      <c r="T25" s="474" t="s">
        <v>291</v>
      </c>
      <c r="U25" s="475"/>
      <c r="V25" s="475"/>
      <c r="W25" s="475"/>
      <c r="X25" s="475"/>
      <c r="Y25" s="475"/>
      <c r="Z25" s="475"/>
      <c r="AA25" s="475"/>
      <c r="AB25" s="475"/>
      <c r="AC25" s="475"/>
      <c r="AD25" s="475"/>
      <c r="AE25" s="475"/>
      <c r="AF25" s="475"/>
      <c r="AG25" s="475"/>
      <c r="AH25" s="475"/>
      <c r="AI25" s="475"/>
      <c r="AJ25" s="476"/>
      <c r="AO25" s="286"/>
      <c r="AP25" s="286"/>
    </row>
    <row r="26" spans="2:74" s="278" customFormat="1" ht="14.25" customHeight="1" x14ac:dyDescent="0.2">
      <c r="B26" s="471" t="s">
        <v>69</v>
      </c>
      <c r="C26" s="472"/>
      <c r="D26" s="472"/>
      <c r="E26" s="472"/>
      <c r="F26" s="472"/>
      <c r="G26" s="472"/>
      <c r="H26" s="472"/>
      <c r="I26" s="472"/>
      <c r="J26" s="472"/>
      <c r="K26" s="472"/>
      <c r="L26" s="472"/>
      <c r="M26" s="472"/>
      <c r="N26" s="472"/>
      <c r="O26" s="472"/>
      <c r="P26" s="472"/>
      <c r="Q26" s="472"/>
      <c r="R26" s="472"/>
      <c r="S26" s="473"/>
      <c r="T26" s="471" t="s">
        <v>292</v>
      </c>
      <c r="U26" s="472"/>
      <c r="V26" s="472"/>
      <c r="W26" s="472"/>
      <c r="X26" s="472"/>
      <c r="Y26" s="290" t="s">
        <v>4</v>
      </c>
      <c r="Z26" s="472" t="s">
        <v>293</v>
      </c>
      <c r="AA26" s="472"/>
      <c r="AB26" s="472"/>
      <c r="AC26" s="290" t="s">
        <v>70</v>
      </c>
      <c r="AD26" s="472" t="s">
        <v>61</v>
      </c>
      <c r="AE26" s="472"/>
      <c r="AF26" s="472"/>
      <c r="AG26" s="290" t="s">
        <v>3</v>
      </c>
      <c r="AH26" s="472"/>
      <c r="AI26" s="472"/>
      <c r="AJ26" s="473"/>
      <c r="AO26" s="286"/>
      <c r="AP26" s="286"/>
    </row>
    <row r="27" spans="2:74" s="278" customFormat="1" ht="14.25" customHeight="1" x14ac:dyDescent="0.2">
      <c r="B27" s="471" t="s">
        <v>71</v>
      </c>
      <c r="C27" s="472"/>
      <c r="D27" s="472"/>
      <c r="E27" s="472"/>
      <c r="F27" s="472"/>
      <c r="G27" s="472"/>
      <c r="H27" s="472"/>
      <c r="I27" s="472"/>
      <c r="J27" s="472"/>
      <c r="K27" s="472"/>
      <c r="L27" s="472"/>
      <c r="M27" s="472"/>
      <c r="N27" s="472"/>
      <c r="O27" s="472"/>
      <c r="P27" s="472"/>
      <c r="Q27" s="472"/>
      <c r="R27" s="472"/>
      <c r="S27" s="473"/>
      <c r="T27" s="471" t="s">
        <v>72</v>
      </c>
      <c r="U27" s="472"/>
      <c r="V27" s="472"/>
      <c r="W27" s="472"/>
      <c r="X27" s="472"/>
      <c r="Y27" s="472"/>
      <c r="Z27" s="472"/>
      <c r="AA27" s="472"/>
      <c r="AB27" s="472"/>
      <c r="AC27" s="472"/>
      <c r="AD27" s="472"/>
      <c r="AE27" s="472"/>
      <c r="AF27" s="472"/>
      <c r="AG27" s="472"/>
      <c r="AH27" s="472"/>
      <c r="AI27" s="472"/>
      <c r="AJ27" s="473"/>
      <c r="AO27" s="286"/>
      <c r="AP27" s="286"/>
    </row>
    <row r="28" spans="2:74" s="278" customFormat="1" ht="14.25" customHeight="1" x14ac:dyDescent="0.2">
      <c r="B28" s="447"/>
      <c r="C28" s="449"/>
      <c r="D28" s="291" t="s">
        <v>6</v>
      </c>
      <c r="E28" s="292"/>
      <c r="F28" s="292"/>
      <c r="G28" s="292"/>
      <c r="H28" s="292"/>
      <c r="I28" s="292"/>
      <c r="J28" s="292"/>
      <c r="K28" s="292"/>
      <c r="L28" s="292"/>
      <c r="M28" s="292"/>
      <c r="N28" s="292"/>
      <c r="O28" s="292"/>
      <c r="P28" s="292"/>
      <c r="Q28" s="293"/>
      <c r="R28" s="293"/>
      <c r="S28" s="294"/>
      <c r="T28" s="295" t="s">
        <v>73</v>
      </c>
      <c r="U28" s="293"/>
      <c r="V28" s="293"/>
      <c r="W28" s="293"/>
      <c r="X28" s="293"/>
      <c r="Y28" s="293"/>
      <c r="Z28" s="293"/>
      <c r="AA28" s="293"/>
      <c r="AB28" s="293"/>
      <c r="AC28" s="293"/>
      <c r="AD28" s="293"/>
      <c r="AE28" s="293"/>
      <c r="AF28" s="293"/>
      <c r="AG28" s="293"/>
      <c r="AH28" s="293"/>
      <c r="AI28" s="293"/>
      <c r="AJ28" s="294"/>
      <c r="AO28" s="286"/>
      <c r="AP28" s="286"/>
    </row>
    <row r="29" spans="2:74" s="278" customFormat="1" ht="14.25" customHeight="1" x14ac:dyDescent="0.2">
      <c r="B29" s="480"/>
      <c r="C29" s="481"/>
      <c r="D29" s="296" t="s">
        <v>7</v>
      </c>
      <c r="E29" s="297"/>
      <c r="F29" s="297"/>
      <c r="G29" s="297"/>
      <c r="H29" s="290"/>
      <c r="I29" s="290"/>
      <c r="J29" s="290"/>
      <c r="K29" s="290"/>
      <c r="L29" s="290"/>
      <c r="M29" s="290"/>
      <c r="N29" s="290"/>
      <c r="O29" s="290"/>
      <c r="P29" s="290"/>
      <c r="Q29" s="290"/>
      <c r="R29" s="293"/>
      <c r="S29" s="294"/>
      <c r="T29" s="482" t="s">
        <v>294</v>
      </c>
      <c r="U29" s="483"/>
      <c r="V29" s="483"/>
      <c r="W29" s="483"/>
      <c r="X29" s="483"/>
      <c r="Y29" s="483"/>
      <c r="Z29" s="483"/>
      <c r="AA29" s="483"/>
      <c r="AB29" s="483"/>
      <c r="AC29" s="483"/>
      <c r="AD29" s="483"/>
      <c r="AE29" s="483"/>
      <c r="AF29" s="483"/>
      <c r="AG29" s="483"/>
      <c r="AH29" s="483"/>
      <c r="AI29" s="483"/>
      <c r="AJ29" s="484"/>
      <c r="AO29" s="286"/>
      <c r="AP29" s="286"/>
    </row>
    <row r="30" spans="2:74" s="278" customFormat="1" ht="14.25" customHeight="1" x14ac:dyDescent="0.2">
      <c r="B30" s="480"/>
      <c r="C30" s="481"/>
      <c r="D30" s="296" t="s">
        <v>74</v>
      </c>
      <c r="E30" s="297"/>
      <c r="F30" s="297"/>
      <c r="G30" s="297"/>
      <c r="H30" s="290"/>
      <c r="I30" s="290"/>
      <c r="J30" s="290"/>
      <c r="K30" s="290"/>
      <c r="L30" s="290"/>
      <c r="M30" s="290"/>
      <c r="N30" s="290"/>
      <c r="O30" s="290"/>
      <c r="P30" s="290"/>
      <c r="Q30" s="290"/>
      <c r="R30" s="290"/>
      <c r="S30" s="298"/>
      <c r="T30" s="482"/>
      <c r="U30" s="483"/>
      <c r="V30" s="483"/>
      <c r="W30" s="483"/>
      <c r="X30" s="483"/>
      <c r="Y30" s="483"/>
      <c r="Z30" s="483"/>
      <c r="AA30" s="483"/>
      <c r="AB30" s="483"/>
      <c r="AC30" s="483"/>
      <c r="AD30" s="483"/>
      <c r="AE30" s="483"/>
      <c r="AF30" s="483"/>
      <c r="AG30" s="483"/>
      <c r="AH30" s="483"/>
      <c r="AI30" s="483"/>
      <c r="AJ30" s="484"/>
      <c r="AO30" s="286"/>
      <c r="AP30" s="286"/>
    </row>
    <row r="31" spans="2:74" s="278" customFormat="1" ht="14.25" customHeight="1" x14ac:dyDescent="0.2">
      <c r="B31" s="447"/>
      <c r="C31" s="449"/>
      <c r="D31" s="291" t="s">
        <v>75</v>
      </c>
      <c r="E31" s="292"/>
      <c r="F31" s="292"/>
      <c r="G31" s="292"/>
      <c r="H31" s="292"/>
      <c r="I31" s="292"/>
      <c r="J31" s="292"/>
      <c r="K31" s="292"/>
      <c r="L31" s="292"/>
      <c r="M31" s="292"/>
      <c r="N31" s="292"/>
      <c r="O31" s="292"/>
      <c r="P31" s="292"/>
      <c r="Q31" s="292"/>
      <c r="R31" s="292"/>
      <c r="S31" s="299"/>
      <c r="T31" s="482"/>
      <c r="U31" s="483"/>
      <c r="V31" s="483"/>
      <c r="W31" s="483"/>
      <c r="X31" s="483"/>
      <c r="Y31" s="483"/>
      <c r="Z31" s="483"/>
      <c r="AA31" s="483"/>
      <c r="AB31" s="483"/>
      <c r="AC31" s="483"/>
      <c r="AD31" s="483"/>
      <c r="AE31" s="483"/>
      <c r="AF31" s="483"/>
      <c r="AG31" s="483"/>
      <c r="AH31" s="483"/>
      <c r="AI31" s="483"/>
      <c r="AJ31" s="484"/>
      <c r="AO31" s="286"/>
      <c r="AP31" s="286"/>
    </row>
    <row r="32" spans="2:74" s="278" customFormat="1" ht="14.25" customHeight="1" x14ac:dyDescent="0.2">
      <c r="B32" s="447"/>
      <c r="C32" s="449"/>
      <c r="D32" s="300" t="s">
        <v>277</v>
      </c>
      <c r="E32" s="290"/>
      <c r="F32" s="290"/>
      <c r="G32" s="290"/>
      <c r="H32" s="290"/>
      <c r="I32" s="290"/>
      <c r="J32" s="290"/>
      <c r="K32" s="290"/>
      <c r="L32" s="290"/>
      <c r="M32" s="290"/>
      <c r="N32" s="290"/>
      <c r="O32" s="290"/>
      <c r="P32" s="290"/>
      <c r="Q32" s="290"/>
      <c r="R32" s="293"/>
      <c r="S32" s="294"/>
      <c r="T32" s="482"/>
      <c r="U32" s="483"/>
      <c r="V32" s="483"/>
      <c r="W32" s="483"/>
      <c r="X32" s="483"/>
      <c r="Y32" s="483"/>
      <c r="Z32" s="483"/>
      <c r="AA32" s="483"/>
      <c r="AB32" s="483"/>
      <c r="AC32" s="483"/>
      <c r="AD32" s="483"/>
      <c r="AE32" s="483"/>
      <c r="AF32" s="483"/>
      <c r="AG32" s="483"/>
      <c r="AH32" s="483"/>
      <c r="AI32" s="483"/>
      <c r="AJ32" s="484"/>
      <c r="AO32" s="286"/>
      <c r="AP32" s="286"/>
    </row>
    <row r="33" spans="2:47" s="278" customFormat="1" ht="14.25" customHeight="1" x14ac:dyDescent="0.2">
      <c r="B33" s="447"/>
      <c r="C33" s="449"/>
      <c r="D33" s="300" t="s">
        <v>278</v>
      </c>
      <c r="E33" s="290"/>
      <c r="F33" s="290"/>
      <c r="G33" s="290"/>
      <c r="H33" s="290"/>
      <c r="I33" s="290"/>
      <c r="J33" s="290"/>
      <c r="K33" s="290"/>
      <c r="L33" s="290"/>
      <c r="M33" s="290"/>
      <c r="N33" s="290"/>
      <c r="O33" s="290"/>
      <c r="P33" s="290"/>
      <c r="Q33" s="290"/>
      <c r="R33" s="293"/>
      <c r="S33" s="294"/>
      <c r="T33" s="482"/>
      <c r="U33" s="483"/>
      <c r="V33" s="483"/>
      <c r="W33" s="483"/>
      <c r="X33" s="483"/>
      <c r="Y33" s="483"/>
      <c r="Z33" s="483"/>
      <c r="AA33" s="483"/>
      <c r="AB33" s="483"/>
      <c r="AC33" s="483"/>
      <c r="AD33" s="483"/>
      <c r="AE33" s="483"/>
      <c r="AF33" s="483"/>
      <c r="AG33" s="483"/>
      <c r="AH33" s="483"/>
      <c r="AI33" s="483"/>
      <c r="AJ33" s="484"/>
      <c r="AO33" s="286"/>
      <c r="AP33" s="286"/>
    </row>
    <row r="34" spans="2:47" s="278" customFormat="1" ht="14.25" customHeight="1" x14ac:dyDescent="0.2">
      <c r="B34" s="447"/>
      <c r="C34" s="449"/>
      <c r="D34" s="291" t="s">
        <v>76</v>
      </c>
      <c r="E34" s="292"/>
      <c r="F34" s="292"/>
      <c r="G34" s="292"/>
      <c r="H34" s="292"/>
      <c r="I34" s="292"/>
      <c r="J34" s="292"/>
      <c r="K34" s="292"/>
      <c r="L34" s="292"/>
      <c r="M34" s="292"/>
      <c r="N34" s="292"/>
      <c r="O34" s="292"/>
      <c r="P34" s="292"/>
      <c r="Q34" s="292"/>
      <c r="R34" s="293"/>
      <c r="S34" s="294"/>
      <c r="T34" s="482"/>
      <c r="U34" s="483"/>
      <c r="V34" s="483"/>
      <c r="W34" s="483"/>
      <c r="X34" s="483"/>
      <c r="Y34" s="483"/>
      <c r="Z34" s="483"/>
      <c r="AA34" s="483"/>
      <c r="AB34" s="483"/>
      <c r="AC34" s="483"/>
      <c r="AD34" s="483"/>
      <c r="AE34" s="483"/>
      <c r="AF34" s="483"/>
      <c r="AG34" s="483"/>
      <c r="AH34" s="483"/>
      <c r="AI34" s="483"/>
      <c r="AJ34" s="484"/>
      <c r="AO34" s="286"/>
      <c r="AP34" s="286"/>
    </row>
    <row r="35" spans="2:47" s="278" customFormat="1" ht="14.25" customHeight="1" x14ac:dyDescent="0.2">
      <c r="B35" s="453"/>
      <c r="C35" s="455"/>
      <c r="D35" s="291" t="s">
        <v>77</v>
      </c>
      <c r="E35" s="292"/>
      <c r="F35" s="292"/>
      <c r="G35" s="292"/>
      <c r="H35" s="292"/>
      <c r="I35" s="292"/>
      <c r="J35" s="292"/>
      <c r="K35" s="292"/>
      <c r="L35" s="292"/>
      <c r="M35" s="292"/>
      <c r="N35" s="292"/>
      <c r="O35" s="292"/>
      <c r="P35" s="292"/>
      <c r="Q35" s="292"/>
      <c r="R35" s="301"/>
      <c r="S35" s="302"/>
      <c r="T35" s="482"/>
      <c r="U35" s="483"/>
      <c r="V35" s="483"/>
      <c r="W35" s="483"/>
      <c r="X35" s="483"/>
      <c r="Y35" s="483"/>
      <c r="Z35" s="483"/>
      <c r="AA35" s="483"/>
      <c r="AB35" s="483"/>
      <c r="AC35" s="483"/>
      <c r="AD35" s="483"/>
      <c r="AE35" s="483"/>
      <c r="AF35" s="483"/>
      <c r="AG35" s="483"/>
      <c r="AH35" s="483"/>
      <c r="AI35" s="483"/>
      <c r="AJ35" s="484"/>
      <c r="AO35" s="286"/>
      <c r="AP35" s="286"/>
    </row>
    <row r="36" spans="2:47" s="278" customFormat="1" ht="14.25" customHeight="1" x14ac:dyDescent="0.2">
      <c r="B36" s="447"/>
      <c r="C36" s="449"/>
      <c r="D36" s="292" t="s">
        <v>279</v>
      </c>
      <c r="E36" s="290"/>
      <c r="F36" s="290"/>
      <c r="G36" s="290"/>
      <c r="H36" s="290"/>
      <c r="I36" s="290"/>
      <c r="J36" s="290"/>
      <c r="K36" s="290"/>
      <c r="L36" s="290"/>
      <c r="M36" s="290"/>
      <c r="N36" s="290"/>
      <c r="O36" s="290"/>
      <c r="P36" s="290"/>
      <c r="Q36" s="290"/>
      <c r="R36" s="293"/>
      <c r="S36" s="294"/>
      <c r="T36" s="482"/>
      <c r="U36" s="483"/>
      <c r="V36" s="483"/>
      <c r="W36" s="483"/>
      <c r="X36" s="483"/>
      <c r="Y36" s="483"/>
      <c r="Z36" s="483"/>
      <c r="AA36" s="483"/>
      <c r="AB36" s="483"/>
      <c r="AC36" s="483"/>
      <c r="AD36" s="483"/>
      <c r="AE36" s="483"/>
      <c r="AF36" s="483"/>
      <c r="AG36" s="483"/>
      <c r="AH36" s="483"/>
      <c r="AI36" s="483"/>
      <c r="AJ36" s="484"/>
      <c r="AO36" s="286"/>
      <c r="AP36" s="286"/>
    </row>
    <row r="37" spans="2:47" s="278" customFormat="1" ht="14.25" customHeight="1" x14ac:dyDescent="0.2">
      <c r="B37" s="447"/>
      <c r="C37" s="449"/>
      <c r="D37" s="477" t="s">
        <v>78</v>
      </c>
      <c r="E37" s="478"/>
      <c r="F37" s="478"/>
      <c r="G37" s="478"/>
      <c r="H37" s="478"/>
      <c r="I37" s="478"/>
      <c r="J37" s="478"/>
      <c r="K37" s="478"/>
      <c r="L37" s="478"/>
      <c r="M37" s="478"/>
      <c r="N37" s="478"/>
      <c r="O37" s="478"/>
      <c r="P37" s="478"/>
      <c r="Q37" s="478"/>
      <c r="R37" s="478"/>
      <c r="S37" s="479"/>
      <c r="T37" s="482"/>
      <c r="U37" s="483"/>
      <c r="V37" s="483"/>
      <c r="W37" s="483"/>
      <c r="X37" s="483"/>
      <c r="Y37" s="483"/>
      <c r="Z37" s="483"/>
      <c r="AA37" s="483"/>
      <c r="AB37" s="483"/>
      <c r="AC37" s="483"/>
      <c r="AD37" s="483"/>
      <c r="AE37" s="483"/>
      <c r="AF37" s="483"/>
      <c r="AG37" s="483"/>
      <c r="AH37" s="483"/>
      <c r="AI37" s="483"/>
      <c r="AJ37" s="484"/>
      <c r="AO37" s="286"/>
      <c r="AP37" s="286"/>
    </row>
    <row r="38" spans="2:47" s="278" customFormat="1" ht="14.25" customHeight="1" x14ac:dyDescent="0.2">
      <c r="B38" s="447"/>
      <c r="C38" s="449"/>
      <c r="D38" s="303" t="s">
        <v>79</v>
      </c>
      <c r="E38" s="290"/>
      <c r="F38" s="290"/>
      <c r="G38" s="290"/>
      <c r="H38" s="290"/>
      <c r="I38" s="290"/>
      <c r="J38" s="290"/>
      <c r="K38" s="290"/>
      <c r="L38" s="290"/>
      <c r="M38" s="290"/>
      <c r="N38" s="290"/>
      <c r="O38" s="290"/>
      <c r="P38" s="290"/>
      <c r="Q38" s="290"/>
      <c r="R38" s="290"/>
      <c r="S38" s="298"/>
      <c r="T38" s="482"/>
      <c r="U38" s="483"/>
      <c r="V38" s="483"/>
      <c r="W38" s="483"/>
      <c r="X38" s="483"/>
      <c r="Y38" s="483"/>
      <c r="Z38" s="483"/>
      <c r="AA38" s="483"/>
      <c r="AB38" s="483"/>
      <c r="AC38" s="483"/>
      <c r="AD38" s="483"/>
      <c r="AE38" s="483"/>
      <c r="AF38" s="483"/>
      <c r="AG38" s="483"/>
      <c r="AH38" s="483"/>
      <c r="AI38" s="483"/>
      <c r="AJ38" s="484"/>
      <c r="AO38" s="286"/>
      <c r="AP38" s="286"/>
    </row>
    <row r="39" spans="2:47" s="278" customFormat="1" ht="14.25" customHeight="1" x14ac:dyDescent="0.2">
      <c r="B39" s="447"/>
      <c r="C39" s="449"/>
      <c r="D39" s="291" t="s">
        <v>80</v>
      </c>
      <c r="E39" s="292"/>
      <c r="F39" s="292"/>
      <c r="G39" s="292"/>
      <c r="H39" s="292"/>
      <c r="I39" s="292"/>
      <c r="J39" s="292"/>
      <c r="K39" s="292"/>
      <c r="L39" s="292"/>
      <c r="M39" s="292"/>
      <c r="N39" s="292"/>
      <c r="O39" s="292"/>
      <c r="P39" s="292"/>
      <c r="Q39" s="292"/>
      <c r="R39" s="293"/>
      <c r="S39" s="294"/>
      <c r="T39" s="482"/>
      <c r="U39" s="483"/>
      <c r="V39" s="483"/>
      <c r="W39" s="483"/>
      <c r="X39" s="483"/>
      <c r="Y39" s="483"/>
      <c r="Z39" s="483"/>
      <c r="AA39" s="483"/>
      <c r="AB39" s="483"/>
      <c r="AC39" s="483"/>
      <c r="AD39" s="483"/>
      <c r="AE39" s="483"/>
      <c r="AF39" s="483"/>
      <c r="AG39" s="483"/>
      <c r="AH39" s="483"/>
      <c r="AI39" s="483"/>
      <c r="AJ39" s="484"/>
      <c r="AO39" s="286"/>
      <c r="AP39" s="286"/>
    </row>
    <row r="40" spans="2:47" s="278" customFormat="1" ht="14.25" customHeight="1" x14ac:dyDescent="0.2">
      <c r="B40" s="453"/>
      <c r="C40" s="455"/>
      <c r="D40" s="304" t="s">
        <v>81</v>
      </c>
      <c r="E40" s="301"/>
      <c r="F40" s="301"/>
      <c r="G40" s="301"/>
      <c r="H40" s="301"/>
      <c r="I40" s="301"/>
      <c r="J40" s="301"/>
      <c r="K40" s="301"/>
      <c r="L40" s="301"/>
      <c r="M40" s="301"/>
      <c r="N40" s="301"/>
      <c r="O40" s="301"/>
      <c r="P40" s="301"/>
      <c r="Q40" s="301"/>
      <c r="R40" s="301"/>
      <c r="S40" s="302"/>
      <c r="T40" s="482"/>
      <c r="U40" s="483"/>
      <c r="V40" s="483"/>
      <c r="W40" s="483"/>
      <c r="X40" s="483"/>
      <c r="Y40" s="483"/>
      <c r="Z40" s="483"/>
      <c r="AA40" s="483"/>
      <c r="AB40" s="483"/>
      <c r="AC40" s="483"/>
      <c r="AD40" s="483"/>
      <c r="AE40" s="483"/>
      <c r="AF40" s="483"/>
      <c r="AG40" s="483"/>
      <c r="AH40" s="483"/>
      <c r="AI40" s="483"/>
      <c r="AJ40" s="484"/>
      <c r="AO40" s="286"/>
      <c r="AP40" s="286"/>
    </row>
    <row r="41" spans="2:47" s="278" customFormat="1" ht="14.25" customHeight="1" x14ac:dyDescent="0.2">
      <c r="B41" s="447"/>
      <c r="C41" s="449"/>
      <c r="D41" s="477" t="s">
        <v>82</v>
      </c>
      <c r="E41" s="478"/>
      <c r="F41" s="478"/>
      <c r="G41" s="478"/>
      <c r="H41" s="478"/>
      <c r="I41" s="478"/>
      <c r="J41" s="478"/>
      <c r="K41" s="478"/>
      <c r="L41" s="478"/>
      <c r="M41" s="478"/>
      <c r="N41" s="478"/>
      <c r="O41" s="478"/>
      <c r="P41" s="478"/>
      <c r="Q41" s="478"/>
      <c r="R41" s="478"/>
      <c r="S41" s="479"/>
      <c r="T41" s="295" t="s">
        <v>84</v>
      </c>
      <c r="U41" s="293"/>
      <c r="V41" s="293"/>
      <c r="W41" s="293"/>
      <c r="X41" s="293"/>
      <c r="Y41" s="293"/>
      <c r="Z41" s="293"/>
      <c r="AA41" s="293"/>
      <c r="AB41" s="293"/>
      <c r="AC41" s="293"/>
      <c r="AD41" s="293"/>
      <c r="AE41" s="293"/>
      <c r="AF41" s="293"/>
      <c r="AG41" s="293"/>
      <c r="AH41" s="293"/>
      <c r="AI41" s="293"/>
      <c r="AJ41" s="294"/>
      <c r="AO41" s="286"/>
      <c r="AP41" s="286"/>
    </row>
    <row r="42" spans="2:47" s="278" customFormat="1" ht="14.25" customHeight="1" x14ac:dyDescent="0.2">
      <c r="B42" s="447" t="s">
        <v>295</v>
      </c>
      <c r="C42" s="449"/>
      <c r="D42" s="304" t="s">
        <v>83</v>
      </c>
      <c r="E42" s="301"/>
      <c r="F42" s="301"/>
      <c r="G42" s="301"/>
      <c r="H42" s="301"/>
      <c r="I42" s="301"/>
      <c r="J42" s="301"/>
      <c r="K42" s="301"/>
      <c r="L42" s="301"/>
      <c r="M42" s="301"/>
      <c r="N42" s="301"/>
      <c r="O42" s="301"/>
      <c r="P42" s="301"/>
      <c r="Q42" s="301"/>
      <c r="R42" s="301"/>
      <c r="S42" s="302"/>
      <c r="T42" s="482" t="s">
        <v>298</v>
      </c>
      <c r="U42" s="483"/>
      <c r="V42" s="483"/>
      <c r="W42" s="483"/>
      <c r="X42" s="483"/>
      <c r="Y42" s="483"/>
      <c r="Z42" s="483"/>
      <c r="AA42" s="483"/>
      <c r="AB42" s="483"/>
      <c r="AC42" s="483"/>
      <c r="AD42" s="483"/>
      <c r="AE42" s="483"/>
      <c r="AF42" s="483"/>
      <c r="AG42" s="483"/>
      <c r="AH42" s="483"/>
      <c r="AI42" s="483"/>
      <c r="AJ42" s="484"/>
      <c r="AO42" s="286"/>
      <c r="AP42" s="286"/>
    </row>
    <row r="43" spans="2:47" s="278" customFormat="1" ht="14.25" customHeight="1" x14ac:dyDescent="0.2">
      <c r="B43" s="447"/>
      <c r="C43" s="449"/>
      <c r="D43" s="303" t="s">
        <v>317</v>
      </c>
      <c r="E43" s="290"/>
      <c r="F43" s="290"/>
      <c r="G43" s="290"/>
      <c r="H43" s="290"/>
      <c r="I43" s="290"/>
      <c r="J43" s="290"/>
      <c r="K43" s="290"/>
      <c r="L43" s="290"/>
      <c r="M43" s="290"/>
      <c r="N43" s="290"/>
      <c r="O43" s="290"/>
      <c r="P43" s="290"/>
      <c r="Q43" s="290"/>
      <c r="R43" s="290"/>
      <c r="S43" s="298"/>
      <c r="T43" s="482"/>
      <c r="U43" s="483"/>
      <c r="V43" s="483"/>
      <c r="W43" s="483"/>
      <c r="X43" s="483"/>
      <c r="Y43" s="483"/>
      <c r="Z43" s="483"/>
      <c r="AA43" s="483"/>
      <c r="AB43" s="483"/>
      <c r="AC43" s="483"/>
      <c r="AD43" s="483"/>
      <c r="AE43" s="483"/>
      <c r="AF43" s="483"/>
      <c r="AG43" s="483"/>
      <c r="AH43" s="483"/>
      <c r="AI43" s="483"/>
      <c r="AJ43" s="484"/>
      <c r="AO43" s="286"/>
      <c r="AP43" s="286"/>
    </row>
    <row r="44" spans="2:47" s="278" customFormat="1" ht="14.25" customHeight="1" x14ac:dyDescent="0.2">
      <c r="B44" s="447"/>
      <c r="C44" s="449"/>
      <c r="D44" s="304" t="s">
        <v>85</v>
      </c>
      <c r="E44" s="301"/>
      <c r="F44" s="301"/>
      <c r="G44" s="301"/>
      <c r="H44" s="301"/>
      <c r="I44" s="301"/>
      <c r="J44" s="301"/>
      <c r="K44" s="301"/>
      <c r="L44" s="301"/>
      <c r="M44" s="301"/>
      <c r="N44" s="301"/>
      <c r="O44" s="301"/>
      <c r="P44" s="301"/>
      <c r="Q44" s="301"/>
      <c r="R44" s="292"/>
      <c r="S44" s="299"/>
      <c r="T44" s="482"/>
      <c r="U44" s="483"/>
      <c r="V44" s="483"/>
      <c r="W44" s="483"/>
      <c r="X44" s="483"/>
      <c r="Y44" s="483"/>
      <c r="Z44" s="483"/>
      <c r="AA44" s="483"/>
      <c r="AB44" s="483"/>
      <c r="AC44" s="483"/>
      <c r="AD44" s="483"/>
      <c r="AE44" s="483"/>
      <c r="AF44" s="483"/>
      <c r="AG44" s="483"/>
      <c r="AH44" s="483"/>
      <c r="AI44" s="483"/>
      <c r="AJ44" s="484"/>
      <c r="AO44" s="286"/>
      <c r="AP44" s="286"/>
    </row>
    <row r="45" spans="2:47" s="278" customFormat="1" ht="14.25" customHeight="1" x14ac:dyDescent="0.2">
      <c r="B45" s="447"/>
      <c r="C45" s="449"/>
      <c r="D45" s="303" t="s">
        <v>86</v>
      </c>
      <c r="E45" s="290"/>
      <c r="F45" s="290"/>
      <c r="G45" s="290"/>
      <c r="H45" s="290"/>
      <c r="I45" s="290"/>
      <c r="J45" s="290"/>
      <c r="K45" s="290"/>
      <c r="L45" s="290"/>
      <c r="M45" s="290"/>
      <c r="N45" s="290"/>
      <c r="O45" s="290"/>
      <c r="P45" s="290"/>
      <c r="Q45" s="290"/>
      <c r="R45" s="290"/>
      <c r="S45" s="298"/>
      <c r="T45" s="482"/>
      <c r="U45" s="483"/>
      <c r="V45" s="483"/>
      <c r="W45" s="483"/>
      <c r="X45" s="483"/>
      <c r="Y45" s="483"/>
      <c r="Z45" s="483"/>
      <c r="AA45" s="483"/>
      <c r="AB45" s="483"/>
      <c r="AC45" s="483"/>
      <c r="AD45" s="483"/>
      <c r="AE45" s="483"/>
      <c r="AF45" s="483"/>
      <c r="AG45" s="483"/>
      <c r="AH45" s="483"/>
      <c r="AI45" s="483"/>
      <c r="AJ45" s="484"/>
      <c r="AO45" s="286"/>
      <c r="AP45" s="286"/>
      <c r="AU45" s="305" t="s">
        <v>87</v>
      </c>
    </row>
    <row r="46" spans="2:47" s="278" customFormat="1" ht="14.25" customHeight="1" x14ac:dyDescent="0.2">
      <c r="B46" s="447"/>
      <c r="C46" s="449"/>
      <c r="D46" s="291" t="s">
        <v>88</v>
      </c>
      <c r="E46" s="292"/>
      <c r="F46" s="292"/>
      <c r="G46" s="292"/>
      <c r="H46" s="292"/>
      <c r="I46" s="292"/>
      <c r="J46" s="292"/>
      <c r="K46" s="292"/>
      <c r="L46" s="292"/>
      <c r="M46" s="292"/>
      <c r="N46" s="292"/>
      <c r="O46" s="292"/>
      <c r="P46" s="292"/>
      <c r="Q46" s="292"/>
      <c r="R46" s="293"/>
      <c r="S46" s="294"/>
      <c r="T46" s="482"/>
      <c r="U46" s="483"/>
      <c r="V46" s="483"/>
      <c r="W46" s="483"/>
      <c r="X46" s="483"/>
      <c r="Y46" s="483"/>
      <c r="Z46" s="483"/>
      <c r="AA46" s="483"/>
      <c r="AB46" s="483"/>
      <c r="AC46" s="483"/>
      <c r="AD46" s="483"/>
      <c r="AE46" s="483"/>
      <c r="AF46" s="483"/>
      <c r="AG46" s="483"/>
      <c r="AH46" s="483"/>
      <c r="AI46" s="483"/>
      <c r="AJ46" s="484"/>
      <c r="AO46" s="286"/>
      <c r="AP46" s="286"/>
    </row>
    <row r="47" spans="2:47" s="278" customFormat="1" ht="14.25" customHeight="1" x14ac:dyDescent="0.2">
      <c r="B47" s="450"/>
      <c r="C47" s="452"/>
      <c r="D47" s="291" t="s">
        <v>89</v>
      </c>
      <c r="E47" s="292"/>
      <c r="F47" s="292"/>
      <c r="G47" s="292"/>
      <c r="H47" s="292"/>
      <c r="I47" s="292"/>
      <c r="J47" s="292"/>
      <c r="K47" s="292"/>
      <c r="L47" s="292"/>
      <c r="M47" s="292"/>
      <c r="N47" s="292"/>
      <c r="O47" s="292"/>
      <c r="P47" s="292"/>
      <c r="Q47" s="292"/>
      <c r="R47" s="292"/>
      <c r="S47" s="299"/>
      <c r="T47" s="482"/>
      <c r="U47" s="483"/>
      <c r="V47" s="483"/>
      <c r="W47" s="483"/>
      <c r="X47" s="483"/>
      <c r="Y47" s="483"/>
      <c r="Z47" s="483"/>
      <c r="AA47" s="483"/>
      <c r="AB47" s="483"/>
      <c r="AC47" s="483"/>
      <c r="AD47" s="483"/>
      <c r="AE47" s="483"/>
      <c r="AF47" s="483"/>
      <c r="AG47" s="483"/>
      <c r="AH47" s="483"/>
      <c r="AI47" s="483"/>
      <c r="AJ47" s="484"/>
      <c r="AO47" s="286"/>
      <c r="AP47" s="286"/>
    </row>
    <row r="48" spans="2:47" s="278" customFormat="1" ht="14.25" customHeight="1" x14ac:dyDescent="0.2">
      <c r="B48" s="453"/>
      <c r="C48" s="455"/>
      <c r="D48" s="304" t="s">
        <v>316</v>
      </c>
      <c r="E48" s="301"/>
      <c r="F48" s="301"/>
      <c r="G48" s="301"/>
      <c r="H48" s="301"/>
      <c r="I48" s="301"/>
      <c r="J48" s="301"/>
      <c r="K48" s="301"/>
      <c r="L48" s="301"/>
      <c r="M48" s="301"/>
      <c r="N48" s="301"/>
      <c r="O48" s="301"/>
      <c r="P48" s="301"/>
      <c r="Q48" s="301"/>
      <c r="R48" s="301"/>
      <c r="S48" s="302"/>
      <c r="T48" s="482"/>
      <c r="U48" s="483"/>
      <c r="V48" s="483"/>
      <c r="W48" s="483"/>
      <c r="X48" s="483"/>
      <c r="Y48" s="483"/>
      <c r="Z48" s="483"/>
      <c r="AA48" s="483"/>
      <c r="AB48" s="483"/>
      <c r="AC48" s="483"/>
      <c r="AD48" s="483"/>
      <c r="AE48" s="483"/>
      <c r="AF48" s="483"/>
      <c r="AG48" s="483"/>
      <c r="AH48" s="483"/>
      <c r="AI48" s="483"/>
      <c r="AJ48" s="484"/>
      <c r="AO48" s="286"/>
      <c r="AP48" s="286"/>
    </row>
    <row r="49" spans="2:74" s="278" customFormat="1" ht="14.25" customHeight="1" x14ac:dyDescent="0.2">
      <c r="B49" s="447"/>
      <c r="C49" s="449"/>
      <c r="D49" s="303" t="s">
        <v>90</v>
      </c>
      <c r="E49" s="290"/>
      <c r="F49" s="290"/>
      <c r="G49" s="290"/>
      <c r="H49" s="290"/>
      <c r="I49" s="290"/>
      <c r="J49" s="290"/>
      <c r="K49" s="290"/>
      <c r="L49" s="290"/>
      <c r="M49" s="290"/>
      <c r="N49" s="290"/>
      <c r="O49" s="290"/>
      <c r="P49" s="290"/>
      <c r="Q49" s="290"/>
      <c r="R49" s="290"/>
      <c r="S49" s="298"/>
      <c r="T49" s="482"/>
      <c r="U49" s="483"/>
      <c r="V49" s="483"/>
      <c r="W49" s="483"/>
      <c r="X49" s="483"/>
      <c r="Y49" s="483"/>
      <c r="Z49" s="483"/>
      <c r="AA49" s="483"/>
      <c r="AB49" s="483"/>
      <c r="AC49" s="483"/>
      <c r="AD49" s="483"/>
      <c r="AE49" s="483"/>
      <c r="AF49" s="483"/>
      <c r="AG49" s="483"/>
      <c r="AH49" s="483"/>
      <c r="AI49" s="483"/>
      <c r="AJ49" s="484"/>
      <c r="AO49" s="286"/>
      <c r="AP49" s="286"/>
    </row>
    <row r="50" spans="2:74" s="278" customFormat="1" ht="14.25" customHeight="1" x14ac:dyDescent="0.2">
      <c r="B50" s="447"/>
      <c r="C50" s="449"/>
      <c r="D50" s="291" t="s">
        <v>91</v>
      </c>
      <c r="E50" s="292"/>
      <c r="F50" s="292"/>
      <c r="G50" s="292"/>
      <c r="H50" s="292"/>
      <c r="I50" s="292"/>
      <c r="J50" s="292"/>
      <c r="K50" s="292"/>
      <c r="L50" s="292"/>
      <c r="M50" s="292"/>
      <c r="N50" s="292"/>
      <c r="O50" s="292"/>
      <c r="P50" s="292"/>
      <c r="Q50" s="292"/>
      <c r="R50" s="293"/>
      <c r="S50" s="294"/>
      <c r="T50" s="482"/>
      <c r="U50" s="483"/>
      <c r="V50" s="483"/>
      <c r="W50" s="483"/>
      <c r="X50" s="483"/>
      <c r="Y50" s="483"/>
      <c r="Z50" s="483"/>
      <c r="AA50" s="483"/>
      <c r="AB50" s="483"/>
      <c r="AC50" s="483"/>
      <c r="AD50" s="483"/>
      <c r="AE50" s="483"/>
      <c r="AF50" s="483"/>
      <c r="AG50" s="483"/>
      <c r="AH50" s="483"/>
      <c r="AI50" s="483"/>
      <c r="AJ50" s="484"/>
      <c r="AO50" s="286"/>
      <c r="AP50" s="286"/>
    </row>
    <row r="51" spans="2:74" s="278" customFormat="1" ht="14.25" customHeight="1" x14ac:dyDescent="0.2">
      <c r="B51" s="453"/>
      <c r="C51" s="455"/>
      <c r="D51" s="304" t="s">
        <v>92</v>
      </c>
      <c r="E51" s="301"/>
      <c r="F51" s="301"/>
      <c r="G51" s="301"/>
      <c r="H51" s="301"/>
      <c r="I51" s="301"/>
      <c r="J51" s="301"/>
      <c r="K51" s="301"/>
      <c r="L51" s="301"/>
      <c r="M51" s="301"/>
      <c r="N51" s="301"/>
      <c r="O51" s="301"/>
      <c r="P51" s="301"/>
      <c r="Q51" s="301"/>
      <c r="R51" s="301"/>
      <c r="S51" s="302"/>
      <c r="T51" s="482"/>
      <c r="U51" s="483"/>
      <c r="V51" s="483"/>
      <c r="W51" s="483"/>
      <c r="X51" s="483"/>
      <c r="Y51" s="483"/>
      <c r="Z51" s="483"/>
      <c r="AA51" s="483"/>
      <c r="AB51" s="483"/>
      <c r="AC51" s="483"/>
      <c r="AD51" s="483"/>
      <c r="AE51" s="483"/>
      <c r="AF51" s="483"/>
      <c r="AG51" s="483"/>
      <c r="AH51" s="483"/>
      <c r="AI51" s="483"/>
      <c r="AJ51" s="484"/>
      <c r="AO51" s="286"/>
      <c r="AP51" s="286"/>
    </row>
    <row r="52" spans="2:74" s="278" customFormat="1" ht="14.25" customHeight="1" x14ac:dyDescent="0.2">
      <c r="B52" s="447"/>
      <c r="C52" s="449"/>
      <c r="D52" s="303" t="s">
        <v>93</v>
      </c>
      <c r="E52" s="290"/>
      <c r="F52" s="290"/>
      <c r="G52" s="290"/>
      <c r="H52" s="290"/>
      <c r="I52" s="290"/>
      <c r="J52" s="290"/>
      <c r="K52" s="290"/>
      <c r="L52" s="290"/>
      <c r="M52" s="290"/>
      <c r="N52" s="290"/>
      <c r="O52" s="290"/>
      <c r="P52" s="290"/>
      <c r="Q52" s="290"/>
      <c r="R52" s="290"/>
      <c r="S52" s="298"/>
      <c r="T52" s="482"/>
      <c r="U52" s="483"/>
      <c r="V52" s="483"/>
      <c r="W52" s="483"/>
      <c r="X52" s="483"/>
      <c r="Y52" s="483"/>
      <c r="Z52" s="483"/>
      <c r="AA52" s="483"/>
      <c r="AB52" s="483"/>
      <c r="AC52" s="483"/>
      <c r="AD52" s="483"/>
      <c r="AE52" s="483"/>
      <c r="AF52" s="483"/>
      <c r="AG52" s="483"/>
      <c r="AH52" s="483"/>
      <c r="AI52" s="483"/>
      <c r="AJ52" s="484"/>
      <c r="AO52" s="286"/>
      <c r="AP52" s="286"/>
    </row>
    <row r="53" spans="2:74" s="278" customFormat="1" ht="14.25" customHeight="1" x14ac:dyDescent="0.2">
      <c r="B53" s="447"/>
      <c r="C53" s="449"/>
      <c r="D53" s="304" t="s">
        <v>94</v>
      </c>
      <c r="E53" s="301"/>
      <c r="F53" s="301"/>
      <c r="G53" s="301"/>
      <c r="H53" s="301"/>
      <c r="I53" s="301"/>
      <c r="J53" s="301"/>
      <c r="K53" s="301"/>
      <c r="L53" s="301"/>
      <c r="M53" s="301"/>
      <c r="N53" s="301"/>
      <c r="O53" s="301"/>
      <c r="P53" s="301"/>
      <c r="Q53" s="301"/>
      <c r="R53" s="290"/>
      <c r="S53" s="298"/>
      <c r="T53" s="489"/>
      <c r="U53" s="460"/>
      <c r="V53" s="460"/>
      <c r="W53" s="460"/>
      <c r="X53" s="460"/>
      <c r="Y53" s="460"/>
      <c r="Z53" s="460"/>
      <c r="AA53" s="460"/>
      <c r="AB53" s="460"/>
      <c r="AC53" s="460"/>
      <c r="AD53" s="460"/>
      <c r="AE53" s="460"/>
      <c r="AF53" s="460"/>
      <c r="AG53" s="460"/>
      <c r="AH53" s="460"/>
      <c r="AI53" s="460"/>
      <c r="AJ53" s="461"/>
      <c r="AO53" s="286"/>
      <c r="AP53" s="286"/>
    </row>
    <row r="54" spans="2:74" s="278" customFormat="1" ht="13.65" customHeight="1" x14ac:dyDescent="0.2">
      <c r="B54" s="306" t="s">
        <v>15</v>
      </c>
      <c r="C54" s="306"/>
      <c r="D54" s="485" t="s">
        <v>280</v>
      </c>
      <c r="E54" s="487" t="s">
        <v>281</v>
      </c>
      <c r="F54" s="487"/>
      <c r="G54" s="487"/>
      <c r="H54" s="487"/>
      <c r="I54" s="487"/>
      <c r="J54" s="487"/>
      <c r="K54" s="487"/>
      <c r="L54" s="487"/>
      <c r="M54" s="487"/>
      <c r="N54" s="487"/>
      <c r="O54" s="487"/>
      <c r="P54" s="487"/>
      <c r="Q54" s="487"/>
      <c r="R54" s="487"/>
      <c r="S54" s="487"/>
      <c r="T54" s="487"/>
      <c r="U54" s="487"/>
      <c r="V54" s="487"/>
      <c r="W54" s="487"/>
      <c r="X54" s="487"/>
      <c r="Y54" s="487"/>
      <c r="Z54" s="487"/>
      <c r="AA54" s="487"/>
      <c r="AB54" s="487"/>
      <c r="AC54" s="487"/>
      <c r="AD54" s="487"/>
      <c r="AE54" s="487"/>
      <c r="AF54" s="487"/>
      <c r="AG54" s="487"/>
      <c r="AH54" s="487"/>
      <c r="AI54" s="487"/>
      <c r="AJ54" s="487"/>
      <c r="AO54" s="286"/>
      <c r="AP54" s="286"/>
    </row>
    <row r="55" spans="2:74" s="278" customFormat="1" ht="14.25" customHeight="1" x14ac:dyDescent="0.2">
      <c r="B55" s="307"/>
      <c r="C55" s="292"/>
      <c r="D55" s="486"/>
      <c r="E55" s="488"/>
      <c r="F55" s="488"/>
      <c r="G55" s="488"/>
      <c r="H55" s="488"/>
      <c r="I55" s="488"/>
      <c r="J55" s="488"/>
      <c r="K55" s="488"/>
      <c r="L55" s="488"/>
      <c r="M55" s="488"/>
      <c r="N55" s="488"/>
      <c r="O55" s="488"/>
      <c r="P55" s="488"/>
      <c r="Q55" s="488"/>
      <c r="R55" s="488"/>
      <c r="S55" s="488"/>
      <c r="T55" s="488"/>
      <c r="U55" s="488"/>
      <c r="V55" s="488"/>
      <c r="W55" s="488"/>
      <c r="X55" s="488"/>
      <c r="Y55" s="488"/>
      <c r="Z55" s="488"/>
      <c r="AA55" s="488"/>
      <c r="AB55" s="488"/>
      <c r="AC55" s="488"/>
      <c r="AD55" s="488"/>
      <c r="AE55" s="488"/>
      <c r="AF55" s="488"/>
      <c r="AG55" s="488"/>
      <c r="AH55" s="488"/>
      <c r="AI55" s="488"/>
      <c r="AJ55" s="488"/>
      <c r="AO55" s="286"/>
      <c r="AP55" s="286"/>
    </row>
    <row r="56" spans="2:74" s="278" customFormat="1" ht="14.25" customHeight="1" x14ac:dyDescent="0.2">
      <c r="B56" s="292"/>
      <c r="C56" s="292"/>
      <c r="D56" s="486"/>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O56" s="286"/>
      <c r="AP56" s="286"/>
    </row>
    <row r="57" spans="2:74" s="278" customFormat="1" ht="14.25" customHeight="1" x14ac:dyDescent="0.2">
      <c r="B57" s="292"/>
      <c r="C57" s="292"/>
      <c r="D57" s="486"/>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O57" s="286"/>
      <c r="AP57" s="286"/>
    </row>
    <row r="58" spans="2:74" s="278" customFormat="1" ht="14.25" customHeight="1" x14ac:dyDescent="0.2">
      <c r="B58" s="292"/>
      <c r="C58" s="292"/>
      <c r="D58" s="486"/>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8"/>
      <c r="AI58" s="488"/>
      <c r="AJ58" s="488"/>
      <c r="AO58" s="286"/>
      <c r="AP58" s="286"/>
    </row>
    <row r="59" spans="2:74" s="278" customFormat="1" ht="14.25" customHeight="1" x14ac:dyDescent="0.2">
      <c r="B59" s="292"/>
      <c r="C59" s="308"/>
      <c r="D59" s="486"/>
      <c r="E59" s="488"/>
      <c r="F59" s="488"/>
      <c r="G59" s="488"/>
      <c r="H59" s="488"/>
      <c r="I59" s="488"/>
      <c r="J59" s="488"/>
      <c r="K59" s="488"/>
      <c r="L59" s="488"/>
      <c r="M59" s="488"/>
      <c r="N59" s="488"/>
      <c r="O59" s="488"/>
      <c r="P59" s="488"/>
      <c r="Q59" s="488"/>
      <c r="R59" s="488"/>
      <c r="S59" s="488"/>
      <c r="T59" s="488"/>
      <c r="U59" s="488"/>
      <c r="V59" s="488"/>
      <c r="W59" s="488"/>
      <c r="X59" s="488"/>
      <c r="Y59" s="488"/>
      <c r="Z59" s="488"/>
      <c r="AA59" s="488"/>
      <c r="AB59" s="488"/>
      <c r="AC59" s="488"/>
      <c r="AD59" s="488"/>
      <c r="AE59" s="488"/>
      <c r="AF59" s="488"/>
      <c r="AG59" s="488"/>
      <c r="AH59" s="488"/>
      <c r="AI59" s="488"/>
      <c r="AJ59" s="488"/>
      <c r="AO59" s="286"/>
      <c r="AP59" s="286"/>
      <c r="AR59" s="309"/>
      <c r="AS59" s="309"/>
      <c r="AT59" s="309"/>
      <c r="AU59" s="309"/>
      <c r="AV59" s="309"/>
      <c r="AW59" s="309"/>
      <c r="AX59" s="309"/>
      <c r="AY59" s="309"/>
      <c r="AZ59" s="309"/>
      <c r="BA59" s="309"/>
      <c r="BB59" s="309"/>
      <c r="BC59" s="309"/>
      <c r="BD59" s="309"/>
    </row>
    <row r="60" spans="2:74" s="278" customFormat="1" ht="14.25" customHeight="1" x14ac:dyDescent="0.2">
      <c r="B60" s="292"/>
      <c r="C60" s="292"/>
      <c r="D60" s="310"/>
      <c r="E60" s="310"/>
      <c r="F60" s="310"/>
      <c r="G60" s="310"/>
      <c r="H60" s="310"/>
      <c r="I60" s="310"/>
      <c r="J60" s="310"/>
      <c r="K60" s="310"/>
      <c r="L60" s="310"/>
      <c r="M60" s="310"/>
      <c r="N60" s="310"/>
      <c r="O60" s="310"/>
      <c r="P60" s="310"/>
      <c r="Q60" s="310"/>
      <c r="R60" s="310"/>
      <c r="S60" s="310"/>
      <c r="T60" s="310"/>
      <c r="U60" s="310"/>
      <c r="V60" s="310"/>
      <c r="W60" s="310"/>
      <c r="X60" s="310"/>
      <c r="Y60" s="310"/>
      <c r="Z60" s="310"/>
      <c r="AA60" s="310"/>
      <c r="AB60" s="310"/>
      <c r="AC60" s="310"/>
      <c r="AD60" s="310"/>
      <c r="AE60" s="310"/>
      <c r="AF60" s="310"/>
      <c r="AG60" s="310"/>
      <c r="AH60" s="310"/>
      <c r="AI60" s="310"/>
      <c r="AJ60" s="310"/>
      <c r="AO60" s="309"/>
      <c r="AP60" s="311"/>
      <c r="AQ60" s="311"/>
      <c r="AR60" s="311"/>
      <c r="AS60" s="311"/>
      <c r="AT60" s="311"/>
      <c r="AU60" s="311"/>
      <c r="AV60" s="311"/>
      <c r="AW60" s="286"/>
    </row>
    <row r="61" spans="2:74" s="278" customFormat="1" ht="14.25" customHeight="1" x14ac:dyDescent="0.2">
      <c r="B61" s="312"/>
      <c r="C61" s="292"/>
      <c r="D61" s="310"/>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P61" s="313"/>
      <c r="AQ61" s="313"/>
      <c r="AR61" s="313"/>
      <c r="AS61" s="313"/>
      <c r="AT61" s="313"/>
      <c r="AU61" s="313"/>
      <c r="AV61" s="286"/>
      <c r="AW61" s="286"/>
    </row>
    <row r="62" spans="2:74" s="278" customFormat="1" ht="14.25" customHeight="1" x14ac:dyDescent="0.2">
      <c r="B62" s="292"/>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row>
    <row r="63" spans="2:74" ht="14.25" customHeight="1" x14ac:dyDescent="0.2">
      <c r="B63" s="278"/>
      <c r="C63" s="278"/>
      <c r="D63" s="278"/>
      <c r="E63" s="278"/>
      <c r="F63" s="278"/>
      <c r="G63" s="278"/>
      <c r="H63" s="278"/>
      <c r="I63" s="278"/>
      <c r="J63" s="278"/>
      <c r="K63" s="278"/>
      <c r="L63" s="278"/>
      <c r="M63" s="278"/>
      <c r="N63" s="278"/>
      <c r="O63" s="278"/>
      <c r="P63" s="278"/>
      <c r="Q63" s="278"/>
      <c r="R63" s="278"/>
      <c r="S63" s="278"/>
      <c r="T63" s="278"/>
      <c r="U63" s="278"/>
      <c r="V63" s="278"/>
      <c r="W63" s="278"/>
      <c r="X63" s="278"/>
      <c r="Y63" s="278"/>
      <c r="Z63" s="278"/>
      <c r="AA63" s="278"/>
      <c r="AB63" s="278"/>
      <c r="AC63" s="278"/>
      <c r="AD63" s="278"/>
      <c r="AE63" s="278"/>
      <c r="AF63" s="278"/>
      <c r="AG63" s="278"/>
      <c r="AH63" s="278"/>
      <c r="AI63" s="278"/>
      <c r="AJ63" s="278"/>
      <c r="AK63" s="278"/>
      <c r="AL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row>
    <row r="64" spans="2:74" ht="14.25" customHeight="1" x14ac:dyDescent="0.2">
      <c r="B64" s="278"/>
      <c r="C64" s="278"/>
      <c r="D64" s="278"/>
      <c r="E64" s="278"/>
      <c r="F64" s="278"/>
      <c r="G64" s="278"/>
      <c r="H64" s="278"/>
      <c r="I64" s="278"/>
      <c r="J64" s="278"/>
      <c r="K64" s="278"/>
      <c r="L64" s="278"/>
      <c r="M64" s="278"/>
      <c r="N64" s="278"/>
      <c r="O64" s="278"/>
      <c r="P64" s="278"/>
      <c r="Q64" s="278"/>
      <c r="R64" s="278"/>
      <c r="S64" s="278"/>
      <c r="T64" s="278"/>
      <c r="U64" s="278"/>
      <c r="V64" s="278"/>
      <c r="W64" s="278"/>
      <c r="X64" s="278"/>
      <c r="Y64" s="278"/>
      <c r="Z64" s="278"/>
      <c r="AA64" s="278"/>
      <c r="AB64" s="278"/>
      <c r="AC64" s="278"/>
      <c r="AD64" s="278"/>
      <c r="AE64" s="278"/>
      <c r="AF64" s="278"/>
      <c r="AG64" s="278"/>
      <c r="AH64" s="278"/>
      <c r="AI64" s="278"/>
      <c r="AJ64" s="278"/>
    </row>
    <row r="65" spans="2:36" ht="20.100000000000001" customHeight="1" x14ac:dyDescent="0.2">
      <c r="B65" s="278"/>
      <c r="C65" s="278"/>
      <c r="D65" s="278"/>
      <c r="E65" s="278"/>
      <c r="F65" s="278"/>
      <c r="G65" s="278"/>
      <c r="H65" s="278"/>
      <c r="I65" s="278"/>
      <c r="J65" s="278"/>
      <c r="K65" s="278"/>
      <c r="L65" s="278"/>
      <c r="M65" s="278"/>
      <c r="N65" s="278"/>
      <c r="O65" s="278"/>
      <c r="P65" s="278"/>
      <c r="Q65" s="278"/>
      <c r="R65" s="278"/>
      <c r="S65" s="278"/>
      <c r="T65" s="278"/>
      <c r="U65" s="278"/>
      <c r="V65" s="278"/>
      <c r="W65" s="278"/>
      <c r="X65" s="278"/>
      <c r="Y65" s="278"/>
      <c r="Z65" s="278"/>
      <c r="AA65" s="278"/>
      <c r="AB65" s="278"/>
      <c r="AC65" s="278"/>
      <c r="AD65" s="278"/>
      <c r="AE65" s="278"/>
      <c r="AF65" s="278"/>
      <c r="AG65" s="278"/>
      <c r="AH65" s="278"/>
      <c r="AI65" s="278"/>
      <c r="AJ65" s="278"/>
    </row>
    <row r="66" spans="2:36" ht="20.100000000000001" customHeight="1" x14ac:dyDescent="0.2">
      <c r="B66" s="278"/>
      <c r="C66" s="278"/>
      <c r="D66" s="278"/>
      <c r="E66" s="278"/>
      <c r="F66" s="278"/>
      <c r="G66" s="278"/>
      <c r="H66" s="278"/>
      <c r="I66" s="278"/>
      <c r="J66" s="278"/>
      <c r="K66" s="278"/>
      <c r="L66" s="278"/>
      <c r="M66" s="278"/>
      <c r="N66" s="278"/>
      <c r="O66" s="278"/>
      <c r="P66" s="278"/>
      <c r="Q66" s="278"/>
      <c r="R66" s="278"/>
      <c r="S66" s="278"/>
      <c r="T66" s="278"/>
      <c r="U66" s="278"/>
      <c r="V66" s="278"/>
      <c r="W66" s="278"/>
      <c r="X66" s="278"/>
      <c r="Y66" s="278"/>
      <c r="Z66" s="278"/>
      <c r="AA66" s="278"/>
      <c r="AB66" s="278"/>
      <c r="AC66" s="278"/>
      <c r="AD66" s="278"/>
      <c r="AE66" s="278"/>
      <c r="AF66" s="278"/>
      <c r="AG66" s="278"/>
      <c r="AH66" s="278"/>
      <c r="AI66" s="278"/>
      <c r="AJ66" s="278"/>
    </row>
    <row r="67" spans="2:36" ht="22.2" customHeight="1" x14ac:dyDescent="0.2">
      <c r="B67" s="278"/>
      <c r="C67" s="278"/>
      <c r="D67" s="278"/>
      <c r="E67" s="278"/>
      <c r="F67" s="278"/>
      <c r="G67" s="278"/>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8"/>
      <c r="AI67" s="278"/>
      <c r="AJ67" s="278"/>
    </row>
    <row r="68" spans="2:36" ht="20.100000000000001" customHeight="1" x14ac:dyDescent="0.2">
      <c r="B68" s="278"/>
      <c r="C68" s="278"/>
      <c r="D68" s="278"/>
      <c r="E68" s="278"/>
      <c r="F68" s="278"/>
      <c r="G68" s="278"/>
      <c r="H68" s="278"/>
      <c r="I68" s="278"/>
      <c r="J68" s="278"/>
      <c r="K68" s="278"/>
      <c r="L68" s="278"/>
      <c r="M68" s="278"/>
      <c r="N68" s="278"/>
      <c r="O68" s="278"/>
      <c r="P68" s="278"/>
      <c r="Q68" s="278"/>
      <c r="R68" s="278"/>
      <c r="S68" s="278"/>
      <c r="T68" s="278"/>
      <c r="U68" s="278"/>
      <c r="V68" s="278"/>
      <c r="W68" s="278"/>
      <c r="X68" s="278"/>
      <c r="Y68" s="278"/>
      <c r="Z68" s="278"/>
      <c r="AA68" s="278"/>
      <c r="AB68" s="278"/>
      <c r="AC68" s="278"/>
      <c r="AD68" s="278"/>
      <c r="AE68" s="278"/>
      <c r="AF68" s="278"/>
      <c r="AG68" s="278"/>
      <c r="AH68" s="278"/>
      <c r="AI68" s="278"/>
      <c r="AJ68" s="278"/>
    </row>
    <row r="69" spans="2:36" ht="20.100000000000001" customHeight="1" x14ac:dyDescent="0.2">
      <c r="B69" s="278"/>
      <c r="C69" s="278"/>
      <c r="D69" s="278"/>
      <c r="E69" s="278"/>
      <c r="F69" s="278"/>
      <c r="G69" s="278"/>
      <c r="H69" s="278"/>
      <c r="I69" s="278"/>
      <c r="J69" s="278"/>
      <c r="K69" s="278"/>
      <c r="L69" s="278"/>
      <c r="M69" s="278"/>
      <c r="N69" s="278"/>
      <c r="O69" s="278"/>
      <c r="P69" s="278"/>
      <c r="Q69" s="278"/>
      <c r="R69" s="278"/>
      <c r="S69" s="278"/>
      <c r="T69" s="278"/>
      <c r="U69" s="278"/>
      <c r="V69" s="278"/>
      <c r="W69" s="278"/>
      <c r="X69" s="278"/>
      <c r="Y69" s="278"/>
      <c r="Z69" s="278"/>
      <c r="AA69" s="278"/>
      <c r="AB69" s="278"/>
      <c r="AC69" s="278"/>
      <c r="AD69" s="278"/>
      <c r="AE69" s="278"/>
      <c r="AF69" s="278"/>
      <c r="AG69" s="278"/>
      <c r="AH69" s="278"/>
      <c r="AI69" s="278"/>
      <c r="AJ69" s="278"/>
    </row>
    <row r="70" spans="2:36" ht="20.100000000000001" customHeight="1" x14ac:dyDescent="0.2">
      <c r="B70" s="278"/>
      <c r="C70" s="278"/>
      <c r="D70" s="278"/>
      <c r="E70" s="278"/>
      <c r="F70" s="278"/>
      <c r="G70" s="278"/>
      <c r="H70" s="278"/>
      <c r="I70" s="278"/>
      <c r="J70" s="278"/>
      <c r="K70" s="278"/>
      <c r="L70" s="278"/>
      <c r="M70" s="278"/>
      <c r="N70" s="278"/>
      <c r="O70" s="278"/>
      <c r="P70" s="278"/>
      <c r="Q70" s="278"/>
      <c r="R70" s="278"/>
      <c r="S70" s="278"/>
      <c r="T70" s="278"/>
      <c r="U70" s="278"/>
      <c r="V70" s="278"/>
      <c r="W70" s="278"/>
      <c r="X70" s="278"/>
      <c r="Y70" s="278"/>
      <c r="Z70" s="278"/>
      <c r="AA70" s="278"/>
      <c r="AB70" s="278"/>
      <c r="AC70" s="278"/>
      <c r="AD70" s="278"/>
      <c r="AE70" s="278"/>
      <c r="AF70" s="278"/>
      <c r="AG70" s="278"/>
      <c r="AH70" s="278"/>
      <c r="AI70" s="278"/>
      <c r="AJ70" s="278"/>
    </row>
  </sheetData>
  <mergeCells count="57">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B39:C40"/>
    <mergeCell ref="B27:S27"/>
    <mergeCell ref="T27:AJ27"/>
    <mergeCell ref="B28:C28"/>
    <mergeCell ref="B29:C29"/>
    <mergeCell ref="T29:AJ40"/>
    <mergeCell ref="B30:C30"/>
    <mergeCell ref="B31:C31"/>
    <mergeCell ref="B32:C32"/>
    <mergeCell ref="B33:C33"/>
    <mergeCell ref="B34:C35"/>
    <mergeCell ref="B36:C36"/>
    <mergeCell ref="B37:C37"/>
    <mergeCell ref="D37:S37"/>
    <mergeCell ref="B38:C38"/>
    <mergeCell ref="B52:C52"/>
    <mergeCell ref="B53:C53"/>
    <mergeCell ref="D54:D59"/>
    <mergeCell ref="E54:AJ59"/>
    <mergeCell ref="B41:C41"/>
    <mergeCell ref="D41:S41"/>
    <mergeCell ref="B42:C42"/>
    <mergeCell ref="T42:AJ53"/>
    <mergeCell ref="B43:C43"/>
    <mergeCell ref="B44:C44"/>
    <mergeCell ref="B45:C45"/>
    <mergeCell ref="B46:C48"/>
    <mergeCell ref="B49:C49"/>
    <mergeCell ref="B50:C51"/>
  </mergeCells>
  <phoneticPr fontId="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3"/>
  <sheetViews>
    <sheetView view="pageBreakPreview" topLeftCell="A7" zoomScale="96" zoomScaleNormal="90" zoomScaleSheetLayoutView="96" workbookViewId="0">
      <selection sqref="A1:AH1"/>
    </sheetView>
  </sheetViews>
  <sheetFormatPr defaultColWidth="8.77734375" defaultRowHeight="12" x14ac:dyDescent="0.2"/>
  <cols>
    <col min="1" max="4" width="3.109375" style="328" customWidth="1"/>
    <col min="5" max="5" width="5.88671875" style="328" customWidth="1"/>
    <col min="6" max="8" width="3.109375" style="328" customWidth="1"/>
    <col min="9" max="9" width="7.44140625" style="328" customWidth="1"/>
    <col min="10" max="10" width="5" style="328" customWidth="1"/>
    <col min="11" max="34" width="3.109375" style="328" customWidth="1"/>
    <col min="35" max="16384" width="8.77734375" style="328"/>
  </cols>
  <sheetData>
    <row r="1" spans="1:34" ht="36.6" customHeight="1" thickBot="1" x14ac:dyDescent="0.25">
      <c r="A1" s="508" t="s">
        <v>299</v>
      </c>
      <c r="B1" s="508"/>
      <c r="C1" s="508"/>
      <c r="D1" s="508"/>
      <c r="E1" s="508"/>
      <c r="F1" s="508"/>
      <c r="G1" s="508"/>
      <c r="H1" s="508"/>
      <c r="I1" s="508"/>
      <c r="J1" s="508"/>
      <c r="K1" s="508"/>
      <c r="L1" s="508"/>
      <c r="M1" s="508"/>
      <c r="N1" s="508"/>
      <c r="O1" s="508"/>
      <c r="P1" s="508"/>
      <c r="Q1" s="508"/>
      <c r="R1" s="508"/>
      <c r="S1" s="508"/>
      <c r="T1" s="508"/>
      <c r="U1" s="508"/>
      <c r="V1" s="508"/>
      <c r="W1" s="509"/>
      <c r="X1" s="509"/>
      <c r="Y1" s="509"/>
      <c r="Z1" s="509"/>
      <c r="AA1" s="509"/>
      <c r="AB1" s="509"/>
      <c r="AC1" s="509"/>
      <c r="AD1" s="509"/>
      <c r="AE1" s="509"/>
      <c r="AF1" s="509"/>
      <c r="AG1" s="509"/>
      <c r="AH1" s="509"/>
    </row>
    <row r="2" spans="1:34" ht="16.350000000000001" customHeight="1" x14ac:dyDescent="0.2">
      <c r="A2" s="510" t="s">
        <v>163</v>
      </c>
      <c r="B2" s="511"/>
      <c r="C2" s="517" t="s">
        <v>300</v>
      </c>
      <c r="D2" s="518"/>
      <c r="E2" s="518"/>
      <c r="F2" s="518"/>
      <c r="G2" s="519"/>
      <c r="H2" s="520"/>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2"/>
    </row>
    <row r="3" spans="1:34" ht="16.350000000000001" customHeight="1" x14ac:dyDescent="0.2">
      <c r="A3" s="512"/>
      <c r="B3" s="513"/>
      <c r="C3" s="523" t="s">
        <v>5</v>
      </c>
      <c r="D3" s="524"/>
      <c r="E3" s="524"/>
      <c r="F3" s="524"/>
      <c r="G3" s="525"/>
      <c r="H3" s="526"/>
      <c r="I3" s="527"/>
      <c r="J3" s="527"/>
      <c r="K3" s="527"/>
      <c r="L3" s="527"/>
      <c r="M3" s="527"/>
      <c r="N3" s="527"/>
      <c r="O3" s="527"/>
      <c r="P3" s="527"/>
      <c r="Q3" s="527"/>
      <c r="R3" s="527"/>
      <c r="S3" s="527"/>
      <c r="T3" s="527"/>
      <c r="U3" s="527"/>
      <c r="V3" s="527"/>
      <c r="W3" s="527"/>
      <c r="X3" s="527"/>
      <c r="Y3" s="527"/>
      <c r="Z3" s="527"/>
      <c r="AA3" s="527"/>
      <c r="AB3" s="527"/>
      <c r="AC3" s="527"/>
      <c r="AD3" s="527"/>
      <c r="AE3" s="527"/>
      <c r="AF3" s="527"/>
      <c r="AG3" s="527"/>
      <c r="AH3" s="528"/>
    </row>
    <row r="4" spans="1:34" ht="27.9" customHeight="1" x14ac:dyDescent="0.2">
      <c r="A4" s="514"/>
      <c r="B4" s="515"/>
      <c r="C4" s="529" t="s">
        <v>164</v>
      </c>
      <c r="D4" s="529"/>
      <c r="E4" s="529"/>
      <c r="F4" s="529"/>
      <c r="G4" s="529"/>
      <c r="H4" s="530"/>
      <c r="I4" s="531"/>
      <c r="J4" s="531"/>
      <c r="K4" s="531"/>
      <c r="L4" s="531"/>
      <c r="M4" s="531"/>
      <c r="N4" s="531"/>
      <c r="O4" s="531"/>
      <c r="P4" s="531"/>
      <c r="Q4" s="531"/>
      <c r="R4" s="531"/>
      <c r="S4" s="531"/>
      <c r="T4" s="531"/>
      <c r="U4" s="531"/>
      <c r="V4" s="531"/>
      <c r="W4" s="531"/>
      <c r="X4" s="531"/>
      <c r="Y4" s="531"/>
      <c r="Z4" s="531"/>
      <c r="AA4" s="531"/>
      <c r="AB4" s="531"/>
      <c r="AC4" s="531"/>
      <c r="AD4" s="531"/>
      <c r="AE4" s="531"/>
      <c r="AF4" s="531"/>
      <c r="AG4" s="531"/>
      <c r="AH4" s="532"/>
    </row>
    <row r="5" spans="1:34" ht="15.75" customHeight="1" x14ac:dyDescent="0.2">
      <c r="A5" s="514"/>
      <c r="B5" s="516"/>
      <c r="C5" s="529" t="s">
        <v>68</v>
      </c>
      <c r="D5" s="529"/>
      <c r="E5" s="529"/>
      <c r="F5" s="529"/>
      <c r="G5" s="529"/>
      <c r="H5" s="533" t="s">
        <v>165</v>
      </c>
      <c r="I5" s="503"/>
      <c r="J5" s="503"/>
      <c r="K5" s="503"/>
      <c r="L5" s="502"/>
      <c r="M5" s="502"/>
      <c r="N5" s="329" t="s">
        <v>166</v>
      </c>
      <c r="O5" s="502"/>
      <c r="P5" s="502"/>
      <c r="Q5" s="135" t="s">
        <v>167</v>
      </c>
      <c r="R5" s="503"/>
      <c r="S5" s="503"/>
      <c r="T5" s="503"/>
      <c r="U5" s="503"/>
      <c r="V5" s="503"/>
      <c r="W5" s="503"/>
      <c r="X5" s="503"/>
      <c r="Y5" s="503"/>
      <c r="Z5" s="503"/>
      <c r="AA5" s="503"/>
      <c r="AB5" s="503"/>
      <c r="AC5" s="503"/>
      <c r="AD5" s="503"/>
      <c r="AE5" s="503"/>
      <c r="AF5" s="503"/>
      <c r="AG5" s="503"/>
      <c r="AH5" s="504"/>
    </row>
    <row r="6" spans="1:34" ht="15.75" customHeight="1" x14ac:dyDescent="0.2">
      <c r="A6" s="514"/>
      <c r="B6" s="516"/>
      <c r="C6" s="529"/>
      <c r="D6" s="529"/>
      <c r="E6" s="529"/>
      <c r="F6" s="529"/>
      <c r="G6" s="529"/>
      <c r="H6" s="505"/>
      <c r="I6" s="506"/>
      <c r="J6" s="506"/>
      <c r="K6" s="506"/>
      <c r="L6" s="323" t="s">
        <v>301</v>
      </c>
      <c r="M6" s="323" t="s">
        <v>302</v>
      </c>
      <c r="N6" s="506"/>
      <c r="O6" s="506"/>
      <c r="P6" s="506"/>
      <c r="Q6" s="506"/>
      <c r="R6" s="506"/>
      <c r="S6" s="506"/>
      <c r="T6" s="506"/>
      <c r="U6" s="506"/>
      <c r="V6" s="323" t="s">
        <v>303</v>
      </c>
      <c r="W6" s="323" t="s">
        <v>304</v>
      </c>
      <c r="X6" s="506"/>
      <c r="Y6" s="506"/>
      <c r="Z6" s="506"/>
      <c r="AA6" s="506"/>
      <c r="AB6" s="506"/>
      <c r="AC6" s="506"/>
      <c r="AD6" s="506"/>
      <c r="AE6" s="506"/>
      <c r="AF6" s="506"/>
      <c r="AG6" s="506"/>
      <c r="AH6" s="507"/>
    </row>
    <row r="7" spans="1:34" ht="15.75" customHeight="1" x14ac:dyDescent="0.2">
      <c r="A7" s="514"/>
      <c r="B7" s="516"/>
      <c r="C7" s="529"/>
      <c r="D7" s="529"/>
      <c r="E7" s="529"/>
      <c r="F7" s="529"/>
      <c r="G7" s="529"/>
      <c r="H7" s="505"/>
      <c r="I7" s="506"/>
      <c r="J7" s="506"/>
      <c r="K7" s="506"/>
      <c r="L7" s="323" t="s">
        <v>305</v>
      </c>
      <c r="M7" s="323" t="s">
        <v>306</v>
      </c>
      <c r="N7" s="506"/>
      <c r="O7" s="506"/>
      <c r="P7" s="506"/>
      <c r="Q7" s="506"/>
      <c r="R7" s="506"/>
      <c r="S7" s="506"/>
      <c r="T7" s="506"/>
      <c r="U7" s="506"/>
      <c r="V7" s="323" t="s">
        <v>307</v>
      </c>
      <c r="W7" s="323" t="s">
        <v>308</v>
      </c>
      <c r="X7" s="506"/>
      <c r="Y7" s="506"/>
      <c r="Z7" s="506"/>
      <c r="AA7" s="506"/>
      <c r="AB7" s="506"/>
      <c r="AC7" s="506"/>
      <c r="AD7" s="506"/>
      <c r="AE7" s="506"/>
      <c r="AF7" s="506"/>
      <c r="AG7" s="506"/>
      <c r="AH7" s="507"/>
    </row>
    <row r="8" spans="1:34" ht="18.899999999999999" customHeight="1" x14ac:dyDescent="0.2">
      <c r="A8" s="514"/>
      <c r="B8" s="516"/>
      <c r="C8" s="529"/>
      <c r="D8" s="529"/>
      <c r="E8" s="529"/>
      <c r="F8" s="529"/>
      <c r="G8" s="529"/>
      <c r="H8" s="534"/>
      <c r="I8" s="535"/>
      <c r="J8" s="535"/>
      <c r="K8" s="535"/>
      <c r="L8" s="535"/>
      <c r="M8" s="535"/>
      <c r="N8" s="535"/>
      <c r="O8" s="535"/>
      <c r="P8" s="535"/>
      <c r="Q8" s="535"/>
      <c r="R8" s="535"/>
      <c r="S8" s="535"/>
      <c r="T8" s="535"/>
      <c r="U8" s="535"/>
      <c r="V8" s="535"/>
      <c r="W8" s="535"/>
      <c r="X8" s="535"/>
      <c r="Y8" s="535"/>
      <c r="Z8" s="535"/>
      <c r="AA8" s="535"/>
      <c r="AB8" s="535"/>
      <c r="AC8" s="535"/>
      <c r="AD8" s="535"/>
      <c r="AE8" s="535"/>
      <c r="AF8" s="535"/>
      <c r="AG8" s="535"/>
      <c r="AH8" s="536"/>
    </row>
    <row r="9" spans="1:34" ht="16.350000000000001" customHeight="1" x14ac:dyDescent="0.2">
      <c r="A9" s="514"/>
      <c r="B9" s="516"/>
      <c r="C9" s="529" t="s">
        <v>168</v>
      </c>
      <c r="D9" s="529"/>
      <c r="E9" s="529"/>
      <c r="F9" s="529"/>
      <c r="G9" s="529"/>
      <c r="H9" s="537" t="s">
        <v>169</v>
      </c>
      <c r="I9" s="538"/>
      <c r="J9" s="539"/>
      <c r="K9" s="540"/>
      <c r="L9" s="541"/>
      <c r="M9" s="541"/>
      <c r="N9" s="541"/>
      <c r="O9" s="541"/>
      <c r="P9" s="541"/>
      <c r="Q9" s="324" t="s">
        <v>309</v>
      </c>
      <c r="R9" s="325"/>
      <c r="S9" s="542"/>
      <c r="T9" s="542"/>
      <c r="U9" s="543"/>
      <c r="V9" s="537" t="s">
        <v>18</v>
      </c>
      <c r="W9" s="538"/>
      <c r="X9" s="539"/>
      <c r="Y9" s="540"/>
      <c r="Z9" s="541"/>
      <c r="AA9" s="541"/>
      <c r="AB9" s="541"/>
      <c r="AC9" s="541"/>
      <c r="AD9" s="541"/>
      <c r="AE9" s="541"/>
      <c r="AF9" s="541"/>
      <c r="AG9" s="541"/>
      <c r="AH9" s="544"/>
    </row>
    <row r="10" spans="1:34" ht="16.350000000000001" customHeight="1" x14ac:dyDescent="0.2">
      <c r="A10" s="514"/>
      <c r="B10" s="516"/>
      <c r="C10" s="529"/>
      <c r="D10" s="529"/>
      <c r="E10" s="529"/>
      <c r="F10" s="529"/>
      <c r="G10" s="529"/>
      <c r="H10" s="545" t="s">
        <v>170</v>
      </c>
      <c r="I10" s="545"/>
      <c r="J10" s="545"/>
      <c r="K10" s="540"/>
      <c r="L10" s="541"/>
      <c r="M10" s="541"/>
      <c r="N10" s="541"/>
      <c r="O10" s="541"/>
      <c r="P10" s="541"/>
      <c r="Q10" s="541"/>
      <c r="R10" s="541"/>
      <c r="S10" s="541"/>
      <c r="T10" s="541"/>
      <c r="U10" s="541"/>
      <c r="V10" s="541"/>
      <c r="W10" s="541"/>
      <c r="X10" s="541"/>
      <c r="Y10" s="541"/>
      <c r="Z10" s="541"/>
      <c r="AA10" s="541"/>
      <c r="AB10" s="541"/>
      <c r="AC10" s="541"/>
      <c r="AD10" s="541"/>
      <c r="AE10" s="541"/>
      <c r="AF10" s="541"/>
      <c r="AG10" s="541"/>
      <c r="AH10" s="544"/>
    </row>
    <row r="11" spans="1:34" ht="15.6" customHeight="1" x14ac:dyDescent="0.2">
      <c r="A11" s="546" t="s">
        <v>171</v>
      </c>
      <c r="B11" s="547"/>
      <c r="C11" s="547"/>
      <c r="D11" s="547"/>
      <c r="E11" s="547"/>
      <c r="F11" s="547"/>
      <c r="G11" s="547"/>
      <c r="H11" s="548"/>
      <c r="I11" s="548"/>
      <c r="J11" s="548"/>
      <c r="K11" s="548"/>
      <c r="L11" s="548"/>
      <c r="M11" s="548"/>
      <c r="N11" s="548"/>
      <c r="O11" s="548"/>
      <c r="P11" s="548"/>
      <c r="Q11" s="548"/>
      <c r="R11" s="548"/>
      <c r="S11" s="548"/>
      <c r="T11" s="548"/>
      <c r="U11" s="548"/>
      <c r="V11" s="548"/>
      <c r="W11" s="548"/>
      <c r="X11" s="548"/>
      <c r="Y11" s="548"/>
      <c r="Z11" s="548"/>
      <c r="AA11" s="548"/>
      <c r="AB11" s="548"/>
      <c r="AC11" s="548"/>
      <c r="AD11" s="548"/>
      <c r="AE11" s="548"/>
      <c r="AF11" s="548"/>
      <c r="AG11" s="548"/>
      <c r="AH11" s="549"/>
    </row>
    <row r="12" spans="1:34" ht="16.350000000000001" customHeight="1" x14ac:dyDescent="0.2">
      <c r="A12" s="514" t="s">
        <v>172</v>
      </c>
      <c r="B12" s="516"/>
      <c r="C12" s="529" t="s">
        <v>5</v>
      </c>
      <c r="D12" s="529"/>
      <c r="E12" s="529"/>
      <c r="F12" s="529"/>
      <c r="G12" s="529"/>
      <c r="H12" s="550"/>
      <c r="I12" s="550"/>
      <c r="J12" s="550"/>
      <c r="K12" s="550"/>
      <c r="L12" s="550"/>
      <c r="M12" s="550"/>
      <c r="N12" s="550"/>
      <c r="O12" s="550"/>
      <c r="P12" s="529" t="s">
        <v>64</v>
      </c>
      <c r="Q12" s="529"/>
      <c r="R12" s="529"/>
      <c r="S12" s="533" t="s">
        <v>165</v>
      </c>
      <c r="T12" s="503"/>
      <c r="U12" s="503"/>
      <c r="V12" s="503"/>
      <c r="W12" s="502"/>
      <c r="X12" s="502"/>
      <c r="Y12" s="329" t="s">
        <v>166</v>
      </c>
      <c r="Z12" s="502"/>
      <c r="AA12" s="502"/>
      <c r="AB12" s="135" t="s">
        <v>167</v>
      </c>
      <c r="AC12" s="551"/>
      <c r="AD12" s="551"/>
      <c r="AE12" s="551"/>
      <c r="AF12" s="551"/>
      <c r="AG12" s="551"/>
      <c r="AH12" s="552"/>
    </row>
    <row r="13" spans="1:34" ht="22.5" customHeight="1" x14ac:dyDescent="0.2">
      <c r="A13" s="514"/>
      <c r="B13" s="516"/>
      <c r="C13" s="529" t="s">
        <v>173</v>
      </c>
      <c r="D13" s="529"/>
      <c r="E13" s="529"/>
      <c r="F13" s="529"/>
      <c r="G13" s="529"/>
      <c r="H13" s="550"/>
      <c r="I13" s="550"/>
      <c r="J13" s="550"/>
      <c r="K13" s="550"/>
      <c r="L13" s="550"/>
      <c r="M13" s="550"/>
      <c r="N13" s="550"/>
      <c r="O13" s="550"/>
      <c r="P13" s="529"/>
      <c r="Q13" s="529"/>
      <c r="R13" s="529"/>
      <c r="S13" s="565"/>
      <c r="T13" s="566"/>
      <c r="U13" s="566"/>
      <c r="V13" s="566"/>
      <c r="W13" s="566"/>
      <c r="X13" s="566"/>
      <c r="Y13" s="566"/>
      <c r="Z13" s="566"/>
      <c r="AA13" s="566"/>
      <c r="AB13" s="566"/>
      <c r="AC13" s="566"/>
      <c r="AD13" s="566"/>
      <c r="AE13" s="566"/>
      <c r="AF13" s="566"/>
      <c r="AG13" s="566"/>
      <c r="AH13" s="567"/>
    </row>
    <row r="14" spans="1:34" ht="17.850000000000001" customHeight="1" x14ac:dyDescent="0.2">
      <c r="A14" s="514"/>
      <c r="B14" s="516"/>
      <c r="C14" s="529" t="s">
        <v>174</v>
      </c>
      <c r="D14" s="529"/>
      <c r="E14" s="529"/>
      <c r="F14" s="529"/>
      <c r="G14" s="529"/>
      <c r="H14" s="571"/>
      <c r="I14" s="571"/>
      <c r="J14" s="571"/>
      <c r="K14" s="571"/>
      <c r="L14" s="571"/>
      <c r="M14" s="571"/>
      <c r="N14" s="571"/>
      <c r="O14" s="571"/>
      <c r="P14" s="529"/>
      <c r="Q14" s="529"/>
      <c r="R14" s="529"/>
      <c r="S14" s="568"/>
      <c r="T14" s="569"/>
      <c r="U14" s="569"/>
      <c r="V14" s="569"/>
      <c r="W14" s="569"/>
      <c r="X14" s="569"/>
      <c r="Y14" s="569"/>
      <c r="Z14" s="569"/>
      <c r="AA14" s="569"/>
      <c r="AB14" s="569"/>
      <c r="AC14" s="569"/>
      <c r="AD14" s="569"/>
      <c r="AE14" s="569"/>
      <c r="AF14" s="569"/>
      <c r="AG14" s="569"/>
      <c r="AH14" s="570"/>
    </row>
    <row r="15" spans="1:34" ht="32.25" customHeight="1" x14ac:dyDescent="0.2">
      <c r="A15" s="514"/>
      <c r="B15" s="516"/>
      <c r="C15" s="572" t="s">
        <v>318</v>
      </c>
      <c r="D15" s="573"/>
      <c r="E15" s="573"/>
      <c r="F15" s="573"/>
      <c r="G15" s="573"/>
      <c r="H15" s="573"/>
      <c r="I15" s="573"/>
      <c r="J15" s="574"/>
      <c r="K15" s="572"/>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5"/>
    </row>
    <row r="16" spans="1:34" ht="34.5" customHeight="1" x14ac:dyDescent="0.2">
      <c r="A16" s="514"/>
      <c r="B16" s="516"/>
      <c r="C16" s="553" t="s">
        <v>319</v>
      </c>
      <c r="D16" s="553"/>
      <c r="E16" s="553"/>
      <c r="F16" s="553"/>
      <c r="G16" s="553"/>
      <c r="H16" s="554" t="s">
        <v>320</v>
      </c>
      <c r="I16" s="554"/>
      <c r="J16" s="554"/>
      <c r="K16" s="555"/>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7"/>
    </row>
    <row r="17" spans="1:37" ht="14.4" customHeight="1" x14ac:dyDescent="0.2">
      <c r="A17" s="514"/>
      <c r="B17" s="516"/>
      <c r="C17" s="553"/>
      <c r="D17" s="553"/>
      <c r="E17" s="553"/>
      <c r="F17" s="553"/>
      <c r="G17" s="553"/>
      <c r="H17" s="558" t="s">
        <v>321</v>
      </c>
      <c r="I17" s="558"/>
      <c r="J17" s="558"/>
      <c r="K17" s="559"/>
      <c r="L17" s="560"/>
      <c r="M17" s="560"/>
      <c r="N17" s="560"/>
      <c r="O17" s="560"/>
      <c r="P17" s="560"/>
      <c r="Q17" s="560"/>
      <c r="R17" s="560"/>
      <c r="S17" s="560"/>
      <c r="T17" s="560"/>
      <c r="U17" s="560"/>
      <c r="V17" s="560"/>
      <c r="W17" s="560"/>
      <c r="X17" s="560"/>
      <c r="Y17" s="560"/>
      <c r="Z17" s="560"/>
      <c r="AA17" s="560"/>
      <c r="AB17" s="560"/>
      <c r="AC17" s="560"/>
      <c r="AD17" s="560"/>
      <c r="AE17" s="560"/>
      <c r="AF17" s="560"/>
      <c r="AG17" s="560"/>
      <c r="AH17" s="561"/>
    </row>
    <row r="18" spans="1:37" ht="14.25" customHeight="1" x14ac:dyDescent="0.2">
      <c r="A18" s="514"/>
      <c r="B18" s="516"/>
      <c r="C18" s="553"/>
      <c r="D18" s="553"/>
      <c r="E18" s="553"/>
      <c r="F18" s="553"/>
      <c r="G18" s="553"/>
      <c r="H18" s="558"/>
      <c r="I18" s="558"/>
      <c r="J18" s="558"/>
      <c r="K18" s="562"/>
      <c r="L18" s="563"/>
      <c r="M18" s="563"/>
      <c r="N18" s="563"/>
      <c r="O18" s="563"/>
      <c r="P18" s="563"/>
      <c r="Q18" s="563"/>
      <c r="R18" s="563"/>
      <c r="S18" s="563"/>
      <c r="T18" s="563"/>
      <c r="U18" s="563"/>
      <c r="V18" s="563"/>
      <c r="W18" s="563"/>
      <c r="X18" s="563"/>
      <c r="Y18" s="563"/>
      <c r="Z18" s="563"/>
      <c r="AA18" s="563"/>
      <c r="AB18" s="563"/>
      <c r="AC18" s="563"/>
      <c r="AD18" s="563"/>
      <c r="AE18" s="563"/>
      <c r="AF18" s="563"/>
      <c r="AG18" s="563"/>
      <c r="AH18" s="564"/>
    </row>
    <row r="19" spans="1:37" ht="18.75" customHeight="1" x14ac:dyDescent="0.2">
      <c r="A19" s="579" t="s">
        <v>175</v>
      </c>
      <c r="B19" s="577"/>
      <c r="C19" s="577"/>
      <c r="D19" s="577"/>
      <c r="E19" s="577"/>
      <c r="F19" s="577"/>
      <c r="G19" s="577"/>
      <c r="H19" s="577"/>
      <c r="I19" s="577"/>
      <c r="J19" s="578"/>
      <c r="K19" s="576"/>
      <c r="L19" s="577"/>
      <c r="M19" s="577"/>
      <c r="N19" s="577"/>
      <c r="O19" s="577"/>
      <c r="P19" s="577"/>
      <c r="Q19" s="580" t="s">
        <v>176</v>
      </c>
      <c r="R19" s="580"/>
      <c r="S19" s="580"/>
      <c r="T19" s="580"/>
      <c r="U19" s="580"/>
      <c r="V19" s="580"/>
      <c r="W19" s="580"/>
      <c r="X19" s="580"/>
      <c r="Y19" s="580"/>
      <c r="Z19" s="580"/>
      <c r="AA19" s="580"/>
      <c r="AB19" s="580"/>
      <c r="AC19" s="580"/>
      <c r="AD19" s="580"/>
      <c r="AE19" s="580"/>
      <c r="AF19" s="580"/>
      <c r="AG19" s="580"/>
      <c r="AH19" s="581"/>
    </row>
    <row r="20" spans="1:37" ht="14.25" customHeight="1" x14ac:dyDescent="0.2">
      <c r="A20" s="582" t="s">
        <v>177</v>
      </c>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4"/>
    </row>
    <row r="21" spans="1:37" ht="24" customHeight="1" x14ac:dyDescent="0.2">
      <c r="A21" s="585" t="s">
        <v>178</v>
      </c>
      <c r="B21" s="551"/>
      <c r="C21" s="551"/>
      <c r="D21" s="551"/>
      <c r="E21" s="551"/>
      <c r="F21" s="551"/>
      <c r="G21" s="551"/>
      <c r="H21" s="551"/>
      <c r="I21" s="551"/>
      <c r="J21" s="586"/>
      <c r="K21" s="576" t="s">
        <v>179</v>
      </c>
      <c r="L21" s="577"/>
      <c r="M21" s="577"/>
      <c r="N21" s="577"/>
      <c r="O21" s="577"/>
      <c r="P21" s="578"/>
      <c r="Q21" s="576" t="s">
        <v>180</v>
      </c>
      <c r="R21" s="577"/>
      <c r="S21" s="577"/>
      <c r="T21" s="577"/>
      <c r="U21" s="577"/>
      <c r="V21" s="577"/>
      <c r="W21" s="529" t="s">
        <v>181</v>
      </c>
      <c r="X21" s="529"/>
      <c r="Y21" s="529"/>
      <c r="Z21" s="529"/>
      <c r="AA21" s="529"/>
      <c r="AB21" s="529"/>
      <c r="AC21" s="590" t="s">
        <v>322</v>
      </c>
      <c r="AD21" s="577"/>
      <c r="AE21" s="577"/>
      <c r="AF21" s="577"/>
      <c r="AG21" s="577"/>
      <c r="AH21" s="591"/>
    </row>
    <row r="22" spans="1:37" ht="16.350000000000001" customHeight="1" x14ac:dyDescent="0.2">
      <c r="A22" s="587"/>
      <c r="B22" s="588"/>
      <c r="C22" s="588"/>
      <c r="D22" s="588"/>
      <c r="E22" s="588"/>
      <c r="F22" s="588"/>
      <c r="G22" s="588"/>
      <c r="H22" s="588"/>
      <c r="I22" s="588"/>
      <c r="J22" s="589"/>
      <c r="K22" s="529" t="s">
        <v>182</v>
      </c>
      <c r="L22" s="529"/>
      <c r="M22" s="529"/>
      <c r="N22" s="529" t="s">
        <v>183</v>
      </c>
      <c r="O22" s="529"/>
      <c r="P22" s="529"/>
      <c r="Q22" s="529" t="s">
        <v>182</v>
      </c>
      <c r="R22" s="529"/>
      <c r="S22" s="529"/>
      <c r="T22" s="529" t="s">
        <v>183</v>
      </c>
      <c r="U22" s="529"/>
      <c r="V22" s="529"/>
      <c r="W22" s="529" t="s">
        <v>182</v>
      </c>
      <c r="X22" s="529"/>
      <c r="Y22" s="529"/>
      <c r="Z22" s="529" t="s">
        <v>183</v>
      </c>
      <c r="AA22" s="529"/>
      <c r="AB22" s="529"/>
      <c r="AC22" s="529" t="s">
        <v>182</v>
      </c>
      <c r="AD22" s="529"/>
      <c r="AE22" s="529"/>
      <c r="AF22" s="529" t="s">
        <v>183</v>
      </c>
      <c r="AG22" s="529"/>
      <c r="AH22" s="592"/>
    </row>
    <row r="23" spans="1:37" ht="16.350000000000001" customHeight="1" x14ac:dyDescent="0.2">
      <c r="A23" s="587"/>
      <c r="B23" s="588"/>
      <c r="C23" s="607" t="s">
        <v>184</v>
      </c>
      <c r="D23" s="608"/>
      <c r="E23" s="608"/>
      <c r="F23" s="608"/>
      <c r="G23" s="608"/>
      <c r="H23" s="608"/>
      <c r="I23" s="608"/>
      <c r="J23" s="609"/>
      <c r="K23" s="576"/>
      <c r="L23" s="577"/>
      <c r="M23" s="578"/>
      <c r="N23" s="576"/>
      <c r="O23" s="577"/>
      <c r="P23" s="578"/>
      <c r="Q23" s="576"/>
      <c r="R23" s="577"/>
      <c r="S23" s="578"/>
      <c r="T23" s="576"/>
      <c r="U23" s="577"/>
      <c r="V23" s="578"/>
      <c r="W23" s="576"/>
      <c r="X23" s="577"/>
      <c r="Y23" s="578"/>
      <c r="Z23" s="576"/>
      <c r="AA23" s="577"/>
      <c r="AB23" s="578"/>
      <c r="AC23" s="576"/>
      <c r="AD23" s="577"/>
      <c r="AE23" s="578"/>
      <c r="AF23" s="576"/>
      <c r="AG23" s="577"/>
      <c r="AH23" s="591"/>
    </row>
    <row r="24" spans="1:37" ht="16.350000000000001" customHeight="1" x14ac:dyDescent="0.2">
      <c r="A24" s="587"/>
      <c r="B24" s="588"/>
      <c r="C24" s="601" t="s">
        <v>185</v>
      </c>
      <c r="D24" s="602"/>
      <c r="E24" s="602"/>
      <c r="F24" s="602"/>
      <c r="G24" s="602"/>
      <c r="H24" s="602"/>
      <c r="I24" s="602"/>
      <c r="J24" s="603"/>
      <c r="K24" s="604"/>
      <c r="L24" s="551"/>
      <c r="M24" s="586"/>
      <c r="N24" s="604"/>
      <c r="O24" s="551"/>
      <c r="P24" s="586"/>
      <c r="Q24" s="604"/>
      <c r="R24" s="551"/>
      <c r="S24" s="586"/>
      <c r="T24" s="604"/>
      <c r="U24" s="551"/>
      <c r="V24" s="586"/>
      <c r="W24" s="604"/>
      <c r="X24" s="551"/>
      <c r="Y24" s="586"/>
      <c r="Z24" s="604"/>
      <c r="AA24" s="551"/>
      <c r="AB24" s="586"/>
      <c r="AC24" s="576"/>
      <c r="AD24" s="577"/>
      <c r="AE24" s="578"/>
      <c r="AF24" s="576"/>
      <c r="AG24" s="577"/>
      <c r="AH24" s="591"/>
    </row>
    <row r="25" spans="1:37" ht="16.350000000000001" customHeight="1" x14ac:dyDescent="0.2">
      <c r="A25" s="605"/>
      <c r="B25" s="606"/>
      <c r="C25" s="593" t="s">
        <v>186</v>
      </c>
      <c r="D25" s="593"/>
      <c r="E25" s="593"/>
      <c r="F25" s="593"/>
      <c r="G25" s="593"/>
      <c r="H25" s="593"/>
      <c r="I25" s="593"/>
      <c r="J25" s="593"/>
      <c r="K25" s="548"/>
      <c r="L25" s="548"/>
      <c r="M25" s="548"/>
      <c r="N25" s="548"/>
      <c r="O25" s="548"/>
      <c r="P25" s="548"/>
      <c r="Q25" s="548"/>
      <c r="R25" s="548"/>
      <c r="S25" s="548"/>
      <c r="T25" s="548"/>
      <c r="U25" s="548"/>
      <c r="V25" s="548"/>
      <c r="W25" s="548"/>
      <c r="X25" s="548"/>
      <c r="Y25" s="548"/>
      <c r="Z25" s="548"/>
      <c r="AA25" s="548"/>
      <c r="AB25" s="548"/>
      <c r="AC25" s="594"/>
      <c r="AD25" s="595"/>
      <c r="AE25" s="595"/>
      <c r="AF25" s="595"/>
      <c r="AG25" s="595"/>
      <c r="AH25" s="596"/>
    </row>
    <row r="26" spans="1:37" s="314" customFormat="1" ht="16.350000000000001" customHeight="1" thickBot="1" x14ac:dyDescent="0.25">
      <c r="A26" s="597" t="s">
        <v>187</v>
      </c>
      <c r="B26" s="598"/>
      <c r="C26" s="598"/>
      <c r="D26" s="598"/>
      <c r="E26" s="598"/>
      <c r="F26" s="598"/>
      <c r="G26" s="599"/>
      <c r="H26" s="334" t="s">
        <v>188</v>
      </c>
      <c r="I26" s="335"/>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5"/>
      <c r="AG26" s="335"/>
      <c r="AH26" s="336"/>
    </row>
    <row r="27" spans="1:37" ht="25.5" customHeight="1" x14ac:dyDescent="0.2">
      <c r="A27" s="337"/>
      <c r="B27" s="337"/>
      <c r="C27" s="337"/>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t="s">
        <v>2</v>
      </c>
      <c r="AE27" s="337"/>
      <c r="AF27" s="337"/>
      <c r="AG27" s="337"/>
      <c r="AH27" s="337"/>
    </row>
    <row r="28" spans="1:37" s="315" customFormat="1" ht="15" customHeight="1" thickBot="1" x14ac:dyDescent="0.2">
      <c r="A28" s="600" t="s">
        <v>189</v>
      </c>
      <c r="B28" s="600"/>
      <c r="C28" s="600"/>
      <c r="D28" s="600"/>
      <c r="E28" s="600"/>
      <c r="F28" s="600"/>
      <c r="G28" s="600"/>
      <c r="H28" s="600"/>
      <c r="I28" s="600"/>
      <c r="J28" s="600"/>
      <c r="K28" s="600"/>
      <c r="L28" s="600"/>
      <c r="M28" s="600"/>
      <c r="N28" s="600"/>
      <c r="O28" s="600"/>
      <c r="P28" s="600"/>
      <c r="Q28" s="600"/>
      <c r="R28" s="600"/>
      <c r="S28" s="600"/>
      <c r="T28" s="600"/>
      <c r="U28" s="600"/>
      <c r="V28" s="600"/>
      <c r="W28" s="600"/>
      <c r="X28" s="600"/>
      <c r="Y28" s="600"/>
      <c r="Z28" s="600"/>
      <c r="AA28" s="600"/>
      <c r="AB28" s="600"/>
      <c r="AC28" s="600"/>
      <c r="AD28" s="600"/>
      <c r="AE28" s="600"/>
      <c r="AF28" s="600"/>
      <c r="AG28" s="600"/>
      <c r="AH28" s="600"/>
    </row>
    <row r="29" spans="1:37" ht="16.350000000000001" customHeight="1" x14ac:dyDescent="0.2">
      <c r="A29" s="618" t="s">
        <v>190</v>
      </c>
      <c r="B29" s="619"/>
      <c r="C29" s="624" t="s">
        <v>5</v>
      </c>
      <c r="D29" s="625"/>
      <c r="E29" s="625"/>
      <c r="F29" s="625"/>
      <c r="G29" s="626"/>
      <c r="H29" s="627"/>
      <c r="I29" s="628"/>
      <c r="J29" s="628"/>
      <c r="K29" s="628"/>
      <c r="L29" s="628"/>
      <c r="M29" s="628"/>
      <c r="N29" s="628"/>
      <c r="O29" s="628"/>
      <c r="P29" s="628"/>
      <c r="Q29" s="628"/>
      <c r="R29" s="628"/>
      <c r="S29" s="628"/>
      <c r="T29" s="628"/>
      <c r="U29" s="628"/>
      <c r="V29" s="628"/>
      <c r="W29" s="628"/>
      <c r="X29" s="628"/>
      <c r="Y29" s="628"/>
      <c r="Z29" s="628"/>
      <c r="AA29" s="628"/>
      <c r="AB29" s="628"/>
      <c r="AC29" s="628"/>
      <c r="AD29" s="628"/>
      <c r="AE29" s="628"/>
      <c r="AF29" s="628"/>
      <c r="AG29" s="628"/>
      <c r="AH29" s="629"/>
    </row>
    <row r="30" spans="1:37" ht="27.9" customHeight="1" x14ac:dyDescent="0.2">
      <c r="A30" s="620"/>
      <c r="B30" s="621"/>
      <c r="C30" s="529" t="s">
        <v>164</v>
      </c>
      <c r="D30" s="529"/>
      <c r="E30" s="529"/>
      <c r="F30" s="529"/>
      <c r="G30" s="529"/>
      <c r="H30" s="531"/>
      <c r="I30" s="531"/>
      <c r="J30" s="531"/>
      <c r="K30" s="531"/>
      <c r="L30" s="531"/>
      <c r="M30" s="531"/>
      <c r="N30" s="531"/>
      <c r="O30" s="531"/>
      <c r="P30" s="531"/>
      <c r="Q30" s="531"/>
      <c r="R30" s="531"/>
      <c r="S30" s="531"/>
      <c r="T30" s="531"/>
      <c r="U30" s="531"/>
      <c r="V30" s="531"/>
      <c r="W30" s="531"/>
      <c r="X30" s="531"/>
      <c r="Y30" s="531"/>
      <c r="Z30" s="531"/>
      <c r="AA30" s="531"/>
      <c r="AB30" s="531"/>
      <c r="AC30" s="531"/>
      <c r="AD30" s="531"/>
      <c r="AE30" s="531"/>
      <c r="AF30" s="531"/>
      <c r="AG30" s="531"/>
      <c r="AH30" s="532"/>
      <c r="AK30" s="316"/>
    </row>
    <row r="31" spans="1:37" ht="15.75" customHeight="1" x14ac:dyDescent="0.2">
      <c r="A31" s="620"/>
      <c r="B31" s="621"/>
      <c r="C31" s="604" t="s">
        <v>68</v>
      </c>
      <c r="D31" s="551"/>
      <c r="E31" s="551"/>
      <c r="F31" s="551"/>
      <c r="G31" s="586"/>
      <c r="H31" s="533" t="s">
        <v>165</v>
      </c>
      <c r="I31" s="503"/>
      <c r="J31" s="503"/>
      <c r="K31" s="503"/>
      <c r="L31" s="502"/>
      <c r="M31" s="502"/>
      <c r="N31" s="329" t="s">
        <v>166</v>
      </c>
      <c r="O31" s="502"/>
      <c r="P31" s="502"/>
      <c r="Q31" s="135" t="s">
        <v>167</v>
      </c>
      <c r="R31" s="503"/>
      <c r="S31" s="503"/>
      <c r="T31" s="503"/>
      <c r="U31" s="503"/>
      <c r="V31" s="503"/>
      <c r="W31" s="503"/>
      <c r="X31" s="503"/>
      <c r="Y31" s="503"/>
      <c r="Z31" s="503"/>
      <c r="AA31" s="503"/>
      <c r="AB31" s="503"/>
      <c r="AC31" s="503"/>
      <c r="AD31" s="503"/>
      <c r="AE31" s="503"/>
      <c r="AF31" s="503"/>
      <c r="AG31" s="503"/>
      <c r="AH31" s="504"/>
    </row>
    <row r="32" spans="1:37" ht="15.75" customHeight="1" x14ac:dyDescent="0.2">
      <c r="A32" s="620"/>
      <c r="B32" s="621"/>
      <c r="C32" s="630"/>
      <c r="D32" s="588"/>
      <c r="E32" s="588"/>
      <c r="F32" s="588"/>
      <c r="G32" s="589"/>
      <c r="H32" s="505"/>
      <c r="I32" s="506"/>
      <c r="J32" s="506"/>
      <c r="K32" s="506"/>
      <c r="L32" s="323" t="s">
        <v>301</v>
      </c>
      <c r="M32" s="323" t="s">
        <v>302</v>
      </c>
      <c r="N32" s="506"/>
      <c r="O32" s="506"/>
      <c r="P32" s="506"/>
      <c r="Q32" s="506"/>
      <c r="R32" s="506"/>
      <c r="S32" s="506"/>
      <c r="T32" s="506"/>
      <c r="U32" s="506"/>
      <c r="V32" s="323" t="s">
        <v>303</v>
      </c>
      <c r="W32" s="323" t="s">
        <v>304</v>
      </c>
      <c r="X32" s="506"/>
      <c r="Y32" s="506"/>
      <c r="Z32" s="506"/>
      <c r="AA32" s="506"/>
      <c r="AB32" s="506"/>
      <c r="AC32" s="506"/>
      <c r="AD32" s="506"/>
      <c r="AE32" s="506"/>
      <c r="AF32" s="506"/>
      <c r="AG32" s="506"/>
      <c r="AH32" s="507"/>
    </row>
    <row r="33" spans="1:34" ht="15.75" customHeight="1" x14ac:dyDescent="0.2">
      <c r="A33" s="620"/>
      <c r="B33" s="621"/>
      <c r="C33" s="630"/>
      <c r="D33" s="588"/>
      <c r="E33" s="588"/>
      <c r="F33" s="588"/>
      <c r="G33" s="589"/>
      <c r="H33" s="505"/>
      <c r="I33" s="506"/>
      <c r="J33" s="506"/>
      <c r="K33" s="506"/>
      <c r="L33" s="323" t="s">
        <v>305</v>
      </c>
      <c r="M33" s="323" t="s">
        <v>306</v>
      </c>
      <c r="N33" s="506"/>
      <c r="O33" s="506"/>
      <c r="P33" s="506"/>
      <c r="Q33" s="506"/>
      <c r="R33" s="506"/>
      <c r="S33" s="506"/>
      <c r="T33" s="506"/>
      <c r="U33" s="506"/>
      <c r="V33" s="323" t="s">
        <v>307</v>
      </c>
      <c r="W33" s="323" t="s">
        <v>308</v>
      </c>
      <c r="X33" s="506"/>
      <c r="Y33" s="506"/>
      <c r="Z33" s="506"/>
      <c r="AA33" s="506"/>
      <c r="AB33" s="506"/>
      <c r="AC33" s="506"/>
      <c r="AD33" s="506"/>
      <c r="AE33" s="506"/>
      <c r="AF33" s="506"/>
      <c r="AG33" s="506"/>
      <c r="AH33" s="507"/>
    </row>
    <row r="34" spans="1:34" ht="15.75" customHeight="1" x14ac:dyDescent="0.2">
      <c r="A34" s="620"/>
      <c r="B34" s="621"/>
      <c r="C34" s="631"/>
      <c r="D34" s="606"/>
      <c r="E34" s="606"/>
      <c r="F34" s="606"/>
      <c r="G34" s="632"/>
      <c r="H34" s="534"/>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6"/>
    </row>
    <row r="35" spans="1:34" ht="16.350000000000001" customHeight="1" x14ac:dyDescent="0.2">
      <c r="A35" s="620"/>
      <c r="B35" s="621"/>
      <c r="C35" s="529" t="s">
        <v>168</v>
      </c>
      <c r="D35" s="529"/>
      <c r="E35" s="529"/>
      <c r="F35" s="529"/>
      <c r="G35" s="529"/>
      <c r="H35" s="537" t="s">
        <v>169</v>
      </c>
      <c r="I35" s="538"/>
      <c r="J35" s="539"/>
      <c r="K35" s="540"/>
      <c r="L35" s="541"/>
      <c r="M35" s="541"/>
      <c r="N35" s="541"/>
      <c r="O35" s="541"/>
      <c r="P35" s="541"/>
      <c r="Q35" s="324" t="s">
        <v>309</v>
      </c>
      <c r="R35" s="325"/>
      <c r="S35" s="542"/>
      <c r="T35" s="542"/>
      <c r="U35" s="543"/>
      <c r="V35" s="537" t="s">
        <v>18</v>
      </c>
      <c r="W35" s="538"/>
      <c r="X35" s="539"/>
      <c r="Y35" s="540"/>
      <c r="Z35" s="541"/>
      <c r="AA35" s="541"/>
      <c r="AB35" s="541"/>
      <c r="AC35" s="541"/>
      <c r="AD35" s="541"/>
      <c r="AE35" s="541"/>
      <c r="AF35" s="541"/>
      <c r="AG35" s="541"/>
      <c r="AH35" s="544"/>
    </row>
    <row r="36" spans="1:34" ht="16.350000000000001" customHeight="1" thickBot="1" x14ac:dyDescent="0.25">
      <c r="A36" s="622"/>
      <c r="B36" s="623"/>
      <c r="C36" s="617"/>
      <c r="D36" s="617"/>
      <c r="E36" s="617"/>
      <c r="F36" s="617"/>
      <c r="G36" s="617"/>
      <c r="H36" s="610" t="s">
        <v>170</v>
      </c>
      <c r="I36" s="610"/>
      <c r="J36" s="610"/>
      <c r="K36" s="611"/>
      <c r="L36" s="612"/>
      <c r="M36" s="612"/>
      <c r="N36" s="612"/>
      <c r="O36" s="612"/>
      <c r="P36" s="612"/>
      <c r="Q36" s="612"/>
      <c r="R36" s="612"/>
      <c r="S36" s="612"/>
      <c r="T36" s="612"/>
      <c r="U36" s="612"/>
      <c r="V36" s="612"/>
      <c r="W36" s="612"/>
      <c r="X36" s="612"/>
      <c r="Y36" s="612"/>
      <c r="Z36" s="612"/>
      <c r="AA36" s="612"/>
      <c r="AB36" s="612"/>
      <c r="AC36" s="612"/>
      <c r="AD36" s="612"/>
      <c r="AE36" s="612"/>
      <c r="AF36" s="612"/>
      <c r="AG36" s="612"/>
      <c r="AH36" s="613"/>
    </row>
    <row r="37" spans="1:34" ht="16.350000000000001" customHeight="1" x14ac:dyDescent="0.2">
      <c r="A37" s="317"/>
      <c r="B37" s="317"/>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t="s">
        <v>2</v>
      </c>
      <c r="AG37" s="317"/>
      <c r="AH37" s="317"/>
    </row>
    <row r="38" spans="1:34" ht="15.9" customHeight="1" x14ac:dyDescent="0.2">
      <c r="A38" s="614" t="s">
        <v>191</v>
      </c>
      <c r="B38" s="614"/>
      <c r="C38" s="615" t="s">
        <v>323</v>
      </c>
      <c r="D38" s="616" t="s">
        <v>324</v>
      </c>
      <c r="E38" s="616"/>
      <c r="F38" s="616"/>
      <c r="G38" s="616"/>
      <c r="H38" s="616"/>
      <c r="I38" s="616"/>
      <c r="J38" s="616"/>
      <c r="K38" s="616"/>
      <c r="L38" s="616"/>
      <c r="M38" s="616"/>
      <c r="N38" s="616"/>
      <c r="O38" s="616"/>
      <c r="P38" s="616"/>
      <c r="Q38" s="616"/>
      <c r="R38" s="616"/>
      <c r="S38" s="616"/>
      <c r="T38" s="616"/>
      <c r="U38" s="616"/>
      <c r="V38" s="616"/>
      <c r="W38" s="616"/>
      <c r="X38" s="616"/>
      <c r="Y38" s="616"/>
      <c r="Z38" s="616"/>
      <c r="AA38" s="616"/>
      <c r="AB38" s="616"/>
      <c r="AC38" s="616"/>
      <c r="AD38" s="616"/>
      <c r="AE38" s="616"/>
      <c r="AF38" s="616"/>
      <c r="AG38" s="616"/>
      <c r="AH38" s="616"/>
    </row>
    <row r="39" spans="1:34" ht="15.9" customHeight="1" x14ac:dyDescent="0.2">
      <c r="A39" s="614"/>
      <c r="B39" s="614"/>
      <c r="C39" s="615"/>
      <c r="D39" s="616"/>
      <c r="E39" s="616"/>
      <c r="F39" s="616"/>
      <c r="G39" s="616"/>
      <c r="H39" s="616"/>
      <c r="I39" s="616"/>
      <c r="J39" s="616"/>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616"/>
      <c r="AH39" s="616"/>
    </row>
    <row r="40" spans="1:34" ht="15.9" customHeight="1" x14ac:dyDescent="0.2">
      <c r="A40" s="614"/>
      <c r="B40" s="614"/>
      <c r="C40" s="615"/>
      <c r="D40" s="616"/>
      <c r="E40" s="616"/>
      <c r="F40" s="616"/>
      <c r="G40" s="616"/>
      <c r="H40" s="616"/>
      <c r="I40" s="616"/>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6"/>
      <c r="AH40" s="616"/>
    </row>
    <row r="41" spans="1:34" ht="15.9" customHeight="1" x14ac:dyDescent="0.2">
      <c r="A41" s="614"/>
      <c r="B41" s="614"/>
      <c r="C41" s="615"/>
      <c r="D41" s="616"/>
      <c r="E41" s="616"/>
      <c r="F41" s="616"/>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row>
    <row r="42" spans="1:34" ht="15.9" customHeight="1" x14ac:dyDescent="0.2">
      <c r="A42" s="614"/>
      <c r="B42" s="614"/>
      <c r="C42" s="615"/>
      <c r="D42" s="616"/>
      <c r="E42" s="616"/>
      <c r="F42" s="616"/>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c r="AH42" s="616"/>
    </row>
    <row r="43" spans="1:34" ht="15.9" customHeight="1" x14ac:dyDescent="0.2">
      <c r="A43" s="614"/>
      <c r="B43" s="614"/>
      <c r="C43" s="615"/>
      <c r="D43" s="616"/>
      <c r="E43" s="616"/>
      <c r="F43" s="616"/>
      <c r="G43" s="616"/>
      <c r="H43" s="616"/>
      <c r="I43" s="616"/>
      <c r="J43" s="616"/>
      <c r="K43" s="616"/>
      <c r="L43" s="616"/>
      <c r="M43" s="616"/>
      <c r="N43" s="616"/>
      <c r="O43" s="616"/>
      <c r="P43" s="616"/>
      <c r="Q43" s="616"/>
      <c r="R43" s="616"/>
      <c r="S43" s="616"/>
      <c r="T43" s="616"/>
      <c r="U43" s="616"/>
      <c r="V43" s="616"/>
      <c r="W43" s="616"/>
      <c r="X43" s="616"/>
      <c r="Y43" s="616"/>
      <c r="Z43" s="616"/>
      <c r="AA43" s="616"/>
      <c r="AB43" s="616"/>
      <c r="AC43" s="616"/>
      <c r="AD43" s="616"/>
      <c r="AE43" s="616"/>
      <c r="AF43" s="616"/>
      <c r="AG43" s="616"/>
      <c r="AH43" s="616"/>
    </row>
  </sheetData>
  <mergeCells count="115">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K10:AH10"/>
    <mergeCell ref="A11:G11"/>
    <mergeCell ref="H11:AH11"/>
    <mergeCell ref="A12:B18"/>
    <mergeCell ref="C12:G12"/>
    <mergeCell ref="H12:O12"/>
    <mergeCell ref="P12:R14"/>
    <mergeCell ref="S12:V12"/>
    <mergeCell ref="W12:X12"/>
    <mergeCell ref="Z12:AA12"/>
    <mergeCell ref="AC12:AH12"/>
    <mergeCell ref="C16:G18"/>
    <mergeCell ref="H16:J16"/>
    <mergeCell ref="K16:AH16"/>
    <mergeCell ref="H17:J18"/>
    <mergeCell ref="K17:AH17"/>
    <mergeCell ref="K18:AH18"/>
    <mergeCell ref="C13:G13"/>
    <mergeCell ref="H13:O13"/>
    <mergeCell ref="S13:AH14"/>
    <mergeCell ref="C14:G14"/>
    <mergeCell ref="H14:O14"/>
    <mergeCell ref="C15:J15"/>
    <mergeCell ref="K15:AH15"/>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7</xdr:col>
                    <xdr:colOff>152400</xdr:colOff>
                    <xdr:row>9</xdr:row>
                    <xdr:rowOff>182880</xdr:rowOff>
                  </from>
                  <to>
                    <xdr:col>9</xdr:col>
                    <xdr:colOff>228600</xdr:colOff>
                    <xdr:row>11</xdr:row>
                    <xdr:rowOff>30480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12</xdr:col>
                    <xdr:colOff>175260</xdr:colOff>
                    <xdr:row>9</xdr:row>
                    <xdr:rowOff>175260</xdr:rowOff>
                  </from>
                  <to>
                    <xdr:col>16</xdr:col>
                    <xdr:colOff>99060</xdr:colOff>
                    <xdr:row>11</xdr:row>
                    <xdr:rowOff>30480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18</xdr:col>
                    <xdr:colOff>160020</xdr:colOff>
                    <xdr:row>9</xdr:row>
                    <xdr:rowOff>175260</xdr:rowOff>
                  </from>
                  <to>
                    <xdr:col>26</xdr:col>
                    <xdr:colOff>30480</xdr:colOff>
                    <xdr:row>11</xdr:row>
                    <xdr:rowOff>30480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
  <sheetViews>
    <sheetView view="pageBreakPreview" zoomScaleNormal="90" zoomScaleSheetLayoutView="100" workbookViewId="0">
      <selection sqref="A1:AH1"/>
    </sheetView>
  </sheetViews>
  <sheetFormatPr defaultColWidth="8.77734375" defaultRowHeight="12" x14ac:dyDescent="0.2"/>
  <cols>
    <col min="1" max="34" width="3.109375" style="317" customWidth="1"/>
    <col min="35" max="16384" width="8.77734375" style="317"/>
  </cols>
  <sheetData>
    <row r="1" spans="1:37" ht="36.6" customHeight="1" x14ac:dyDescent="0.2">
      <c r="A1" s="508" t="s">
        <v>310</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row>
    <row r="2" spans="1:37" s="318" customFormat="1" ht="15" customHeight="1" x14ac:dyDescent="0.15">
      <c r="A2" s="633" t="s">
        <v>189</v>
      </c>
      <c r="B2" s="633"/>
      <c r="C2" s="633"/>
      <c r="D2" s="633"/>
      <c r="E2" s="633"/>
      <c r="F2" s="633"/>
      <c r="G2" s="633"/>
      <c r="H2" s="633"/>
      <c r="I2" s="633"/>
      <c r="J2" s="633"/>
      <c r="K2" s="633"/>
      <c r="L2" s="633"/>
      <c r="M2" s="633"/>
      <c r="N2" s="633"/>
      <c r="O2" s="633"/>
      <c r="P2" s="633"/>
      <c r="Q2" s="633"/>
      <c r="R2" s="633"/>
      <c r="S2" s="633"/>
      <c r="T2" s="633"/>
      <c r="U2" s="633"/>
      <c r="V2" s="633"/>
      <c r="W2" s="633"/>
      <c r="X2" s="633"/>
      <c r="Y2" s="633"/>
      <c r="Z2" s="633"/>
      <c r="AA2" s="633"/>
      <c r="AB2" s="633"/>
      <c r="AC2" s="633"/>
      <c r="AD2" s="633"/>
      <c r="AE2" s="633"/>
      <c r="AF2" s="633"/>
      <c r="AG2" s="633"/>
      <c r="AH2" s="633"/>
    </row>
    <row r="3" spans="1:37" s="321" customFormat="1" ht="26.1" customHeight="1" thickBot="1" x14ac:dyDescent="0.25">
      <c r="A3" s="319" t="s">
        <v>311</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row>
    <row r="4" spans="1:37" ht="16.350000000000001" customHeight="1" x14ac:dyDescent="0.2">
      <c r="A4" s="634" t="s">
        <v>190</v>
      </c>
      <c r="B4" s="635"/>
      <c r="C4" s="640" t="s">
        <v>5</v>
      </c>
      <c r="D4" s="641"/>
      <c r="E4" s="641"/>
      <c r="F4" s="641"/>
      <c r="G4" s="642"/>
      <c r="H4" s="643"/>
      <c r="I4" s="644"/>
      <c r="J4" s="644"/>
      <c r="K4" s="644"/>
      <c r="L4" s="644"/>
      <c r="M4" s="644"/>
      <c r="N4" s="644"/>
      <c r="O4" s="644"/>
      <c r="P4" s="644"/>
      <c r="Q4" s="644"/>
      <c r="R4" s="644"/>
      <c r="S4" s="644"/>
      <c r="T4" s="644"/>
      <c r="U4" s="644"/>
      <c r="V4" s="644"/>
      <c r="W4" s="644"/>
      <c r="X4" s="644"/>
      <c r="Y4" s="644"/>
      <c r="Z4" s="644"/>
      <c r="AA4" s="644"/>
      <c r="AB4" s="644"/>
      <c r="AC4" s="644"/>
      <c r="AD4" s="644"/>
      <c r="AE4" s="644"/>
      <c r="AF4" s="644"/>
      <c r="AG4" s="644"/>
      <c r="AH4" s="645"/>
    </row>
    <row r="5" spans="1:37" ht="27.9" customHeight="1" x14ac:dyDescent="0.2">
      <c r="A5" s="636"/>
      <c r="B5" s="637"/>
      <c r="C5" s="646" t="s">
        <v>164</v>
      </c>
      <c r="D5" s="646"/>
      <c r="E5" s="646"/>
      <c r="F5" s="646"/>
      <c r="G5" s="646"/>
      <c r="H5" s="647"/>
      <c r="I5" s="647"/>
      <c r="J5" s="647"/>
      <c r="K5" s="647"/>
      <c r="L5" s="647"/>
      <c r="M5" s="647"/>
      <c r="N5" s="647"/>
      <c r="O5" s="647"/>
      <c r="P5" s="647"/>
      <c r="Q5" s="647"/>
      <c r="R5" s="647"/>
      <c r="S5" s="647"/>
      <c r="T5" s="647"/>
      <c r="U5" s="647"/>
      <c r="V5" s="647"/>
      <c r="W5" s="647"/>
      <c r="X5" s="647"/>
      <c r="Y5" s="647"/>
      <c r="Z5" s="647"/>
      <c r="AA5" s="647"/>
      <c r="AB5" s="647"/>
      <c r="AC5" s="647"/>
      <c r="AD5" s="647"/>
      <c r="AE5" s="647"/>
      <c r="AF5" s="647"/>
      <c r="AG5" s="647"/>
      <c r="AH5" s="648"/>
      <c r="AK5" s="322"/>
    </row>
    <row r="6" spans="1:37" ht="15.75" customHeight="1" x14ac:dyDescent="0.2">
      <c r="A6" s="636"/>
      <c r="B6" s="637"/>
      <c r="C6" s="649" t="s">
        <v>68</v>
      </c>
      <c r="D6" s="650"/>
      <c r="E6" s="650"/>
      <c r="F6" s="650"/>
      <c r="G6" s="651"/>
      <c r="H6" s="533" t="s">
        <v>165</v>
      </c>
      <c r="I6" s="503"/>
      <c r="J6" s="503"/>
      <c r="K6" s="503"/>
      <c r="L6" s="502"/>
      <c r="M6" s="502"/>
      <c r="N6" s="329" t="s">
        <v>166</v>
      </c>
      <c r="O6" s="502"/>
      <c r="P6" s="502"/>
      <c r="Q6" s="135" t="s">
        <v>167</v>
      </c>
      <c r="R6" s="503"/>
      <c r="S6" s="503"/>
      <c r="T6" s="503"/>
      <c r="U6" s="503"/>
      <c r="V6" s="503"/>
      <c r="W6" s="503"/>
      <c r="X6" s="503"/>
      <c r="Y6" s="503"/>
      <c r="Z6" s="503"/>
      <c r="AA6" s="503"/>
      <c r="AB6" s="503"/>
      <c r="AC6" s="503"/>
      <c r="AD6" s="503"/>
      <c r="AE6" s="503"/>
      <c r="AF6" s="503"/>
      <c r="AG6" s="503"/>
      <c r="AH6" s="504"/>
    </row>
    <row r="7" spans="1:37" ht="15.75" customHeight="1" x14ac:dyDescent="0.2">
      <c r="A7" s="636"/>
      <c r="B7" s="637"/>
      <c r="C7" s="652"/>
      <c r="D7" s="653"/>
      <c r="E7" s="653"/>
      <c r="F7" s="653"/>
      <c r="G7" s="654"/>
      <c r="H7" s="505"/>
      <c r="I7" s="506"/>
      <c r="J7" s="506"/>
      <c r="K7" s="506"/>
      <c r="L7" s="323" t="s">
        <v>301</v>
      </c>
      <c r="M7" s="323" t="s">
        <v>302</v>
      </c>
      <c r="N7" s="506"/>
      <c r="O7" s="506"/>
      <c r="P7" s="506"/>
      <c r="Q7" s="506"/>
      <c r="R7" s="506"/>
      <c r="S7" s="506"/>
      <c r="T7" s="506"/>
      <c r="U7" s="506"/>
      <c r="V7" s="323" t="s">
        <v>303</v>
      </c>
      <c r="W7" s="323" t="s">
        <v>304</v>
      </c>
      <c r="X7" s="506"/>
      <c r="Y7" s="506"/>
      <c r="Z7" s="506"/>
      <c r="AA7" s="506"/>
      <c r="AB7" s="506"/>
      <c r="AC7" s="506"/>
      <c r="AD7" s="506"/>
      <c r="AE7" s="506"/>
      <c r="AF7" s="506"/>
      <c r="AG7" s="506"/>
      <c r="AH7" s="507"/>
    </row>
    <row r="8" spans="1:37" ht="15.75" customHeight="1" x14ac:dyDescent="0.2">
      <c r="A8" s="636"/>
      <c r="B8" s="637"/>
      <c r="C8" s="652"/>
      <c r="D8" s="653"/>
      <c r="E8" s="653"/>
      <c r="F8" s="653"/>
      <c r="G8" s="654"/>
      <c r="H8" s="505"/>
      <c r="I8" s="506"/>
      <c r="J8" s="506"/>
      <c r="K8" s="506"/>
      <c r="L8" s="323" t="s">
        <v>305</v>
      </c>
      <c r="M8" s="323" t="s">
        <v>306</v>
      </c>
      <c r="N8" s="506"/>
      <c r="O8" s="506"/>
      <c r="P8" s="506"/>
      <c r="Q8" s="506"/>
      <c r="R8" s="506"/>
      <c r="S8" s="506"/>
      <c r="T8" s="506"/>
      <c r="U8" s="506"/>
      <c r="V8" s="323" t="s">
        <v>307</v>
      </c>
      <c r="W8" s="323" t="s">
        <v>308</v>
      </c>
      <c r="X8" s="506"/>
      <c r="Y8" s="506"/>
      <c r="Z8" s="506"/>
      <c r="AA8" s="506"/>
      <c r="AB8" s="506"/>
      <c r="AC8" s="506"/>
      <c r="AD8" s="506"/>
      <c r="AE8" s="506"/>
      <c r="AF8" s="506"/>
      <c r="AG8" s="506"/>
      <c r="AH8" s="507"/>
    </row>
    <row r="9" spans="1:37" ht="18.899999999999999" customHeight="1" x14ac:dyDescent="0.2">
      <c r="A9" s="636"/>
      <c r="B9" s="637"/>
      <c r="C9" s="655"/>
      <c r="D9" s="656"/>
      <c r="E9" s="656"/>
      <c r="F9" s="656"/>
      <c r="G9" s="657"/>
      <c r="H9" s="534"/>
      <c r="I9" s="535"/>
      <c r="J9" s="535"/>
      <c r="K9" s="535"/>
      <c r="L9" s="535"/>
      <c r="M9" s="535"/>
      <c r="N9" s="535"/>
      <c r="O9" s="535"/>
      <c r="P9" s="535"/>
      <c r="Q9" s="535"/>
      <c r="R9" s="535"/>
      <c r="S9" s="535"/>
      <c r="T9" s="535"/>
      <c r="U9" s="535"/>
      <c r="V9" s="535"/>
      <c r="W9" s="535"/>
      <c r="X9" s="535"/>
      <c r="Y9" s="535"/>
      <c r="Z9" s="535"/>
      <c r="AA9" s="535"/>
      <c r="AB9" s="535"/>
      <c r="AC9" s="535"/>
      <c r="AD9" s="535"/>
      <c r="AE9" s="535"/>
      <c r="AF9" s="535"/>
      <c r="AG9" s="535"/>
      <c r="AH9" s="536"/>
    </row>
    <row r="10" spans="1:37" ht="16.350000000000001" customHeight="1" x14ac:dyDescent="0.2">
      <c r="A10" s="636"/>
      <c r="B10" s="637"/>
      <c r="C10" s="646" t="s">
        <v>168</v>
      </c>
      <c r="D10" s="646"/>
      <c r="E10" s="646"/>
      <c r="F10" s="646"/>
      <c r="G10" s="646"/>
      <c r="H10" s="537" t="s">
        <v>169</v>
      </c>
      <c r="I10" s="538"/>
      <c r="J10" s="539"/>
      <c r="K10" s="540"/>
      <c r="L10" s="541"/>
      <c r="M10" s="541"/>
      <c r="N10" s="541"/>
      <c r="O10" s="541"/>
      <c r="P10" s="541"/>
      <c r="Q10" s="324" t="s">
        <v>309</v>
      </c>
      <c r="R10" s="325"/>
      <c r="S10" s="542"/>
      <c r="T10" s="542"/>
      <c r="U10" s="543"/>
      <c r="V10" s="537" t="s">
        <v>18</v>
      </c>
      <c r="W10" s="538"/>
      <c r="X10" s="539"/>
      <c r="Y10" s="540"/>
      <c r="Z10" s="541"/>
      <c r="AA10" s="541"/>
      <c r="AB10" s="541"/>
      <c r="AC10" s="541"/>
      <c r="AD10" s="541"/>
      <c r="AE10" s="541"/>
      <c r="AF10" s="541"/>
      <c r="AG10" s="541"/>
      <c r="AH10" s="544"/>
    </row>
    <row r="11" spans="1:37" ht="16.350000000000001" customHeight="1" thickBot="1" x14ac:dyDescent="0.25">
      <c r="A11" s="638"/>
      <c r="B11" s="639"/>
      <c r="C11" s="658"/>
      <c r="D11" s="658"/>
      <c r="E11" s="658"/>
      <c r="F11" s="658"/>
      <c r="G11" s="658"/>
      <c r="H11" s="610" t="s">
        <v>170</v>
      </c>
      <c r="I11" s="610"/>
      <c r="J11" s="610"/>
      <c r="K11" s="611"/>
      <c r="L11" s="612"/>
      <c r="M11" s="612"/>
      <c r="N11" s="612"/>
      <c r="O11" s="612"/>
      <c r="P11" s="612"/>
      <c r="Q11" s="612"/>
      <c r="R11" s="612"/>
      <c r="S11" s="612"/>
      <c r="T11" s="612"/>
      <c r="U11" s="612"/>
      <c r="V11" s="612"/>
      <c r="W11" s="612"/>
      <c r="X11" s="612"/>
      <c r="Y11" s="612"/>
      <c r="Z11" s="612"/>
      <c r="AA11" s="612"/>
      <c r="AB11" s="612"/>
      <c r="AC11" s="612"/>
      <c r="AD11" s="612"/>
      <c r="AE11" s="612"/>
      <c r="AF11" s="612"/>
      <c r="AG11" s="612"/>
      <c r="AH11" s="613"/>
    </row>
    <row r="12" spans="1:37" ht="16.350000000000001" customHeight="1" x14ac:dyDescent="0.2"/>
  </sheetData>
  <mergeCells count="24">
    <mergeCell ref="N7:U8"/>
    <mergeCell ref="X7:AH8"/>
    <mergeCell ref="H9:AH9"/>
    <mergeCell ref="C10:G11"/>
    <mergeCell ref="H10:J10"/>
    <mergeCell ref="K10:P10"/>
    <mergeCell ref="S10:U10"/>
    <mergeCell ref="V10:X10"/>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0" zoomScaleNormal="55" zoomScaleSheetLayoutView="50" workbookViewId="0">
      <selection activeCell="G15" sqref="G15:K15"/>
    </sheetView>
  </sheetViews>
  <sheetFormatPr defaultColWidth="5" defaultRowHeight="20.25" customHeight="1" x14ac:dyDescent="0.2"/>
  <cols>
    <col min="1" max="1" width="1.5546875" style="89" customWidth="1"/>
    <col min="2" max="56" width="6.21875" style="89" customWidth="1"/>
    <col min="57" max="16384" width="5" style="89"/>
  </cols>
  <sheetData>
    <row r="1" spans="1:57" s="51" customFormat="1" ht="20.25" customHeight="1" x14ac:dyDescent="0.2">
      <c r="A1" s="46"/>
      <c r="B1" s="46"/>
      <c r="C1" s="47" t="s">
        <v>96</v>
      </c>
      <c r="D1" s="47"/>
      <c r="E1" s="46"/>
      <c r="F1" s="46"/>
      <c r="G1" s="48" t="s">
        <v>97</v>
      </c>
      <c r="H1" s="46"/>
      <c r="I1" s="46"/>
      <c r="J1" s="47"/>
      <c r="K1" s="47"/>
      <c r="L1" s="47"/>
      <c r="M1" s="47"/>
      <c r="N1" s="46"/>
      <c r="O1" s="46"/>
      <c r="P1" s="46"/>
      <c r="Q1" s="46"/>
      <c r="R1" s="46"/>
      <c r="S1" s="46"/>
      <c r="T1" s="46"/>
      <c r="U1" s="46"/>
      <c r="V1" s="46"/>
      <c r="W1" s="46"/>
      <c r="X1" s="46"/>
      <c r="Y1" s="46"/>
      <c r="Z1" s="46"/>
      <c r="AA1" s="46"/>
      <c r="AB1" s="46"/>
      <c r="AC1" s="46"/>
      <c r="AD1" s="46"/>
      <c r="AE1" s="46"/>
      <c r="AF1" s="46"/>
      <c r="AG1" s="46"/>
      <c r="AH1" s="46"/>
      <c r="AI1" s="46"/>
      <c r="AJ1" s="46"/>
      <c r="AK1" s="49" t="s">
        <v>98</v>
      </c>
      <c r="AL1" s="49" t="s">
        <v>99</v>
      </c>
      <c r="AM1" s="755" t="s">
        <v>100</v>
      </c>
      <c r="AN1" s="755"/>
      <c r="AO1" s="755"/>
      <c r="AP1" s="755"/>
      <c r="AQ1" s="755"/>
      <c r="AR1" s="755"/>
      <c r="AS1" s="755"/>
      <c r="AT1" s="755"/>
      <c r="AU1" s="755"/>
      <c r="AV1" s="755"/>
      <c r="AW1" s="755"/>
      <c r="AX1" s="755"/>
      <c r="AY1" s="755"/>
      <c r="AZ1" s="755"/>
      <c r="BA1" s="755"/>
      <c r="BB1" s="50" t="s">
        <v>101</v>
      </c>
      <c r="BC1" s="46"/>
      <c r="BD1" s="46"/>
    </row>
    <row r="2" spans="1:57" s="54" customFormat="1" ht="20.25" customHeight="1" x14ac:dyDescent="0.2">
      <c r="A2" s="52"/>
      <c r="B2" s="52"/>
      <c r="C2" s="52"/>
      <c r="D2" s="48"/>
      <c r="E2" s="52"/>
      <c r="F2" s="52"/>
      <c r="G2" s="52"/>
      <c r="H2" s="48"/>
      <c r="I2" s="49"/>
      <c r="J2" s="49"/>
      <c r="K2" s="49"/>
      <c r="L2" s="49"/>
      <c r="M2" s="49"/>
      <c r="N2" s="52"/>
      <c r="O2" s="52"/>
      <c r="P2" s="52"/>
      <c r="Q2" s="52"/>
      <c r="R2" s="52"/>
      <c r="S2" s="52"/>
      <c r="T2" s="49" t="s">
        <v>102</v>
      </c>
      <c r="U2" s="756">
        <v>3</v>
      </c>
      <c r="V2" s="756"/>
      <c r="W2" s="49" t="s">
        <v>99</v>
      </c>
      <c r="X2" s="757">
        <f>IF(U2=0,"",YEAR(DATE(2018+U2,1,1)))</f>
        <v>2021</v>
      </c>
      <c r="Y2" s="757"/>
      <c r="Z2" s="52" t="s">
        <v>103</v>
      </c>
      <c r="AA2" s="52" t="s">
        <v>104</v>
      </c>
      <c r="AB2" s="756">
        <v>4</v>
      </c>
      <c r="AC2" s="756"/>
      <c r="AD2" s="52" t="s">
        <v>105</v>
      </c>
      <c r="AE2" s="52"/>
      <c r="AF2" s="52"/>
      <c r="AG2" s="52"/>
      <c r="AH2" s="52"/>
      <c r="AI2" s="52"/>
      <c r="AJ2" s="50"/>
      <c r="AK2" s="49" t="s">
        <v>106</v>
      </c>
      <c r="AL2" s="49" t="s">
        <v>99</v>
      </c>
      <c r="AM2" s="756"/>
      <c r="AN2" s="756"/>
      <c r="AO2" s="756"/>
      <c r="AP2" s="756"/>
      <c r="AQ2" s="756"/>
      <c r="AR2" s="756"/>
      <c r="AS2" s="756"/>
      <c r="AT2" s="756"/>
      <c r="AU2" s="756"/>
      <c r="AV2" s="756"/>
      <c r="AW2" s="756"/>
      <c r="AX2" s="756"/>
      <c r="AY2" s="756"/>
      <c r="AZ2" s="756"/>
      <c r="BA2" s="756"/>
      <c r="BB2" s="50" t="s">
        <v>101</v>
      </c>
      <c r="BC2" s="49"/>
      <c r="BD2" s="49"/>
      <c r="BE2" s="53"/>
    </row>
    <row r="3" spans="1:57" s="54" customFormat="1" ht="20.25" customHeight="1" x14ac:dyDescent="0.2">
      <c r="A3" s="52"/>
      <c r="B3" s="52"/>
      <c r="C3" s="52"/>
      <c r="D3" s="48"/>
      <c r="E3" s="52"/>
      <c r="F3" s="52"/>
      <c r="G3" s="52"/>
      <c r="H3" s="48"/>
      <c r="I3" s="49"/>
      <c r="J3" s="49"/>
      <c r="K3" s="49"/>
      <c r="L3" s="49"/>
      <c r="M3" s="49"/>
      <c r="N3" s="52"/>
      <c r="O3" s="52"/>
      <c r="P3" s="52"/>
      <c r="Q3" s="52"/>
      <c r="R3" s="52"/>
      <c r="S3" s="52"/>
      <c r="T3" s="55"/>
      <c r="U3" s="56"/>
      <c r="V3" s="56"/>
      <c r="W3" s="57"/>
      <c r="X3" s="56"/>
      <c r="Y3" s="56"/>
      <c r="Z3" s="58"/>
      <c r="AA3" s="58"/>
      <c r="AB3" s="56"/>
      <c r="AC3" s="56"/>
      <c r="AD3" s="59"/>
      <c r="AE3" s="52"/>
      <c r="AF3" s="52"/>
      <c r="AG3" s="52"/>
      <c r="AH3" s="52"/>
      <c r="AI3" s="52"/>
      <c r="AJ3" s="50"/>
      <c r="AK3" s="49"/>
      <c r="AL3" s="49"/>
      <c r="AM3" s="60"/>
      <c r="AN3" s="60"/>
      <c r="AO3" s="60"/>
      <c r="AP3" s="60"/>
      <c r="AQ3" s="60"/>
      <c r="AR3" s="60"/>
      <c r="AS3" s="60"/>
      <c r="AT3" s="60"/>
      <c r="AU3" s="60"/>
      <c r="AV3" s="60"/>
      <c r="AW3" s="60"/>
      <c r="AX3" s="60"/>
      <c r="AY3" s="61" t="s">
        <v>107</v>
      </c>
      <c r="AZ3" s="758" t="s">
        <v>108</v>
      </c>
      <c r="BA3" s="758"/>
      <c r="BB3" s="758"/>
      <c r="BC3" s="758"/>
      <c r="BD3" s="49"/>
      <c r="BE3" s="53"/>
    </row>
    <row r="4" spans="1:57" s="54" customFormat="1" ht="20.25" customHeight="1" x14ac:dyDescent="0.2">
      <c r="A4" s="52"/>
      <c r="B4" s="62"/>
      <c r="C4" s="62"/>
      <c r="D4" s="62"/>
      <c r="E4" s="62"/>
      <c r="F4" s="62"/>
      <c r="G4" s="62"/>
      <c r="H4" s="62"/>
      <c r="I4" s="62"/>
      <c r="J4" s="63"/>
      <c r="K4" s="64"/>
      <c r="L4" s="64"/>
      <c r="M4" s="64"/>
      <c r="N4" s="64"/>
      <c r="O4" s="64"/>
      <c r="P4" s="65"/>
      <c r="Q4" s="64"/>
      <c r="R4" s="64"/>
      <c r="S4" s="66"/>
      <c r="T4" s="52"/>
      <c r="U4" s="52"/>
      <c r="V4" s="52"/>
      <c r="W4" s="52"/>
      <c r="X4" s="52"/>
      <c r="Y4" s="52"/>
      <c r="Z4" s="58"/>
      <c r="AA4" s="58"/>
      <c r="AB4" s="56"/>
      <c r="AC4" s="56"/>
      <c r="AD4" s="59"/>
      <c r="AE4" s="52"/>
      <c r="AF4" s="52"/>
      <c r="AG4" s="52"/>
      <c r="AH4" s="52"/>
      <c r="AI4" s="52"/>
      <c r="AJ4" s="50"/>
      <c r="AK4" s="49"/>
      <c r="AL4" s="49"/>
      <c r="AM4" s="60"/>
      <c r="AN4" s="60"/>
      <c r="AO4" s="60"/>
      <c r="AP4" s="60"/>
      <c r="AQ4" s="60"/>
      <c r="AR4" s="60"/>
      <c r="AS4" s="60"/>
      <c r="AT4" s="60"/>
      <c r="AU4" s="60"/>
      <c r="AV4" s="60"/>
      <c r="AW4" s="60"/>
      <c r="AX4" s="60"/>
      <c r="AY4" s="61" t="s">
        <v>109</v>
      </c>
      <c r="AZ4" s="758" t="s">
        <v>110</v>
      </c>
      <c r="BA4" s="758"/>
      <c r="BB4" s="758"/>
      <c r="BC4" s="758"/>
      <c r="BD4" s="49"/>
      <c r="BE4" s="53"/>
    </row>
    <row r="5" spans="1:57" s="54" customFormat="1" ht="20.25" customHeight="1" x14ac:dyDescent="0.2">
      <c r="A5" s="52"/>
      <c r="B5" s="67"/>
      <c r="C5" s="67"/>
      <c r="D5" s="67"/>
      <c r="E5" s="67"/>
      <c r="F5" s="67"/>
      <c r="G5" s="67"/>
      <c r="H5" s="67"/>
      <c r="I5" s="67"/>
      <c r="J5" s="68"/>
      <c r="K5" s="69"/>
      <c r="L5" s="70"/>
      <c r="M5" s="70"/>
      <c r="N5" s="70"/>
      <c r="O5" s="70"/>
      <c r="P5" s="67"/>
      <c r="Q5" s="71"/>
      <c r="R5" s="71"/>
      <c r="S5" s="72"/>
      <c r="T5" s="52"/>
      <c r="U5" s="52"/>
      <c r="V5" s="52"/>
      <c r="W5" s="52"/>
      <c r="X5" s="52"/>
      <c r="Y5" s="52"/>
      <c r="Z5" s="58"/>
      <c r="AA5" s="58"/>
      <c r="AB5" s="56"/>
      <c r="AC5" s="56"/>
      <c r="AD5" s="73"/>
      <c r="AE5" s="73"/>
      <c r="AF5" s="73"/>
      <c r="AG5" s="73"/>
      <c r="AH5" s="52"/>
      <c r="AI5" s="52"/>
      <c r="AJ5" s="73" t="s">
        <v>111</v>
      </c>
      <c r="AK5" s="73"/>
      <c r="AL5" s="73"/>
      <c r="AM5" s="73"/>
      <c r="AN5" s="73"/>
      <c r="AO5" s="73"/>
      <c r="AP5" s="73"/>
      <c r="AQ5" s="73"/>
      <c r="AR5" s="62"/>
      <c r="AS5" s="62"/>
      <c r="AT5" s="74"/>
      <c r="AU5" s="73"/>
      <c r="AV5" s="772">
        <v>40</v>
      </c>
      <c r="AW5" s="773"/>
      <c r="AX5" s="74" t="s">
        <v>112</v>
      </c>
      <c r="AY5" s="73"/>
      <c r="AZ5" s="772">
        <v>160</v>
      </c>
      <c r="BA5" s="773"/>
      <c r="BB5" s="74" t="s">
        <v>113</v>
      </c>
      <c r="BC5" s="73"/>
      <c r="BD5" s="52"/>
      <c r="BE5" s="53"/>
    </row>
    <row r="6" spans="1:57" s="54" customFormat="1" ht="20.25" customHeight="1" x14ac:dyDescent="0.2">
      <c r="A6" s="52"/>
      <c r="B6" s="67"/>
      <c r="C6" s="67"/>
      <c r="D6" s="67"/>
      <c r="E6" s="67"/>
      <c r="F6" s="67"/>
      <c r="G6" s="67"/>
      <c r="H6" s="67"/>
      <c r="I6" s="67"/>
      <c r="J6" s="67"/>
      <c r="K6" s="75"/>
      <c r="L6" s="75"/>
      <c r="M6" s="75"/>
      <c r="N6" s="67"/>
      <c r="O6" s="76"/>
      <c r="P6" s="77"/>
      <c r="Q6" s="77"/>
      <c r="R6" s="78"/>
      <c r="S6" s="79"/>
      <c r="T6" s="52"/>
      <c r="U6" s="52"/>
      <c r="V6" s="52"/>
      <c r="W6" s="52"/>
      <c r="X6" s="52"/>
      <c r="Y6" s="52"/>
      <c r="Z6" s="58"/>
      <c r="AA6" s="58"/>
      <c r="AB6" s="56"/>
      <c r="AC6" s="56"/>
      <c r="AD6" s="80"/>
      <c r="AE6" s="46"/>
      <c r="AF6" s="46"/>
      <c r="AG6" s="46"/>
      <c r="AH6" s="52"/>
      <c r="AI6" s="52"/>
      <c r="AJ6" s="52"/>
      <c r="AK6" s="52"/>
      <c r="AL6" s="46"/>
      <c r="AM6" s="46"/>
      <c r="AN6" s="81"/>
      <c r="AO6" s="82"/>
      <c r="AP6" s="82"/>
      <c r="AQ6" s="83"/>
      <c r="AR6" s="83"/>
      <c r="AS6" s="83"/>
      <c r="AT6" s="83"/>
      <c r="AU6" s="83"/>
      <c r="AV6" s="83"/>
      <c r="AW6" s="73" t="s">
        <v>114</v>
      </c>
      <c r="AX6" s="73"/>
      <c r="AY6" s="73"/>
      <c r="AZ6" s="774">
        <f>DAY(EOMONTH(DATE(X2,AB2,1),0))</f>
        <v>30</v>
      </c>
      <c r="BA6" s="775"/>
      <c r="BB6" s="74" t="s">
        <v>115</v>
      </c>
      <c r="BC6" s="52"/>
      <c r="BD6" s="52"/>
      <c r="BE6" s="53"/>
    </row>
    <row r="7" spans="1:57" ht="20.25" customHeight="1" thickBot="1" x14ac:dyDescent="0.25">
      <c r="A7" s="84"/>
      <c r="B7" s="84"/>
      <c r="C7" s="85"/>
      <c r="D7" s="85"/>
      <c r="E7" s="84"/>
      <c r="F7" s="84"/>
      <c r="G7" s="86"/>
      <c r="H7" s="84"/>
      <c r="I7" s="84"/>
      <c r="J7" s="84"/>
      <c r="K7" s="84"/>
      <c r="L7" s="84"/>
      <c r="M7" s="84"/>
      <c r="N7" s="84"/>
      <c r="O7" s="84"/>
      <c r="P7" s="84"/>
      <c r="Q7" s="84"/>
      <c r="R7" s="84"/>
      <c r="S7" s="85"/>
      <c r="T7" s="84"/>
      <c r="U7" s="84"/>
      <c r="V7" s="84"/>
      <c r="W7" s="84"/>
      <c r="X7" s="84"/>
      <c r="Y7" s="84"/>
      <c r="Z7" s="84"/>
      <c r="AA7" s="84"/>
      <c r="AB7" s="84"/>
      <c r="AC7" s="84"/>
      <c r="AD7" s="84"/>
      <c r="AE7" s="84"/>
      <c r="AF7" s="84"/>
      <c r="AG7" s="84"/>
      <c r="AH7" s="84"/>
      <c r="AI7" s="84"/>
      <c r="AJ7" s="85"/>
      <c r="AK7" s="84"/>
      <c r="AL7" s="84"/>
      <c r="AM7" s="84"/>
      <c r="AN7" s="84"/>
      <c r="AO7" s="84"/>
      <c r="AP7" s="84"/>
      <c r="AQ7" s="84"/>
      <c r="AR7" s="84"/>
      <c r="AS7" s="84"/>
      <c r="AT7" s="84"/>
      <c r="AU7" s="84"/>
      <c r="AV7" s="84"/>
      <c r="AW7" s="84"/>
      <c r="AX7" s="84"/>
      <c r="AY7" s="84"/>
      <c r="AZ7" s="84"/>
      <c r="BA7" s="84"/>
      <c r="BB7" s="84"/>
      <c r="BC7" s="87"/>
      <c r="BD7" s="87"/>
      <c r="BE7" s="88"/>
    </row>
    <row r="8" spans="1:57" ht="20.25" customHeight="1" thickBot="1" x14ac:dyDescent="0.25">
      <c r="A8" s="84"/>
      <c r="B8" s="738" t="s">
        <v>116</v>
      </c>
      <c r="C8" s="741" t="s">
        <v>117</v>
      </c>
      <c r="D8" s="742"/>
      <c r="E8" s="747" t="s">
        <v>118</v>
      </c>
      <c r="F8" s="742"/>
      <c r="G8" s="747" t="s">
        <v>119</v>
      </c>
      <c r="H8" s="741"/>
      <c r="I8" s="741"/>
      <c r="J8" s="741"/>
      <c r="K8" s="742"/>
      <c r="L8" s="747" t="s">
        <v>120</v>
      </c>
      <c r="M8" s="741"/>
      <c r="N8" s="741"/>
      <c r="O8" s="750"/>
      <c r="P8" s="753" t="s">
        <v>121</v>
      </c>
      <c r="Q8" s="754"/>
      <c r="R8" s="754"/>
      <c r="S8" s="754"/>
      <c r="T8" s="754"/>
      <c r="U8" s="754"/>
      <c r="V8" s="754"/>
      <c r="W8" s="754"/>
      <c r="X8" s="754"/>
      <c r="Y8" s="754"/>
      <c r="Z8" s="754"/>
      <c r="AA8" s="754"/>
      <c r="AB8" s="754"/>
      <c r="AC8" s="754"/>
      <c r="AD8" s="754"/>
      <c r="AE8" s="754"/>
      <c r="AF8" s="754"/>
      <c r="AG8" s="754"/>
      <c r="AH8" s="754"/>
      <c r="AI8" s="754"/>
      <c r="AJ8" s="754"/>
      <c r="AK8" s="754"/>
      <c r="AL8" s="754"/>
      <c r="AM8" s="754"/>
      <c r="AN8" s="754"/>
      <c r="AO8" s="754"/>
      <c r="AP8" s="754"/>
      <c r="AQ8" s="754"/>
      <c r="AR8" s="754"/>
      <c r="AS8" s="754"/>
      <c r="AT8" s="754"/>
      <c r="AU8" s="759" t="str">
        <f>IF(AZ3="４週","(9)1～4週目の勤務時間数合計","(9)1か月の勤務時間数合計")</f>
        <v>(9)1～4週目の勤務時間数合計</v>
      </c>
      <c r="AV8" s="760"/>
      <c r="AW8" s="759" t="s">
        <v>122</v>
      </c>
      <c r="AX8" s="760"/>
      <c r="AY8" s="767" t="s">
        <v>123</v>
      </c>
      <c r="AZ8" s="767"/>
      <c r="BA8" s="767"/>
      <c r="BB8" s="767"/>
      <c r="BC8" s="767"/>
      <c r="BD8" s="767"/>
    </row>
    <row r="9" spans="1:57" ht="20.25" customHeight="1" thickBot="1" x14ac:dyDescent="0.25">
      <c r="A9" s="84"/>
      <c r="B9" s="739"/>
      <c r="C9" s="743"/>
      <c r="D9" s="744"/>
      <c r="E9" s="748"/>
      <c r="F9" s="744"/>
      <c r="G9" s="748"/>
      <c r="H9" s="743"/>
      <c r="I9" s="743"/>
      <c r="J9" s="743"/>
      <c r="K9" s="744"/>
      <c r="L9" s="748"/>
      <c r="M9" s="743"/>
      <c r="N9" s="743"/>
      <c r="O9" s="751"/>
      <c r="P9" s="769" t="s">
        <v>124</v>
      </c>
      <c r="Q9" s="770"/>
      <c r="R9" s="770"/>
      <c r="S9" s="770"/>
      <c r="T9" s="770"/>
      <c r="U9" s="770"/>
      <c r="V9" s="771"/>
      <c r="W9" s="769" t="s">
        <v>125</v>
      </c>
      <c r="X9" s="770"/>
      <c r="Y9" s="770"/>
      <c r="Z9" s="770"/>
      <c r="AA9" s="770"/>
      <c r="AB9" s="770"/>
      <c r="AC9" s="771"/>
      <c r="AD9" s="769" t="s">
        <v>126</v>
      </c>
      <c r="AE9" s="770"/>
      <c r="AF9" s="770"/>
      <c r="AG9" s="770"/>
      <c r="AH9" s="770"/>
      <c r="AI9" s="770"/>
      <c r="AJ9" s="771"/>
      <c r="AK9" s="769" t="s">
        <v>127</v>
      </c>
      <c r="AL9" s="770"/>
      <c r="AM9" s="770"/>
      <c r="AN9" s="770"/>
      <c r="AO9" s="770"/>
      <c r="AP9" s="770"/>
      <c r="AQ9" s="771"/>
      <c r="AR9" s="769" t="s">
        <v>128</v>
      </c>
      <c r="AS9" s="770"/>
      <c r="AT9" s="771"/>
      <c r="AU9" s="761"/>
      <c r="AV9" s="762"/>
      <c r="AW9" s="761"/>
      <c r="AX9" s="762"/>
      <c r="AY9" s="767"/>
      <c r="AZ9" s="767"/>
      <c r="BA9" s="767"/>
      <c r="BB9" s="767"/>
      <c r="BC9" s="767"/>
      <c r="BD9" s="767"/>
    </row>
    <row r="10" spans="1:57" ht="20.25" customHeight="1" thickBot="1" x14ac:dyDescent="0.25">
      <c r="A10" s="84"/>
      <c r="B10" s="739"/>
      <c r="C10" s="743"/>
      <c r="D10" s="744"/>
      <c r="E10" s="748"/>
      <c r="F10" s="744"/>
      <c r="G10" s="748"/>
      <c r="H10" s="743"/>
      <c r="I10" s="743"/>
      <c r="J10" s="743"/>
      <c r="K10" s="744"/>
      <c r="L10" s="748"/>
      <c r="M10" s="743"/>
      <c r="N10" s="743"/>
      <c r="O10" s="751"/>
      <c r="P10" s="90">
        <f>DAY(DATE($X$2,$AB$2,1))</f>
        <v>1</v>
      </c>
      <c r="Q10" s="91">
        <f>DAY(DATE($X$2,$AB$2,2))</f>
        <v>2</v>
      </c>
      <c r="R10" s="91">
        <f>DAY(DATE($X$2,$AB$2,3))</f>
        <v>3</v>
      </c>
      <c r="S10" s="91">
        <f>DAY(DATE($X$2,$AB$2,4))</f>
        <v>4</v>
      </c>
      <c r="T10" s="91">
        <f>DAY(DATE($X$2,$AB$2,5))</f>
        <v>5</v>
      </c>
      <c r="U10" s="91">
        <f>DAY(DATE($X$2,$AB$2,6))</f>
        <v>6</v>
      </c>
      <c r="V10" s="92">
        <f>DAY(DATE($X$2,$AB$2,7))</f>
        <v>7</v>
      </c>
      <c r="W10" s="90">
        <f>DAY(DATE($X$2,$AB$2,8))</f>
        <v>8</v>
      </c>
      <c r="X10" s="91">
        <f>DAY(DATE($X$2,$AB$2,9))</f>
        <v>9</v>
      </c>
      <c r="Y10" s="91">
        <f>DAY(DATE($X$2,$AB$2,10))</f>
        <v>10</v>
      </c>
      <c r="Z10" s="91">
        <f>DAY(DATE($X$2,$AB$2,11))</f>
        <v>11</v>
      </c>
      <c r="AA10" s="91">
        <f>DAY(DATE($X$2,$AB$2,12))</f>
        <v>12</v>
      </c>
      <c r="AB10" s="91">
        <f>DAY(DATE($X$2,$AB$2,13))</f>
        <v>13</v>
      </c>
      <c r="AC10" s="92">
        <f>DAY(DATE($X$2,$AB$2,14))</f>
        <v>14</v>
      </c>
      <c r="AD10" s="90">
        <f>DAY(DATE($X$2,$AB$2,15))</f>
        <v>15</v>
      </c>
      <c r="AE10" s="91">
        <f>DAY(DATE($X$2,$AB$2,16))</f>
        <v>16</v>
      </c>
      <c r="AF10" s="91">
        <f>DAY(DATE($X$2,$AB$2,17))</f>
        <v>17</v>
      </c>
      <c r="AG10" s="91">
        <f>DAY(DATE($X$2,$AB$2,18))</f>
        <v>18</v>
      </c>
      <c r="AH10" s="91">
        <f>DAY(DATE($X$2,$AB$2,19))</f>
        <v>19</v>
      </c>
      <c r="AI10" s="91">
        <f>DAY(DATE($X$2,$AB$2,20))</f>
        <v>20</v>
      </c>
      <c r="AJ10" s="92">
        <f>DAY(DATE($X$2,$AB$2,21))</f>
        <v>21</v>
      </c>
      <c r="AK10" s="90">
        <f>DAY(DATE($X$2,$AB$2,22))</f>
        <v>22</v>
      </c>
      <c r="AL10" s="91">
        <f>DAY(DATE($X$2,$AB$2,23))</f>
        <v>23</v>
      </c>
      <c r="AM10" s="91">
        <f>DAY(DATE($X$2,$AB$2,24))</f>
        <v>24</v>
      </c>
      <c r="AN10" s="91">
        <f>DAY(DATE($X$2,$AB$2,25))</f>
        <v>25</v>
      </c>
      <c r="AO10" s="91">
        <f>DAY(DATE($X$2,$AB$2,26))</f>
        <v>26</v>
      </c>
      <c r="AP10" s="91">
        <f>DAY(DATE($X$2,$AB$2,27))</f>
        <v>27</v>
      </c>
      <c r="AQ10" s="92">
        <f>DAY(DATE($X$2,$AB$2,28))</f>
        <v>28</v>
      </c>
      <c r="AR10" s="90" t="str">
        <f>IF(AZ3="暦月",IF(DAY(DATE($X$2,$AB$2,29))=29,29,""),"")</f>
        <v/>
      </c>
      <c r="AS10" s="91" t="str">
        <f>IF(AZ3="暦月",IF(DAY(DATE($X$2,$AB$2,30))=30,30,""),"")</f>
        <v/>
      </c>
      <c r="AT10" s="93" t="str">
        <f>IF(AZ3="暦月",IF(DAY(DATE($X$2,$AB$2,31))=31,31,""),"")</f>
        <v/>
      </c>
      <c r="AU10" s="761"/>
      <c r="AV10" s="762"/>
      <c r="AW10" s="761"/>
      <c r="AX10" s="762"/>
      <c r="AY10" s="767"/>
      <c r="AZ10" s="767"/>
      <c r="BA10" s="767"/>
      <c r="BB10" s="767"/>
      <c r="BC10" s="767"/>
      <c r="BD10" s="767"/>
    </row>
    <row r="11" spans="1:57" ht="20.25" hidden="1" customHeight="1" thickBot="1" x14ac:dyDescent="0.25">
      <c r="A11" s="84"/>
      <c r="B11" s="739"/>
      <c r="C11" s="743"/>
      <c r="D11" s="744"/>
      <c r="E11" s="748"/>
      <c r="F11" s="744"/>
      <c r="G11" s="748"/>
      <c r="H11" s="743"/>
      <c r="I11" s="743"/>
      <c r="J11" s="743"/>
      <c r="K11" s="744"/>
      <c r="L11" s="748"/>
      <c r="M11" s="743"/>
      <c r="N11" s="743"/>
      <c r="O11" s="751"/>
      <c r="P11" s="90">
        <f>WEEKDAY(DATE($X$2,$AB$2,1))</f>
        <v>5</v>
      </c>
      <c r="Q11" s="91">
        <f>WEEKDAY(DATE($X$2,$AB$2,2))</f>
        <v>6</v>
      </c>
      <c r="R11" s="91">
        <f>WEEKDAY(DATE($X$2,$AB$2,3))</f>
        <v>7</v>
      </c>
      <c r="S11" s="91">
        <f>WEEKDAY(DATE($X$2,$AB$2,4))</f>
        <v>1</v>
      </c>
      <c r="T11" s="91">
        <f>WEEKDAY(DATE($X$2,$AB$2,5))</f>
        <v>2</v>
      </c>
      <c r="U11" s="91">
        <f>WEEKDAY(DATE($X$2,$AB$2,6))</f>
        <v>3</v>
      </c>
      <c r="V11" s="92">
        <f>WEEKDAY(DATE($X$2,$AB$2,7))</f>
        <v>4</v>
      </c>
      <c r="W11" s="90">
        <f>WEEKDAY(DATE($X$2,$AB$2,8))</f>
        <v>5</v>
      </c>
      <c r="X11" s="91">
        <f>WEEKDAY(DATE($X$2,$AB$2,9))</f>
        <v>6</v>
      </c>
      <c r="Y11" s="91">
        <f>WEEKDAY(DATE($X$2,$AB$2,10))</f>
        <v>7</v>
      </c>
      <c r="Z11" s="91">
        <f>WEEKDAY(DATE($X$2,$AB$2,11))</f>
        <v>1</v>
      </c>
      <c r="AA11" s="91">
        <f>WEEKDAY(DATE($X$2,$AB$2,12))</f>
        <v>2</v>
      </c>
      <c r="AB11" s="91">
        <f>WEEKDAY(DATE($X$2,$AB$2,13))</f>
        <v>3</v>
      </c>
      <c r="AC11" s="92">
        <f>WEEKDAY(DATE($X$2,$AB$2,14))</f>
        <v>4</v>
      </c>
      <c r="AD11" s="90">
        <f>WEEKDAY(DATE($X$2,$AB$2,15))</f>
        <v>5</v>
      </c>
      <c r="AE11" s="91">
        <f>WEEKDAY(DATE($X$2,$AB$2,16))</f>
        <v>6</v>
      </c>
      <c r="AF11" s="91">
        <f>WEEKDAY(DATE($X$2,$AB$2,17))</f>
        <v>7</v>
      </c>
      <c r="AG11" s="91">
        <f>WEEKDAY(DATE($X$2,$AB$2,18))</f>
        <v>1</v>
      </c>
      <c r="AH11" s="91">
        <f>WEEKDAY(DATE($X$2,$AB$2,19))</f>
        <v>2</v>
      </c>
      <c r="AI11" s="91">
        <f>WEEKDAY(DATE($X$2,$AB$2,20))</f>
        <v>3</v>
      </c>
      <c r="AJ11" s="92">
        <f>WEEKDAY(DATE($X$2,$AB$2,21))</f>
        <v>4</v>
      </c>
      <c r="AK11" s="90">
        <f>WEEKDAY(DATE($X$2,$AB$2,22))</f>
        <v>5</v>
      </c>
      <c r="AL11" s="91">
        <f>WEEKDAY(DATE($X$2,$AB$2,23))</f>
        <v>6</v>
      </c>
      <c r="AM11" s="91">
        <f>WEEKDAY(DATE($X$2,$AB$2,24))</f>
        <v>7</v>
      </c>
      <c r="AN11" s="91">
        <f>WEEKDAY(DATE($X$2,$AB$2,25))</f>
        <v>1</v>
      </c>
      <c r="AO11" s="91">
        <f>WEEKDAY(DATE($X$2,$AB$2,26))</f>
        <v>2</v>
      </c>
      <c r="AP11" s="91">
        <f>WEEKDAY(DATE($X$2,$AB$2,27))</f>
        <v>3</v>
      </c>
      <c r="AQ11" s="92">
        <f>WEEKDAY(DATE($X$2,$AB$2,28))</f>
        <v>4</v>
      </c>
      <c r="AR11" s="90">
        <f>IF(AR10=29,WEEKDAY(DATE($X$2,$AB$2,29)),0)</f>
        <v>0</v>
      </c>
      <c r="AS11" s="91">
        <f>IF(AS10=30,WEEKDAY(DATE($X$2,$AB$2,30)),0)</f>
        <v>0</v>
      </c>
      <c r="AT11" s="93">
        <f>IF(AT10=31,WEEKDAY(DATE($X$2,$AB$2,31)),0)</f>
        <v>0</v>
      </c>
      <c r="AU11" s="763"/>
      <c r="AV11" s="764"/>
      <c r="AW11" s="763"/>
      <c r="AX11" s="764"/>
      <c r="AY11" s="768"/>
      <c r="AZ11" s="768"/>
      <c r="BA11" s="768"/>
      <c r="BB11" s="768"/>
      <c r="BC11" s="768"/>
      <c r="BD11" s="768"/>
    </row>
    <row r="12" spans="1:57" ht="20.25" customHeight="1" thickBot="1" x14ac:dyDescent="0.25">
      <c r="A12" s="84"/>
      <c r="B12" s="740"/>
      <c r="C12" s="745"/>
      <c r="D12" s="746"/>
      <c r="E12" s="749"/>
      <c r="F12" s="746"/>
      <c r="G12" s="749"/>
      <c r="H12" s="745"/>
      <c r="I12" s="745"/>
      <c r="J12" s="745"/>
      <c r="K12" s="746"/>
      <c r="L12" s="749"/>
      <c r="M12" s="745"/>
      <c r="N12" s="745"/>
      <c r="O12" s="752"/>
      <c r="P12" s="94" t="str">
        <f>IF(P11=1,"日",IF(P11=2,"月",IF(P11=3,"火",IF(P11=4,"水",IF(P11=5,"木",IF(P11=6,"金","土"))))))</f>
        <v>木</v>
      </c>
      <c r="Q12" s="95" t="str">
        <f t="shared" ref="Q12:AQ12" si="0">IF(Q11=1,"日",IF(Q11=2,"月",IF(Q11=3,"火",IF(Q11=4,"水",IF(Q11=5,"木",IF(Q11=6,"金","土"))))))</f>
        <v>金</v>
      </c>
      <c r="R12" s="95" t="str">
        <f t="shared" si="0"/>
        <v>土</v>
      </c>
      <c r="S12" s="95" t="str">
        <f t="shared" si="0"/>
        <v>日</v>
      </c>
      <c r="T12" s="95" t="str">
        <f t="shared" si="0"/>
        <v>月</v>
      </c>
      <c r="U12" s="95" t="str">
        <f t="shared" si="0"/>
        <v>火</v>
      </c>
      <c r="V12" s="96" t="str">
        <f t="shared" si="0"/>
        <v>水</v>
      </c>
      <c r="W12" s="94" t="str">
        <f t="shared" si="0"/>
        <v>木</v>
      </c>
      <c r="X12" s="95" t="str">
        <f t="shared" si="0"/>
        <v>金</v>
      </c>
      <c r="Y12" s="95" t="str">
        <f t="shared" si="0"/>
        <v>土</v>
      </c>
      <c r="Z12" s="95" t="str">
        <f t="shared" si="0"/>
        <v>日</v>
      </c>
      <c r="AA12" s="95" t="str">
        <f t="shared" si="0"/>
        <v>月</v>
      </c>
      <c r="AB12" s="95" t="str">
        <f t="shared" si="0"/>
        <v>火</v>
      </c>
      <c r="AC12" s="96" t="str">
        <f t="shared" si="0"/>
        <v>水</v>
      </c>
      <c r="AD12" s="94" t="str">
        <f t="shared" si="0"/>
        <v>木</v>
      </c>
      <c r="AE12" s="95" t="str">
        <f t="shared" si="0"/>
        <v>金</v>
      </c>
      <c r="AF12" s="95" t="str">
        <f t="shared" si="0"/>
        <v>土</v>
      </c>
      <c r="AG12" s="95" t="str">
        <f t="shared" si="0"/>
        <v>日</v>
      </c>
      <c r="AH12" s="95" t="str">
        <f t="shared" si="0"/>
        <v>月</v>
      </c>
      <c r="AI12" s="95" t="str">
        <f t="shared" si="0"/>
        <v>火</v>
      </c>
      <c r="AJ12" s="96" t="str">
        <f t="shared" si="0"/>
        <v>水</v>
      </c>
      <c r="AK12" s="94" t="str">
        <f t="shared" si="0"/>
        <v>木</v>
      </c>
      <c r="AL12" s="95" t="str">
        <f t="shared" si="0"/>
        <v>金</v>
      </c>
      <c r="AM12" s="95" t="str">
        <f t="shared" si="0"/>
        <v>土</v>
      </c>
      <c r="AN12" s="95" t="str">
        <f t="shared" si="0"/>
        <v>日</v>
      </c>
      <c r="AO12" s="95" t="str">
        <f t="shared" si="0"/>
        <v>月</v>
      </c>
      <c r="AP12" s="95" t="str">
        <f t="shared" si="0"/>
        <v>火</v>
      </c>
      <c r="AQ12" s="96" t="str">
        <f t="shared" si="0"/>
        <v>水</v>
      </c>
      <c r="AR12" s="95" t="str">
        <f>IF(AR11=1,"日",IF(AR11=2,"月",IF(AR11=3,"火",IF(AR11=4,"水",IF(AR11=5,"木",IF(AR11=6,"金",IF(AR11=0,"","土")))))))</f>
        <v/>
      </c>
      <c r="AS12" s="95" t="str">
        <f>IF(AS11=1,"日",IF(AS11=2,"月",IF(AS11=3,"火",IF(AS11=4,"水",IF(AS11=5,"木",IF(AS11=6,"金",IF(AS11=0,"","土")))))))</f>
        <v/>
      </c>
      <c r="AT12" s="97" t="str">
        <f>IF(AT11=1,"日",IF(AT11=2,"月",IF(AT11=3,"火",IF(AT11=4,"水",IF(AT11=5,"木",IF(AT11=6,"金",IF(AT11=0,"","土")))))))</f>
        <v/>
      </c>
      <c r="AU12" s="765"/>
      <c r="AV12" s="766"/>
      <c r="AW12" s="765"/>
      <c r="AX12" s="766"/>
      <c r="AY12" s="768"/>
      <c r="AZ12" s="768"/>
      <c r="BA12" s="768"/>
      <c r="BB12" s="768"/>
      <c r="BC12" s="768"/>
      <c r="BD12" s="768"/>
    </row>
    <row r="13" spans="1:57" ht="39.9" customHeight="1" x14ac:dyDescent="0.2">
      <c r="A13" s="84"/>
      <c r="B13" s="98">
        <v>1</v>
      </c>
      <c r="C13" s="724"/>
      <c r="D13" s="725"/>
      <c r="E13" s="726"/>
      <c r="F13" s="727"/>
      <c r="G13" s="728"/>
      <c r="H13" s="729"/>
      <c r="I13" s="729"/>
      <c r="J13" s="729"/>
      <c r="K13" s="730"/>
      <c r="L13" s="731"/>
      <c r="M13" s="732"/>
      <c r="N13" s="732"/>
      <c r="O13" s="733"/>
      <c r="P13" s="99"/>
      <c r="Q13" s="100"/>
      <c r="R13" s="100"/>
      <c r="S13" s="100"/>
      <c r="T13" s="100"/>
      <c r="U13" s="100"/>
      <c r="V13" s="101"/>
      <c r="W13" s="99"/>
      <c r="X13" s="100"/>
      <c r="Y13" s="100"/>
      <c r="Z13" s="100"/>
      <c r="AA13" s="100"/>
      <c r="AB13" s="100"/>
      <c r="AC13" s="101"/>
      <c r="AD13" s="99"/>
      <c r="AE13" s="100"/>
      <c r="AF13" s="100"/>
      <c r="AG13" s="100"/>
      <c r="AH13" s="100"/>
      <c r="AI13" s="100"/>
      <c r="AJ13" s="101"/>
      <c r="AK13" s="99"/>
      <c r="AL13" s="100"/>
      <c r="AM13" s="100"/>
      <c r="AN13" s="100"/>
      <c r="AO13" s="100"/>
      <c r="AP13" s="100"/>
      <c r="AQ13" s="101"/>
      <c r="AR13" s="99"/>
      <c r="AS13" s="100"/>
      <c r="AT13" s="101"/>
      <c r="AU13" s="734">
        <f>IF($AZ$3="４週",SUM(P13:AQ13),IF($AZ$3="暦月",SUM(P13:AT13),""))</f>
        <v>0</v>
      </c>
      <c r="AV13" s="735"/>
      <c r="AW13" s="736">
        <f t="shared" ref="AW13:AW30" si="1">IF($AZ$3="４週",AU13/4,IF($AZ$3="暦月",AU13/($AZ$6/7),""))</f>
        <v>0</v>
      </c>
      <c r="AX13" s="737"/>
      <c r="AY13" s="721"/>
      <c r="AZ13" s="722"/>
      <c r="BA13" s="722"/>
      <c r="BB13" s="722"/>
      <c r="BC13" s="722"/>
      <c r="BD13" s="723"/>
    </row>
    <row r="14" spans="1:57" ht="39.9" customHeight="1" x14ac:dyDescent="0.2">
      <c r="A14" s="84"/>
      <c r="B14" s="102">
        <f t="shared" ref="B14:B30" si="2">B13+1</f>
        <v>2</v>
      </c>
      <c r="C14" s="707"/>
      <c r="D14" s="708"/>
      <c r="E14" s="709"/>
      <c r="F14" s="710"/>
      <c r="G14" s="711"/>
      <c r="H14" s="712"/>
      <c r="I14" s="712"/>
      <c r="J14" s="712"/>
      <c r="K14" s="713"/>
      <c r="L14" s="714"/>
      <c r="M14" s="715"/>
      <c r="N14" s="715"/>
      <c r="O14" s="716"/>
      <c r="P14" s="103"/>
      <c r="Q14" s="104"/>
      <c r="R14" s="104"/>
      <c r="S14" s="104"/>
      <c r="T14" s="104"/>
      <c r="U14" s="104"/>
      <c r="V14" s="105"/>
      <c r="W14" s="103"/>
      <c r="X14" s="104"/>
      <c r="Y14" s="104"/>
      <c r="Z14" s="104"/>
      <c r="AA14" s="104"/>
      <c r="AB14" s="104"/>
      <c r="AC14" s="105"/>
      <c r="AD14" s="103"/>
      <c r="AE14" s="104"/>
      <c r="AF14" s="104"/>
      <c r="AG14" s="104"/>
      <c r="AH14" s="104"/>
      <c r="AI14" s="104"/>
      <c r="AJ14" s="105"/>
      <c r="AK14" s="103"/>
      <c r="AL14" s="104"/>
      <c r="AM14" s="104"/>
      <c r="AN14" s="104"/>
      <c r="AO14" s="104"/>
      <c r="AP14" s="104"/>
      <c r="AQ14" s="105"/>
      <c r="AR14" s="103"/>
      <c r="AS14" s="104"/>
      <c r="AT14" s="105"/>
      <c r="AU14" s="717">
        <f>IF($AZ$3="４週",SUM(P14:AQ14),IF($AZ$3="暦月",SUM(P14:AT14),""))</f>
        <v>0</v>
      </c>
      <c r="AV14" s="718"/>
      <c r="AW14" s="719">
        <f t="shared" si="1"/>
        <v>0</v>
      </c>
      <c r="AX14" s="720"/>
      <c r="AY14" s="687"/>
      <c r="AZ14" s="688"/>
      <c r="BA14" s="688"/>
      <c r="BB14" s="688"/>
      <c r="BC14" s="688"/>
      <c r="BD14" s="689"/>
    </row>
    <row r="15" spans="1:57" ht="39.9" customHeight="1" x14ac:dyDescent="0.2">
      <c r="A15" s="84"/>
      <c r="B15" s="102">
        <f t="shared" si="2"/>
        <v>3</v>
      </c>
      <c r="C15" s="707"/>
      <c r="D15" s="708"/>
      <c r="E15" s="709"/>
      <c r="F15" s="710"/>
      <c r="G15" s="711"/>
      <c r="H15" s="712"/>
      <c r="I15" s="712"/>
      <c r="J15" s="712"/>
      <c r="K15" s="713"/>
      <c r="L15" s="714"/>
      <c r="M15" s="715"/>
      <c r="N15" s="715"/>
      <c r="O15" s="716"/>
      <c r="P15" s="103"/>
      <c r="Q15" s="104"/>
      <c r="R15" s="104"/>
      <c r="S15" s="104"/>
      <c r="T15" s="104"/>
      <c r="U15" s="104"/>
      <c r="V15" s="105"/>
      <c r="W15" s="103"/>
      <c r="X15" s="104"/>
      <c r="Y15" s="104"/>
      <c r="Z15" s="104"/>
      <c r="AA15" s="104"/>
      <c r="AB15" s="104"/>
      <c r="AC15" s="105"/>
      <c r="AD15" s="103"/>
      <c r="AE15" s="104"/>
      <c r="AF15" s="104"/>
      <c r="AG15" s="104"/>
      <c r="AH15" s="104"/>
      <c r="AI15" s="104"/>
      <c r="AJ15" s="105"/>
      <c r="AK15" s="103"/>
      <c r="AL15" s="104"/>
      <c r="AM15" s="104"/>
      <c r="AN15" s="104"/>
      <c r="AO15" s="104"/>
      <c r="AP15" s="104"/>
      <c r="AQ15" s="105"/>
      <c r="AR15" s="103"/>
      <c r="AS15" s="104"/>
      <c r="AT15" s="105"/>
      <c r="AU15" s="717">
        <f>IF($AZ$3="４週",SUM(P15:AQ15),IF($AZ$3="暦月",SUM(P15:AT15),""))</f>
        <v>0</v>
      </c>
      <c r="AV15" s="718"/>
      <c r="AW15" s="719">
        <f t="shared" si="1"/>
        <v>0</v>
      </c>
      <c r="AX15" s="720"/>
      <c r="AY15" s="687"/>
      <c r="AZ15" s="688"/>
      <c r="BA15" s="688"/>
      <c r="BB15" s="688"/>
      <c r="BC15" s="688"/>
      <c r="BD15" s="689"/>
    </row>
    <row r="16" spans="1:57" ht="39.9" customHeight="1" x14ac:dyDescent="0.2">
      <c r="A16" s="84"/>
      <c r="B16" s="102">
        <f t="shared" si="2"/>
        <v>4</v>
      </c>
      <c r="C16" s="707"/>
      <c r="D16" s="708"/>
      <c r="E16" s="709"/>
      <c r="F16" s="710"/>
      <c r="G16" s="711"/>
      <c r="H16" s="712"/>
      <c r="I16" s="712"/>
      <c r="J16" s="712"/>
      <c r="K16" s="713"/>
      <c r="L16" s="714"/>
      <c r="M16" s="715"/>
      <c r="N16" s="715"/>
      <c r="O16" s="716"/>
      <c r="P16" s="103"/>
      <c r="Q16" s="104"/>
      <c r="R16" s="104"/>
      <c r="S16" s="104"/>
      <c r="T16" s="104"/>
      <c r="U16" s="104"/>
      <c r="V16" s="105"/>
      <c r="W16" s="103"/>
      <c r="X16" s="104"/>
      <c r="Y16" s="104"/>
      <c r="Z16" s="104"/>
      <c r="AA16" s="104"/>
      <c r="AB16" s="104"/>
      <c r="AC16" s="105"/>
      <c r="AD16" s="103"/>
      <c r="AE16" s="104"/>
      <c r="AF16" s="104"/>
      <c r="AG16" s="104"/>
      <c r="AH16" s="104"/>
      <c r="AI16" s="104"/>
      <c r="AJ16" s="105"/>
      <c r="AK16" s="103"/>
      <c r="AL16" s="104"/>
      <c r="AM16" s="104"/>
      <c r="AN16" s="104"/>
      <c r="AO16" s="104"/>
      <c r="AP16" s="104"/>
      <c r="AQ16" s="105"/>
      <c r="AR16" s="103"/>
      <c r="AS16" s="104"/>
      <c r="AT16" s="105"/>
      <c r="AU16" s="717">
        <f>IF($AZ$3="４週",SUM(P16:AQ16),IF($AZ$3="暦月",SUM(P16:AT16),""))</f>
        <v>0</v>
      </c>
      <c r="AV16" s="718"/>
      <c r="AW16" s="719">
        <f t="shared" si="1"/>
        <v>0</v>
      </c>
      <c r="AX16" s="720"/>
      <c r="AY16" s="687"/>
      <c r="AZ16" s="688"/>
      <c r="BA16" s="688"/>
      <c r="BB16" s="688"/>
      <c r="BC16" s="688"/>
      <c r="BD16" s="689"/>
    </row>
    <row r="17" spans="1:56" ht="39.9" customHeight="1" x14ac:dyDescent="0.2">
      <c r="A17" s="84"/>
      <c r="B17" s="102">
        <f t="shared" si="2"/>
        <v>5</v>
      </c>
      <c r="C17" s="707"/>
      <c r="D17" s="708"/>
      <c r="E17" s="709"/>
      <c r="F17" s="710"/>
      <c r="G17" s="711"/>
      <c r="H17" s="712"/>
      <c r="I17" s="712"/>
      <c r="J17" s="712"/>
      <c r="K17" s="713"/>
      <c r="L17" s="714"/>
      <c r="M17" s="715"/>
      <c r="N17" s="715"/>
      <c r="O17" s="716"/>
      <c r="P17" s="103"/>
      <c r="Q17" s="104"/>
      <c r="R17" s="104"/>
      <c r="S17" s="104"/>
      <c r="T17" s="104"/>
      <c r="U17" s="104"/>
      <c r="V17" s="10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5"/>
      <c r="AU17" s="717">
        <f t="shared" ref="AU17:AU30" si="3">IF($AZ$3="４週",SUM(P17:AQ17),IF($AZ$3="暦月",SUM(P17:AT17),""))</f>
        <v>0</v>
      </c>
      <c r="AV17" s="718"/>
      <c r="AW17" s="719">
        <f t="shared" si="1"/>
        <v>0</v>
      </c>
      <c r="AX17" s="720"/>
      <c r="AY17" s="687"/>
      <c r="AZ17" s="688"/>
      <c r="BA17" s="688"/>
      <c r="BB17" s="688"/>
      <c r="BC17" s="688"/>
      <c r="BD17" s="689"/>
    </row>
    <row r="18" spans="1:56" ht="39.9" customHeight="1" x14ac:dyDescent="0.2">
      <c r="A18" s="84"/>
      <c r="B18" s="102">
        <f t="shared" si="2"/>
        <v>6</v>
      </c>
      <c r="C18" s="707"/>
      <c r="D18" s="708"/>
      <c r="E18" s="709"/>
      <c r="F18" s="710"/>
      <c r="G18" s="711"/>
      <c r="H18" s="712"/>
      <c r="I18" s="712"/>
      <c r="J18" s="712"/>
      <c r="K18" s="713"/>
      <c r="L18" s="714"/>
      <c r="M18" s="715"/>
      <c r="N18" s="715"/>
      <c r="O18" s="716"/>
      <c r="P18" s="103"/>
      <c r="Q18" s="104"/>
      <c r="R18" s="104"/>
      <c r="S18" s="104"/>
      <c r="T18" s="104"/>
      <c r="U18" s="104"/>
      <c r="V18" s="105"/>
      <c r="W18" s="103"/>
      <c r="X18" s="104"/>
      <c r="Y18" s="104"/>
      <c r="Z18" s="104"/>
      <c r="AA18" s="104"/>
      <c r="AB18" s="104"/>
      <c r="AC18" s="105"/>
      <c r="AD18" s="103"/>
      <c r="AE18" s="104"/>
      <c r="AF18" s="104"/>
      <c r="AG18" s="104"/>
      <c r="AH18" s="104"/>
      <c r="AI18" s="104"/>
      <c r="AJ18" s="105"/>
      <c r="AK18" s="103"/>
      <c r="AL18" s="104"/>
      <c r="AM18" s="104"/>
      <c r="AN18" s="104"/>
      <c r="AO18" s="104"/>
      <c r="AP18" s="104"/>
      <c r="AQ18" s="105"/>
      <c r="AR18" s="103"/>
      <c r="AS18" s="104"/>
      <c r="AT18" s="105"/>
      <c r="AU18" s="717">
        <f t="shared" si="3"/>
        <v>0</v>
      </c>
      <c r="AV18" s="718"/>
      <c r="AW18" s="719">
        <f t="shared" si="1"/>
        <v>0</v>
      </c>
      <c r="AX18" s="720"/>
      <c r="AY18" s="687"/>
      <c r="AZ18" s="688"/>
      <c r="BA18" s="688"/>
      <c r="BB18" s="688"/>
      <c r="BC18" s="688"/>
      <c r="BD18" s="689"/>
    </row>
    <row r="19" spans="1:56" ht="39.9" customHeight="1" x14ac:dyDescent="0.2">
      <c r="A19" s="84"/>
      <c r="B19" s="102">
        <f t="shared" si="2"/>
        <v>7</v>
      </c>
      <c r="C19" s="707"/>
      <c r="D19" s="708"/>
      <c r="E19" s="709"/>
      <c r="F19" s="710"/>
      <c r="G19" s="711"/>
      <c r="H19" s="712"/>
      <c r="I19" s="712"/>
      <c r="J19" s="712"/>
      <c r="K19" s="713"/>
      <c r="L19" s="714"/>
      <c r="M19" s="715"/>
      <c r="N19" s="715"/>
      <c r="O19" s="716"/>
      <c r="P19" s="103"/>
      <c r="Q19" s="104"/>
      <c r="R19" s="104"/>
      <c r="S19" s="104"/>
      <c r="T19" s="104"/>
      <c r="U19" s="104"/>
      <c r="V19" s="10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5"/>
      <c r="AU19" s="717">
        <f>IF($AZ$3="４週",SUM(P19:AQ19),IF($AZ$3="暦月",SUM(P19:AT19),""))</f>
        <v>0</v>
      </c>
      <c r="AV19" s="718"/>
      <c r="AW19" s="719">
        <f t="shared" si="1"/>
        <v>0</v>
      </c>
      <c r="AX19" s="720"/>
      <c r="AY19" s="687"/>
      <c r="AZ19" s="688"/>
      <c r="BA19" s="688"/>
      <c r="BB19" s="688"/>
      <c r="BC19" s="688"/>
      <c r="BD19" s="689"/>
    </row>
    <row r="20" spans="1:56" ht="39.9" customHeight="1" x14ac:dyDescent="0.2">
      <c r="A20" s="84"/>
      <c r="B20" s="102">
        <f t="shared" si="2"/>
        <v>8</v>
      </c>
      <c r="C20" s="707"/>
      <c r="D20" s="708"/>
      <c r="E20" s="709"/>
      <c r="F20" s="710"/>
      <c r="G20" s="711"/>
      <c r="H20" s="712"/>
      <c r="I20" s="712"/>
      <c r="J20" s="712"/>
      <c r="K20" s="713"/>
      <c r="L20" s="714"/>
      <c r="M20" s="715"/>
      <c r="N20" s="715"/>
      <c r="O20" s="716"/>
      <c r="P20" s="103"/>
      <c r="Q20" s="104"/>
      <c r="R20" s="104"/>
      <c r="S20" s="104"/>
      <c r="T20" s="104"/>
      <c r="U20" s="104"/>
      <c r="V20" s="105"/>
      <c r="W20" s="103"/>
      <c r="X20" s="104"/>
      <c r="Y20" s="104"/>
      <c r="Z20" s="104"/>
      <c r="AA20" s="104"/>
      <c r="AB20" s="104"/>
      <c r="AC20" s="105"/>
      <c r="AD20" s="103"/>
      <c r="AE20" s="104"/>
      <c r="AF20" s="104"/>
      <c r="AG20" s="104"/>
      <c r="AH20" s="104"/>
      <c r="AI20" s="104"/>
      <c r="AJ20" s="105"/>
      <c r="AK20" s="103"/>
      <c r="AL20" s="104"/>
      <c r="AM20" s="104"/>
      <c r="AN20" s="104"/>
      <c r="AO20" s="104"/>
      <c r="AP20" s="104"/>
      <c r="AQ20" s="105"/>
      <c r="AR20" s="103"/>
      <c r="AS20" s="104"/>
      <c r="AT20" s="105"/>
      <c r="AU20" s="717">
        <f t="shared" si="3"/>
        <v>0</v>
      </c>
      <c r="AV20" s="718"/>
      <c r="AW20" s="719">
        <f t="shared" si="1"/>
        <v>0</v>
      </c>
      <c r="AX20" s="720"/>
      <c r="AY20" s="687"/>
      <c r="AZ20" s="688"/>
      <c r="BA20" s="688"/>
      <c r="BB20" s="688"/>
      <c r="BC20" s="688"/>
      <c r="BD20" s="689"/>
    </row>
    <row r="21" spans="1:56" ht="39.9" customHeight="1" x14ac:dyDescent="0.2">
      <c r="A21" s="84"/>
      <c r="B21" s="102">
        <f t="shared" si="2"/>
        <v>9</v>
      </c>
      <c r="C21" s="707"/>
      <c r="D21" s="708"/>
      <c r="E21" s="709"/>
      <c r="F21" s="710"/>
      <c r="G21" s="711"/>
      <c r="H21" s="712"/>
      <c r="I21" s="712"/>
      <c r="J21" s="712"/>
      <c r="K21" s="713"/>
      <c r="L21" s="714"/>
      <c r="M21" s="715"/>
      <c r="N21" s="715"/>
      <c r="O21" s="716"/>
      <c r="P21" s="103"/>
      <c r="Q21" s="104"/>
      <c r="R21" s="104"/>
      <c r="S21" s="104"/>
      <c r="T21" s="104"/>
      <c r="U21" s="104"/>
      <c r="V21" s="10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5"/>
      <c r="AU21" s="717">
        <f t="shared" si="3"/>
        <v>0</v>
      </c>
      <c r="AV21" s="718"/>
      <c r="AW21" s="719">
        <f t="shared" si="1"/>
        <v>0</v>
      </c>
      <c r="AX21" s="720"/>
      <c r="AY21" s="687"/>
      <c r="AZ21" s="688"/>
      <c r="BA21" s="688"/>
      <c r="BB21" s="688"/>
      <c r="BC21" s="688"/>
      <c r="BD21" s="689"/>
    </row>
    <row r="22" spans="1:56" ht="39.9" customHeight="1" x14ac:dyDescent="0.2">
      <c r="A22" s="84"/>
      <c r="B22" s="102">
        <f t="shared" si="2"/>
        <v>10</v>
      </c>
      <c r="C22" s="707"/>
      <c r="D22" s="708"/>
      <c r="E22" s="709"/>
      <c r="F22" s="710"/>
      <c r="G22" s="711"/>
      <c r="H22" s="712"/>
      <c r="I22" s="712"/>
      <c r="J22" s="712"/>
      <c r="K22" s="713"/>
      <c r="L22" s="714"/>
      <c r="M22" s="715"/>
      <c r="N22" s="715"/>
      <c r="O22" s="716"/>
      <c r="P22" s="103"/>
      <c r="Q22" s="104"/>
      <c r="R22" s="104"/>
      <c r="S22" s="104"/>
      <c r="T22" s="104"/>
      <c r="U22" s="104"/>
      <c r="V22" s="105"/>
      <c r="W22" s="103"/>
      <c r="X22" s="104"/>
      <c r="Y22" s="104"/>
      <c r="Z22" s="104"/>
      <c r="AA22" s="104"/>
      <c r="AB22" s="104"/>
      <c r="AC22" s="105"/>
      <c r="AD22" s="103"/>
      <c r="AE22" s="104"/>
      <c r="AF22" s="104"/>
      <c r="AG22" s="104"/>
      <c r="AH22" s="104"/>
      <c r="AI22" s="104"/>
      <c r="AJ22" s="105"/>
      <c r="AK22" s="103"/>
      <c r="AL22" s="104"/>
      <c r="AM22" s="104"/>
      <c r="AN22" s="104"/>
      <c r="AO22" s="104"/>
      <c r="AP22" s="104"/>
      <c r="AQ22" s="105"/>
      <c r="AR22" s="103"/>
      <c r="AS22" s="104"/>
      <c r="AT22" s="105"/>
      <c r="AU22" s="717">
        <f t="shared" si="3"/>
        <v>0</v>
      </c>
      <c r="AV22" s="718"/>
      <c r="AW22" s="719">
        <f t="shared" si="1"/>
        <v>0</v>
      </c>
      <c r="AX22" s="720"/>
      <c r="AY22" s="687"/>
      <c r="AZ22" s="688"/>
      <c r="BA22" s="688"/>
      <c r="BB22" s="688"/>
      <c r="BC22" s="688"/>
      <c r="BD22" s="689"/>
    </row>
    <row r="23" spans="1:56" ht="39.9" customHeight="1" x14ac:dyDescent="0.2">
      <c r="A23" s="84"/>
      <c r="B23" s="102">
        <f t="shared" si="2"/>
        <v>11</v>
      </c>
      <c r="C23" s="707"/>
      <c r="D23" s="708"/>
      <c r="E23" s="709"/>
      <c r="F23" s="710"/>
      <c r="G23" s="711"/>
      <c r="H23" s="712"/>
      <c r="I23" s="712"/>
      <c r="J23" s="712"/>
      <c r="K23" s="713"/>
      <c r="L23" s="714"/>
      <c r="M23" s="715"/>
      <c r="N23" s="715"/>
      <c r="O23" s="716"/>
      <c r="P23" s="103"/>
      <c r="Q23" s="104"/>
      <c r="R23" s="104"/>
      <c r="S23" s="104"/>
      <c r="T23" s="104"/>
      <c r="U23" s="104"/>
      <c r="V23" s="10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5"/>
      <c r="AU23" s="717">
        <f t="shared" si="3"/>
        <v>0</v>
      </c>
      <c r="AV23" s="718"/>
      <c r="AW23" s="719">
        <f t="shared" si="1"/>
        <v>0</v>
      </c>
      <c r="AX23" s="720"/>
      <c r="AY23" s="687"/>
      <c r="AZ23" s="688"/>
      <c r="BA23" s="688"/>
      <c r="BB23" s="688"/>
      <c r="BC23" s="688"/>
      <c r="BD23" s="689"/>
    </row>
    <row r="24" spans="1:56" ht="39.9" customHeight="1" x14ac:dyDescent="0.2">
      <c r="A24" s="84"/>
      <c r="B24" s="102">
        <f t="shared" si="2"/>
        <v>12</v>
      </c>
      <c r="C24" s="707"/>
      <c r="D24" s="708"/>
      <c r="E24" s="709"/>
      <c r="F24" s="710"/>
      <c r="G24" s="711"/>
      <c r="H24" s="712"/>
      <c r="I24" s="712"/>
      <c r="J24" s="712"/>
      <c r="K24" s="713"/>
      <c r="L24" s="714"/>
      <c r="M24" s="715"/>
      <c r="N24" s="715"/>
      <c r="O24" s="716"/>
      <c r="P24" s="103"/>
      <c r="Q24" s="104"/>
      <c r="R24" s="104"/>
      <c r="S24" s="104"/>
      <c r="T24" s="104"/>
      <c r="U24" s="104"/>
      <c r="V24" s="105"/>
      <c r="W24" s="103"/>
      <c r="X24" s="104"/>
      <c r="Y24" s="104"/>
      <c r="Z24" s="104"/>
      <c r="AA24" s="104"/>
      <c r="AB24" s="104"/>
      <c r="AC24" s="105"/>
      <c r="AD24" s="103"/>
      <c r="AE24" s="104"/>
      <c r="AF24" s="104"/>
      <c r="AG24" s="104"/>
      <c r="AH24" s="104"/>
      <c r="AI24" s="104"/>
      <c r="AJ24" s="105"/>
      <c r="AK24" s="103"/>
      <c r="AL24" s="104"/>
      <c r="AM24" s="104"/>
      <c r="AN24" s="104"/>
      <c r="AO24" s="104"/>
      <c r="AP24" s="104"/>
      <c r="AQ24" s="105"/>
      <c r="AR24" s="103"/>
      <c r="AS24" s="104"/>
      <c r="AT24" s="105"/>
      <c r="AU24" s="717">
        <f t="shared" si="3"/>
        <v>0</v>
      </c>
      <c r="AV24" s="718"/>
      <c r="AW24" s="719">
        <f t="shared" si="1"/>
        <v>0</v>
      </c>
      <c r="AX24" s="720"/>
      <c r="AY24" s="687"/>
      <c r="AZ24" s="688"/>
      <c r="BA24" s="688"/>
      <c r="BB24" s="688"/>
      <c r="BC24" s="688"/>
      <c r="BD24" s="689"/>
    </row>
    <row r="25" spans="1:56" ht="39.9" customHeight="1" x14ac:dyDescent="0.2">
      <c r="A25" s="84"/>
      <c r="B25" s="102">
        <f t="shared" si="2"/>
        <v>13</v>
      </c>
      <c r="C25" s="707"/>
      <c r="D25" s="708"/>
      <c r="E25" s="709"/>
      <c r="F25" s="710"/>
      <c r="G25" s="711"/>
      <c r="H25" s="712"/>
      <c r="I25" s="712"/>
      <c r="J25" s="712"/>
      <c r="K25" s="713"/>
      <c r="L25" s="714"/>
      <c r="M25" s="715"/>
      <c r="N25" s="715"/>
      <c r="O25" s="716"/>
      <c r="P25" s="103"/>
      <c r="Q25" s="104"/>
      <c r="R25" s="104"/>
      <c r="S25" s="104"/>
      <c r="T25" s="104"/>
      <c r="U25" s="104"/>
      <c r="V25" s="105"/>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5"/>
      <c r="AU25" s="717">
        <f t="shared" si="3"/>
        <v>0</v>
      </c>
      <c r="AV25" s="718"/>
      <c r="AW25" s="719">
        <f t="shared" si="1"/>
        <v>0</v>
      </c>
      <c r="AX25" s="720"/>
      <c r="AY25" s="687"/>
      <c r="AZ25" s="688"/>
      <c r="BA25" s="688"/>
      <c r="BB25" s="688"/>
      <c r="BC25" s="688"/>
      <c r="BD25" s="689"/>
    </row>
    <row r="26" spans="1:56" ht="39.9" customHeight="1" x14ac:dyDescent="0.2">
      <c r="A26" s="84"/>
      <c r="B26" s="102">
        <f t="shared" si="2"/>
        <v>14</v>
      </c>
      <c r="C26" s="707"/>
      <c r="D26" s="708"/>
      <c r="E26" s="709"/>
      <c r="F26" s="710"/>
      <c r="G26" s="711"/>
      <c r="H26" s="712"/>
      <c r="I26" s="712"/>
      <c r="J26" s="712"/>
      <c r="K26" s="713"/>
      <c r="L26" s="714"/>
      <c r="M26" s="715"/>
      <c r="N26" s="715"/>
      <c r="O26" s="716"/>
      <c r="P26" s="103"/>
      <c r="Q26" s="104"/>
      <c r="R26" s="104"/>
      <c r="S26" s="104"/>
      <c r="T26" s="104"/>
      <c r="U26" s="104"/>
      <c r="V26" s="105"/>
      <c r="W26" s="103"/>
      <c r="X26" s="104"/>
      <c r="Y26" s="104"/>
      <c r="Z26" s="104"/>
      <c r="AA26" s="104"/>
      <c r="AB26" s="104"/>
      <c r="AC26" s="105"/>
      <c r="AD26" s="103"/>
      <c r="AE26" s="104"/>
      <c r="AF26" s="104"/>
      <c r="AG26" s="104"/>
      <c r="AH26" s="104"/>
      <c r="AI26" s="104"/>
      <c r="AJ26" s="105"/>
      <c r="AK26" s="103"/>
      <c r="AL26" s="104"/>
      <c r="AM26" s="104"/>
      <c r="AN26" s="104"/>
      <c r="AO26" s="104"/>
      <c r="AP26" s="104"/>
      <c r="AQ26" s="105"/>
      <c r="AR26" s="103"/>
      <c r="AS26" s="104"/>
      <c r="AT26" s="105"/>
      <c r="AU26" s="717">
        <f t="shared" si="3"/>
        <v>0</v>
      </c>
      <c r="AV26" s="718"/>
      <c r="AW26" s="719">
        <f t="shared" si="1"/>
        <v>0</v>
      </c>
      <c r="AX26" s="720"/>
      <c r="AY26" s="687"/>
      <c r="AZ26" s="688"/>
      <c r="BA26" s="688"/>
      <c r="BB26" s="688"/>
      <c r="BC26" s="688"/>
      <c r="BD26" s="689"/>
    </row>
    <row r="27" spans="1:56" ht="39.9" customHeight="1" x14ac:dyDescent="0.2">
      <c r="A27" s="84"/>
      <c r="B27" s="102">
        <f t="shared" si="2"/>
        <v>15</v>
      </c>
      <c r="C27" s="707"/>
      <c r="D27" s="708"/>
      <c r="E27" s="709"/>
      <c r="F27" s="710"/>
      <c r="G27" s="711"/>
      <c r="H27" s="712"/>
      <c r="I27" s="712"/>
      <c r="J27" s="712"/>
      <c r="K27" s="713"/>
      <c r="L27" s="714"/>
      <c r="M27" s="715"/>
      <c r="N27" s="715"/>
      <c r="O27" s="716"/>
      <c r="P27" s="103"/>
      <c r="Q27" s="104"/>
      <c r="R27" s="104"/>
      <c r="S27" s="104"/>
      <c r="T27" s="104"/>
      <c r="U27" s="104"/>
      <c r="V27" s="10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5"/>
      <c r="AU27" s="717">
        <f t="shared" si="3"/>
        <v>0</v>
      </c>
      <c r="AV27" s="718"/>
      <c r="AW27" s="719">
        <f t="shared" si="1"/>
        <v>0</v>
      </c>
      <c r="AX27" s="720"/>
      <c r="AY27" s="687"/>
      <c r="AZ27" s="688"/>
      <c r="BA27" s="688"/>
      <c r="BB27" s="688"/>
      <c r="BC27" s="688"/>
      <c r="BD27" s="689"/>
    </row>
    <row r="28" spans="1:56" ht="39.9" customHeight="1" x14ac:dyDescent="0.2">
      <c r="A28" s="84"/>
      <c r="B28" s="102">
        <f t="shared" si="2"/>
        <v>16</v>
      </c>
      <c r="C28" s="707"/>
      <c r="D28" s="708"/>
      <c r="E28" s="709"/>
      <c r="F28" s="710"/>
      <c r="G28" s="711"/>
      <c r="H28" s="712"/>
      <c r="I28" s="712"/>
      <c r="J28" s="712"/>
      <c r="K28" s="713"/>
      <c r="L28" s="714"/>
      <c r="M28" s="715"/>
      <c r="N28" s="715"/>
      <c r="O28" s="716"/>
      <c r="P28" s="103"/>
      <c r="Q28" s="104"/>
      <c r="R28" s="104"/>
      <c r="S28" s="104"/>
      <c r="T28" s="104"/>
      <c r="U28" s="104"/>
      <c r="V28" s="105"/>
      <c r="W28" s="103"/>
      <c r="X28" s="104"/>
      <c r="Y28" s="104"/>
      <c r="Z28" s="104"/>
      <c r="AA28" s="104"/>
      <c r="AB28" s="104"/>
      <c r="AC28" s="105"/>
      <c r="AD28" s="103"/>
      <c r="AE28" s="104"/>
      <c r="AF28" s="104"/>
      <c r="AG28" s="104"/>
      <c r="AH28" s="104"/>
      <c r="AI28" s="104"/>
      <c r="AJ28" s="105"/>
      <c r="AK28" s="103"/>
      <c r="AL28" s="104"/>
      <c r="AM28" s="104"/>
      <c r="AN28" s="104"/>
      <c r="AO28" s="104"/>
      <c r="AP28" s="104"/>
      <c r="AQ28" s="105"/>
      <c r="AR28" s="103"/>
      <c r="AS28" s="104"/>
      <c r="AT28" s="105"/>
      <c r="AU28" s="717">
        <f t="shared" si="3"/>
        <v>0</v>
      </c>
      <c r="AV28" s="718"/>
      <c r="AW28" s="719">
        <f t="shared" si="1"/>
        <v>0</v>
      </c>
      <c r="AX28" s="720"/>
      <c r="AY28" s="687"/>
      <c r="AZ28" s="688"/>
      <c r="BA28" s="688"/>
      <c r="BB28" s="688"/>
      <c r="BC28" s="688"/>
      <c r="BD28" s="689"/>
    </row>
    <row r="29" spans="1:56" ht="39.9" customHeight="1" x14ac:dyDescent="0.2">
      <c r="A29" s="84"/>
      <c r="B29" s="102">
        <f t="shared" si="2"/>
        <v>17</v>
      </c>
      <c r="C29" s="707"/>
      <c r="D29" s="708"/>
      <c r="E29" s="709"/>
      <c r="F29" s="710"/>
      <c r="G29" s="711"/>
      <c r="H29" s="712"/>
      <c r="I29" s="712"/>
      <c r="J29" s="712"/>
      <c r="K29" s="713"/>
      <c r="L29" s="714"/>
      <c r="M29" s="715"/>
      <c r="N29" s="715"/>
      <c r="O29" s="716"/>
      <c r="P29" s="103"/>
      <c r="Q29" s="104"/>
      <c r="R29" s="104"/>
      <c r="S29" s="104"/>
      <c r="T29" s="104"/>
      <c r="U29" s="104"/>
      <c r="V29" s="10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5"/>
      <c r="AU29" s="717">
        <f t="shared" si="3"/>
        <v>0</v>
      </c>
      <c r="AV29" s="718"/>
      <c r="AW29" s="719">
        <f t="shared" si="1"/>
        <v>0</v>
      </c>
      <c r="AX29" s="720"/>
      <c r="AY29" s="687"/>
      <c r="AZ29" s="688"/>
      <c r="BA29" s="688"/>
      <c r="BB29" s="688"/>
      <c r="BC29" s="688"/>
      <c r="BD29" s="689"/>
    </row>
    <row r="30" spans="1:56" ht="39.9" customHeight="1" thickBot="1" x14ac:dyDescent="0.25">
      <c r="A30" s="84"/>
      <c r="B30" s="106">
        <f t="shared" si="2"/>
        <v>18</v>
      </c>
      <c r="C30" s="690"/>
      <c r="D30" s="691"/>
      <c r="E30" s="692"/>
      <c r="F30" s="693"/>
      <c r="G30" s="694"/>
      <c r="H30" s="695"/>
      <c r="I30" s="695"/>
      <c r="J30" s="695"/>
      <c r="K30" s="696"/>
      <c r="L30" s="697"/>
      <c r="M30" s="698"/>
      <c r="N30" s="698"/>
      <c r="O30" s="699"/>
      <c r="P30" s="107"/>
      <c r="Q30" s="108"/>
      <c r="R30" s="108"/>
      <c r="S30" s="108"/>
      <c r="T30" s="108"/>
      <c r="U30" s="108"/>
      <c r="V30" s="109"/>
      <c r="W30" s="107"/>
      <c r="X30" s="108"/>
      <c r="Y30" s="108"/>
      <c r="Z30" s="108"/>
      <c r="AA30" s="108"/>
      <c r="AB30" s="108"/>
      <c r="AC30" s="109"/>
      <c r="AD30" s="107"/>
      <c r="AE30" s="108"/>
      <c r="AF30" s="108"/>
      <c r="AG30" s="108"/>
      <c r="AH30" s="108"/>
      <c r="AI30" s="108"/>
      <c r="AJ30" s="109"/>
      <c r="AK30" s="107"/>
      <c r="AL30" s="108"/>
      <c r="AM30" s="108"/>
      <c r="AN30" s="108"/>
      <c r="AO30" s="108"/>
      <c r="AP30" s="108"/>
      <c r="AQ30" s="109"/>
      <c r="AR30" s="107"/>
      <c r="AS30" s="108"/>
      <c r="AT30" s="109"/>
      <c r="AU30" s="700">
        <f t="shared" si="3"/>
        <v>0</v>
      </c>
      <c r="AV30" s="701"/>
      <c r="AW30" s="702">
        <f t="shared" si="1"/>
        <v>0</v>
      </c>
      <c r="AX30" s="703"/>
      <c r="AY30" s="704"/>
      <c r="AZ30" s="705"/>
      <c r="BA30" s="705"/>
      <c r="BB30" s="705"/>
      <c r="BC30" s="705"/>
      <c r="BD30" s="706"/>
    </row>
    <row r="31" spans="1:56" ht="20.25" customHeight="1" x14ac:dyDescent="0.2">
      <c r="A31" s="84"/>
      <c r="B31" s="84"/>
      <c r="C31" s="110"/>
      <c r="D31" s="111"/>
      <c r="E31" s="112"/>
      <c r="F31" s="86"/>
      <c r="G31" s="86"/>
      <c r="H31" s="86"/>
      <c r="I31" s="86"/>
      <c r="J31" s="86"/>
      <c r="K31" s="86"/>
      <c r="L31" s="86"/>
      <c r="M31" s="86"/>
      <c r="N31" s="86"/>
      <c r="O31" s="86"/>
      <c r="P31" s="86"/>
      <c r="Q31" s="86"/>
      <c r="R31" s="86"/>
      <c r="S31" s="86"/>
      <c r="T31" s="86"/>
      <c r="U31" s="86"/>
      <c r="V31" s="86"/>
      <c r="W31" s="86"/>
      <c r="X31" s="86"/>
      <c r="Y31" s="86"/>
      <c r="Z31" s="86"/>
      <c r="AA31" s="86"/>
      <c r="AB31" s="86"/>
      <c r="AC31" s="113"/>
      <c r="AD31" s="86"/>
      <c r="AE31" s="86"/>
      <c r="AF31" s="86"/>
      <c r="AG31" s="86"/>
      <c r="AH31" s="86"/>
      <c r="AI31" s="86"/>
      <c r="AJ31" s="86"/>
      <c r="AK31" s="86"/>
      <c r="AL31" s="86"/>
      <c r="AM31" s="86"/>
      <c r="AN31" s="86"/>
      <c r="AO31" s="86"/>
      <c r="AP31" s="86"/>
      <c r="AQ31" s="86"/>
      <c r="AR31" s="86"/>
      <c r="AS31" s="86"/>
      <c r="AT31" s="86"/>
      <c r="AU31" s="86"/>
      <c r="AV31" s="84"/>
      <c r="AW31" s="84"/>
      <c r="AX31" s="84"/>
      <c r="AY31" s="84"/>
      <c r="AZ31" s="84"/>
      <c r="BA31" s="84"/>
      <c r="BB31" s="84"/>
      <c r="BC31" s="84"/>
      <c r="BD31" s="84"/>
    </row>
    <row r="32" spans="1:56" ht="20.25" customHeight="1" x14ac:dyDescent="0.2">
      <c r="A32" s="84"/>
      <c r="B32" s="114" t="s">
        <v>129</v>
      </c>
      <c r="C32" s="114"/>
      <c r="D32" s="114"/>
      <c r="E32" s="114"/>
      <c r="F32" s="114"/>
      <c r="G32" s="114"/>
      <c r="H32" s="114"/>
      <c r="I32" s="114"/>
      <c r="J32" s="114"/>
      <c r="K32" s="114"/>
      <c r="L32" s="115"/>
      <c r="M32" s="114"/>
      <c r="N32" s="114"/>
      <c r="O32" s="114"/>
      <c r="P32" s="114"/>
      <c r="Q32" s="114"/>
      <c r="R32" s="114"/>
      <c r="S32" s="114"/>
      <c r="T32" s="114" t="s">
        <v>130</v>
      </c>
      <c r="U32" s="114"/>
      <c r="V32" s="114"/>
      <c r="W32" s="114"/>
      <c r="X32" s="114"/>
      <c r="Y32" s="114"/>
      <c r="Z32" s="11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row>
    <row r="33" spans="1:56" ht="20.25" customHeight="1" x14ac:dyDescent="0.2">
      <c r="A33" s="84"/>
      <c r="B33" s="114"/>
      <c r="C33" s="685" t="s">
        <v>131</v>
      </c>
      <c r="D33" s="685"/>
      <c r="E33" s="685" t="s">
        <v>132</v>
      </c>
      <c r="F33" s="685"/>
      <c r="G33" s="685"/>
      <c r="H33" s="685"/>
      <c r="I33" s="114"/>
      <c r="J33" s="686" t="s">
        <v>133</v>
      </c>
      <c r="K33" s="686"/>
      <c r="L33" s="686"/>
      <c r="M33" s="686"/>
      <c r="N33" s="80"/>
      <c r="O33" s="80"/>
      <c r="P33" s="117" t="s">
        <v>134</v>
      </c>
      <c r="Q33" s="117"/>
      <c r="R33" s="114"/>
      <c r="S33" s="114"/>
      <c r="T33" s="660" t="s">
        <v>135</v>
      </c>
      <c r="U33" s="662"/>
      <c r="V33" s="660" t="s">
        <v>136</v>
      </c>
      <c r="W33" s="661"/>
      <c r="X33" s="661"/>
      <c r="Y33" s="662"/>
      <c r="Z33" s="11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row>
    <row r="34" spans="1:56" ht="20.25" customHeight="1" x14ac:dyDescent="0.2">
      <c r="A34" s="84"/>
      <c r="B34" s="114"/>
      <c r="C34" s="659"/>
      <c r="D34" s="659"/>
      <c r="E34" s="659" t="s">
        <v>137</v>
      </c>
      <c r="F34" s="659"/>
      <c r="G34" s="659" t="s">
        <v>138</v>
      </c>
      <c r="H34" s="659"/>
      <c r="I34" s="114"/>
      <c r="J34" s="659" t="s">
        <v>137</v>
      </c>
      <c r="K34" s="659"/>
      <c r="L34" s="659" t="s">
        <v>138</v>
      </c>
      <c r="M34" s="659"/>
      <c r="N34" s="80"/>
      <c r="O34" s="80"/>
      <c r="P34" s="117" t="s">
        <v>139</v>
      </c>
      <c r="Q34" s="117"/>
      <c r="R34" s="114"/>
      <c r="S34" s="114"/>
      <c r="T34" s="660" t="s">
        <v>140</v>
      </c>
      <c r="U34" s="662"/>
      <c r="V34" s="660" t="s">
        <v>141</v>
      </c>
      <c r="W34" s="661"/>
      <c r="X34" s="661"/>
      <c r="Y34" s="662"/>
      <c r="Z34" s="118"/>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row>
    <row r="35" spans="1:56" ht="20.25" customHeight="1" x14ac:dyDescent="0.2">
      <c r="A35" s="84"/>
      <c r="B35" s="114"/>
      <c r="C35" s="660" t="s">
        <v>140</v>
      </c>
      <c r="D35" s="662"/>
      <c r="E35" s="677">
        <f>SUMIFS($AU$13:$AV$30,$C$13:$D$30,"看護職員",$E$13:$F$30,"A")</f>
        <v>0</v>
      </c>
      <c r="F35" s="678"/>
      <c r="G35" s="679">
        <f>SUMIFS($AW$13:$AX$30,$C$13:$D$30,"看護職員",$E$13:$F$30,"A")</f>
        <v>0</v>
      </c>
      <c r="H35" s="680"/>
      <c r="I35" s="119"/>
      <c r="J35" s="681">
        <v>0</v>
      </c>
      <c r="K35" s="682"/>
      <c r="L35" s="681">
        <v>0</v>
      </c>
      <c r="M35" s="682"/>
      <c r="N35" s="120"/>
      <c r="O35" s="120"/>
      <c r="P35" s="681">
        <v>0</v>
      </c>
      <c r="Q35" s="682"/>
      <c r="R35" s="114"/>
      <c r="S35" s="114"/>
      <c r="T35" s="660" t="s">
        <v>142</v>
      </c>
      <c r="U35" s="662"/>
      <c r="V35" s="660" t="s">
        <v>143</v>
      </c>
      <c r="W35" s="661"/>
      <c r="X35" s="661"/>
      <c r="Y35" s="662"/>
      <c r="Z35" s="121"/>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row>
    <row r="36" spans="1:56" ht="20.25" customHeight="1" x14ac:dyDescent="0.2">
      <c r="A36" s="84"/>
      <c r="B36" s="114"/>
      <c r="C36" s="660" t="s">
        <v>142</v>
      </c>
      <c r="D36" s="662"/>
      <c r="E36" s="677">
        <f>SUMIFS($AU$13:$AV$30,$C$13:$D$30,"看護職員",$E$13:$F$30,"B")</f>
        <v>0</v>
      </c>
      <c r="F36" s="678"/>
      <c r="G36" s="679">
        <f>SUMIFS($AW$13:$AX$30,$C$13:$D$30,"看護職員",$E$13:$F$30,"B")</f>
        <v>0</v>
      </c>
      <c r="H36" s="680"/>
      <c r="I36" s="119"/>
      <c r="J36" s="681">
        <v>0</v>
      </c>
      <c r="K36" s="682"/>
      <c r="L36" s="681">
        <v>0</v>
      </c>
      <c r="M36" s="682"/>
      <c r="N36" s="120"/>
      <c r="O36" s="120"/>
      <c r="P36" s="681">
        <v>0</v>
      </c>
      <c r="Q36" s="682"/>
      <c r="R36" s="114"/>
      <c r="S36" s="114"/>
      <c r="T36" s="660" t="s">
        <v>144</v>
      </c>
      <c r="U36" s="662"/>
      <c r="V36" s="660" t="s">
        <v>145</v>
      </c>
      <c r="W36" s="661"/>
      <c r="X36" s="661"/>
      <c r="Y36" s="662"/>
      <c r="Z36" s="121"/>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row>
    <row r="37" spans="1:56" ht="20.25" customHeight="1" x14ac:dyDescent="0.2">
      <c r="A37" s="84"/>
      <c r="B37" s="114"/>
      <c r="C37" s="660" t="s">
        <v>144</v>
      </c>
      <c r="D37" s="662"/>
      <c r="E37" s="677">
        <f>SUMIFS($AU$13:$AV$30,$C$13:$D$30,"看護職員",$E$13:$F$30,"C")</f>
        <v>0</v>
      </c>
      <c r="F37" s="678"/>
      <c r="G37" s="679">
        <f>SUMIFS($AW$13:$AX$30,$C$13:$D$30,"看護職員",$E$13:$F$30,"C")</f>
        <v>0</v>
      </c>
      <c r="H37" s="680"/>
      <c r="I37" s="119"/>
      <c r="J37" s="681">
        <v>0</v>
      </c>
      <c r="K37" s="682"/>
      <c r="L37" s="683">
        <v>0</v>
      </c>
      <c r="M37" s="684"/>
      <c r="N37" s="120"/>
      <c r="O37" s="120"/>
      <c r="P37" s="677" t="s">
        <v>146</v>
      </c>
      <c r="Q37" s="678"/>
      <c r="R37" s="114"/>
      <c r="S37" s="114"/>
      <c r="T37" s="660" t="s">
        <v>147</v>
      </c>
      <c r="U37" s="662"/>
      <c r="V37" s="660" t="s">
        <v>148</v>
      </c>
      <c r="W37" s="661"/>
      <c r="X37" s="661"/>
      <c r="Y37" s="662"/>
      <c r="Z37" s="122"/>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row>
    <row r="38" spans="1:56" ht="20.25" customHeight="1" x14ac:dyDescent="0.2">
      <c r="A38" s="84"/>
      <c r="B38" s="114"/>
      <c r="C38" s="660" t="s">
        <v>147</v>
      </c>
      <c r="D38" s="662"/>
      <c r="E38" s="677">
        <f>SUMIFS($AU$13:$AV$30,$C$13:$D$30,"看護職員",$E$13:$F$30,"D")</f>
        <v>0</v>
      </c>
      <c r="F38" s="678"/>
      <c r="G38" s="679">
        <f>SUMIFS($AW$13:$AX$30,$C$13:$D$30,"看護職員",$E$13:$F$30,"D")</f>
        <v>0</v>
      </c>
      <c r="H38" s="680"/>
      <c r="I38" s="119"/>
      <c r="J38" s="681">
        <v>0</v>
      </c>
      <c r="K38" s="682"/>
      <c r="L38" s="683">
        <v>0</v>
      </c>
      <c r="M38" s="684"/>
      <c r="N38" s="120"/>
      <c r="O38" s="120"/>
      <c r="P38" s="677" t="s">
        <v>146</v>
      </c>
      <c r="Q38" s="678"/>
      <c r="R38" s="114"/>
      <c r="S38" s="114"/>
      <c r="T38" s="114"/>
      <c r="U38" s="675"/>
      <c r="V38" s="675"/>
      <c r="W38" s="676"/>
      <c r="X38" s="676"/>
      <c r="Y38" s="123"/>
      <c r="Z38" s="123"/>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row>
    <row r="39" spans="1:56" ht="20.25" customHeight="1" x14ac:dyDescent="0.2">
      <c r="A39" s="84"/>
      <c r="B39" s="114"/>
      <c r="C39" s="660" t="s">
        <v>149</v>
      </c>
      <c r="D39" s="662"/>
      <c r="E39" s="677">
        <f>SUM(E35:F38)</f>
        <v>0</v>
      </c>
      <c r="F39" s="678"/>
      <c r="G39" s="679">
        <f>SUM(G35:H38)</f>
        <v>0</v>
      </c>
      <c r="H39" s="680"/>
      <c r="I39" s="119"/>
      <c r="J39" s="677">
        <f>SUM(J35:K38)</f>
        <v>0</v>
      </c>
      <c r="K39" s="678"/>
      <c r="L39" s="677">
        <f>SUM(L35:M38)</f>
        <v>0</v>
      </c>
      <c r="M39" s="678"/>
      <c r="N39" s="120"/>
      <c r="O39" s="120"/>
      <c r="P39" s="677">
        <f>SUM(P35:Q36)</f>
        <v>0</v>
      </c>
      <c r="Q39" s="678"/>
      <c r="R39" s="114"/>
      <c r="S39" s="114"/>
      <c r="T39" s="114"/>
      <c r="U39" s="675"/>
      <c r="V39" s="675"/>
      <c r="W39" s="676"/>
      <c r="X39" s="676"/>
      <c r="Y39" s="124"/>
      <c r="Z39" s="124"/>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row>
    <row r="40" spans="1:56" ht="20.25" customHeight="1" x14ac:dyDescent="0.2">
      <c r="A40" s="84"/>
      <c r="B40" s="114"/>
      <c r="C40" s="114"/>
      <c r="D40" s="114"/>
      <c r="E40" s="114"/>
      <c r="F40" s="114"/>
      <c r="G40" s="114"/>
      <c r="H40" s="114"/>
      <c r="I40" s="114"/>
      <c r="J40" s="114"/>
      <c r="K40" s="114"/>
      <c r="L40" s="115"/>
      <c r="M40" s="114"/>
      <c r="N40" s="114"/>
      <c r="O40" s="114"/>
      <c r="P40" s="114"/>
      <c r="Q40" s="114"/>
      <c r="R40" s="114"/>
      <c r="S40" s="114"/>
      <c r="T40" s="114"/>
      <c r="U40" s="116"/>
      <c r="V40" s="116"/>
      <c r="W40" s="116"/>
      <c r="X40" s="116"/>
      <c r="Y40" s="116"/>
      <c r="Z40" s="11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row>
    <row r="41" spans="1:56" ht="20.25" customHeight="1" x14ac:dyDescent="0.2">
      <c r="A41" s="84"/>
      <c r="B41" s="114"/>
      <c r="C41" s="115" t="s">
        <v>150</v>
      </c>
      <c r="D41" s="114"/>
      <c r="E41" s="114"/>
      <c r="F41" s="114"/>
      <c r="G41" s="114"/>
      <c r="H41" s="114"/>
      <c r="I41" s="125" t="s">
        <v>151</v>
      </c>
      <c r="J41" s="669" t="s">
        <v>152</v>
      </c>
      <c r="K41" s="670"/>
      <c r="L41" s="126"/>
      <c r="M41" s="125"/>
      <c r="N41" s="114"/>
      <c r="O41" s="114"/>
      <c r="P41" s="114"/>
      <c r="Q41" s="114"/>
      <c r="R41" s="114"/>
      <c r="S41" s="114"/>
      <c r="T41" s="114"/>
      <c r="U41" s="127"/>
      <c r="V41" s="116"/>
      <c r="W41" s="116"/>
      <c r="X41" s="116"/>
      <c r="Y41" s="116"/>
      <c r="Z41" s="11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row>
    <row r="42" spans="1:56" ht="20.25" customHeight="1" x14ac:dyDescent="0.2">
      <c r="A42" s="84"/>
      <c r="B42" s="114"/>
      <c r="C42" s="114" t="s">
        <v>153</v>
      </c>
      <c r="D42" s="114"/>
      <c r="E42" s="114"/>
      <c r="F42" s="114"/>
      <c r="G42" s="114"/>
      <c r="H42" s="114" t="s">
        <v>154</v>
      </c>
      <c r="I42" s="114"/>
      <c r="J42" s="114"/>
      <c r="K42" s="114"/>
      <c r="L42" s="115"/>
      <c r="M42" s="114"/>
      <c r="N42" s="114"/>
      <c r="O42" s="114"/>
      <c r="P42" s="114"/>
      <c r="Q42" s="114"/>
      <c r="R42" s="114"/>
      <c r="S42" s="114"/>
      <c r="T42" s="114"/>
      <c r="U42" s="116"/>
      <c r="V42" s="116"/>
      <c r="W42" s="116"/>
      <c r="X42" s="116"/>
      <c r="Y42" s="116"/>
      <c r="Z42" s="11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row>
    <row r="43" spans="1:56" ht="20.25" customHeight="1" x14ac:dyDescent="0.2">
      <c r="A43" s="84"/>
      <c r="B43" s="114"/>
      <c r="C43" s="114" t="str">
        <f>IF($J$41="週","対象時間数（週平均）","対象時間数（当月合計）")</f>
        <v>対象時間数（週平均）</v>
      </c>
      <c r="D43" s="114"/>
      <c r="E43" s="114"/>
      <c r="F43" s="114"/>
      <c r="G43" s="114"/>
      <c r="H43" s="114" t="str">
        <f>IF($J$41="週","週に勤務すべき時間数","当月に勤務すべき時間数")</f>
        <v>週に勤務すべき時間数</v>
      </c>
      <c r="I43" s="114"/>
      <c r="J43" s="114"/>
      <c r="K43" s="114"/>
      <c r="L43" s="115"/>
      <c r="M43" s="659" t="s">
        <v>155</v>
      </c>
      <c r="N43" s="659"/>
      <c r="O43" s="659"/>
      <c r="P43" s="659"/>
      <c r="Q43" s="114"/>
      <c r="R43" s="114"/>
      <c r="S43" s="114"/>
      <c r="T43" s="114"/>
      <c r="U43" s="116"/>
      <c r="V43" s="116"/>
      <c r="W43" s="116"/>
      <c r="X43" s="116"/>
      <c r="Y43" s="116"/>
      <c r="Z43" s="11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row>
    <row r="44" spans="1:56" ht="20.25" customHeight="1" x14ac:dyDescent="0.2">
      <c r="A44" s="84"/>
      <c r="B44" s="114"/>
      <c r="C44" s="671">
        <f>IF($J$41="週",L39,J39)</f>
        <v>0</v>
      </c>
      <c r="D44" s="672"/>
      <c r="E44" s="672"/>
      <c r="F44" s="673"/>
      <c r="G44" s="128" t="s">
        <v>156</v>
      </c>
      <c r="H44" s="660">
        <f>IF($J$41="週",$AV$5,$AZ$5)</f>
        <v>40</v>
      </c>
      <c r="I44" s="661"/>
      <c r="J44" s="661"/>
      <c r="K44" s="662"/>
      <c r="L44" s="128" t="s">
        <v>157</v>
      </c>
      <c r="M44" s="663">
        <f>ROUNDDOWN(C44/H44,1)</f>
        <v>0</v>
      </c>
      <c r="N44" s="664"/>
      <c r="O44" s="664"/>
      <c r="P44" s="665"/>
      <c r="Q44" s="114"/>
      <c r="R44" s="114"/>
      <c r="S44" s="114"/>
      <c r="T44" s="114"/>
      <c r="U44" s="674"/>
      <c r="V44" s="674"/>
      <c r="W44" s="674"/>
      <c r="X44" s="674"/>
      <c r="Y44" s="121"/>
      <c r="Z44" s="11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row>
    <row r="45" spans="1:56" ht="20.25" customHeight="1" x14ac:dyDescent="0.2">
      <c r="A45" s="84"/>
      <c r="B45" s="114"/>
      <c r="C45" s="114"/>
      <c r="D45" s="114"/>
      <c r="E45" s="114"/>
      <c r="F45" s="114"/>
      <c r="G45" s="114"/>
      <c r="H45" s="114"/>
      <c r="I45" s="114"/>
      <c r="J45" s="114"/>
      <c r="K45" s="114"/>
      <c r="L45" s="115"/>
      <c r="M45" s="114" t="s">
        <v>158</v>
      </c>
      <c r="N45" s="114"/>
      <c r="O45" s="114"/>
      <c r="P45" s="114"/>
      <c r="Q45" s="114"/>
      <c r="R45" s="114"/>
      <c r="S45" s="114"/>
      <c r="T45" s="114"/>
      <c r="U45" s="116"/>
      <c r="V45" s="116"/>
      <c r="W45" s="116"/>
      <c r="X45" s="116"/>
      <c r="Y45" s="116"/>
      <c r="Z45" s="11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row>
    <row r="46" spans="1:56" ht="20.25" customHeight="1" x14ac:dyDescent="0.2">
      <c r="A46" s="84"/>
      <c r="B46" s="114"/>
      <c r="C46" s="114" t="s">
        <v>159</v>
      </c>
      <c r="D46" s="114"/>
      <c r="E46" s="114"/>
      <c r="F46" s="114"/>
      <c r="G46" s="114"/>
      <c r="H46" s="114"/>
      <c r="I46" s="114"/>
      <c r="J46" s="114"/>
      <c r="K46" s="114"/>
      <c r="L46" s="115"/>
      <c r="M46" s="114"/>
      <c r="N46" s="114"/>
      <c r="O46" s="114"/>
      <c r="P46" s="114"/>
      <c r="Q46" s="114"/>
      <c r="R46" s="114"/>
      <c r="S46" s="114"/>
      <c r="T46" s="114"/>
      <c r="U46" s="114"/>
      <c r="V46" s="129"/>
      <c r="W46" s="130"/>
      <c r="X46" s="130"/>
      <c r="Y46" s="114"/>
      <c r="Z46" s="114"/>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row>
    <row r="47" spans="1:56" ht="20.25" customHeight="1" x14ac:dyDescent="0.2">
      <c r="A47" s="84"/>
      <c r="B47" s="114"/>
      <c r="C47" s="114" t="s">
        <v>134</v>
      </c>
      <c r="D47" s="114"/>
      <c r="E47" s="114"/>
      <c r="F47" s="114"/>
      <c r="G47" s="114"/>
      <c r="H47" s="114"/>
      <c r="I47" s="114"/>
      <c r="J47" s="114"/>
      <c r="K47" s="114"/>
      <c r="L47" s="115"/>
      <c r="M47" s="128"/>
      <c r="N47" s="128"/>
      <c r="O47" s="128"/>
      <c r="P47" s="128"/>
      <c r="Q47" s="114"/>
      <c r="R47" s="114"/>
      <c r="S47" s="114"/>
      <c r="T47" s="114"/>
      <c r="U47" s="114"/>
      <c r="V47" s="129"/>
      <c r="W47" s="130"/>
      <c r="X47" s="130"/>
      <c r="Y47" s="114"/>
      <c r="Z47" s="114"/>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row>
    <row r="48" spans="1:56" ht="20.25" customHeight="1" x14ac:dyDescent="0.2">
      <c r="A48" s="84"/>
      <c r="B48" s="114"/>
      <c r="C48" s="80" t="s">
        <v>160</v>
      </c>
      <c r="D48" s="80"/>
      <c r="E48" s="80"/>
      <c r="F48" s="80"/>
      <c r="G48" s="80"/>
      <c r="H48" s="114" t="s">
        <v>161</v>
      </c>
      <c r="I48" s="80"/>
      <c r="J48" s="80"/>
      <c r="K48" s="80"/>
      <c r="L48" s="80"/>
      <c r="M48" s="659" t="s">
        <v>149</v>
      </c>
      <c r="N48" s="659"/>
      <c r="O48" s="659"/>
      <c r="P48" s="659"/>
      <c r="Q48" s="114"/>
      <c r="R48" s="114"/>
      <c r="S48" s="114"/>
      <c r="T48" s="114"/>
      <c r="U48" s="114"/>
      <c r="V48" s="129"/>
      <c r="W48" s="130"/>
      <c r="X48" s="130"/>
      <c r="Y48" s="114"/>
      <c r="Z48" s="114"/>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row>
    <row r="49" spans="1:58" ht="20.25" customHeight="1" x14ac:dyDescent="0.2">
      <c r="A49" s="84"/>
      <c r="B49" s="114"/>
      <c r="C49" s="660">
        <f>P39</f>
        <v>0</v>
      </c>
      <c r="D49" s="661"/>
      <c r="E49" s="661"/>
      <c r="F49" s="662"/>
      <c r="G49" s="128" t="s">
        <v>162</v>
      </c>
      <c r="H49" s="663">
        <f>M44</f>
        <v>0</v>
      </c>
      <c r="I49" s="664"/>
      <c r="J49" s="664"/>
      <c r="K49" s="665"/>
      <c r="L49" s="128" t="s">
        <v>157</v>
      </c>
      <c r="M49" s="666">
        <f>ROUNDDOWN(C49+H49,1)</f>
        <v>0</v>
      </c>
      <c r="N49" s="667"/>
      <c r="O49" s="667"/>
      <c r="P49" s="668"/>
      <c r="Q49" s="114"/>
      <c r="R49" s="114"/>
      <c r="S49" s="114"/>
      <c r="T49" s="114"/>
      <c r="U49" s="114"/>
      <c r="V49" s="129"/>
      <c r="W49" s="130"/>
      <c r="X49" s="130"/>
      <c r="Y49" s="114"/>
      <c r="Z49" s="114"/>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row>
    <row r="50" spans="1:58" ht="20.25" customHeight="1" x14ac:dyDescent="0.2">
      <c r="A50" s="84"/>
      <c r="B50" s="114"/>
      <c r="C50" s="114"/>
      <c r="D50" s="114"/>
      <c r="E50" s="114"/>
      <c r="F50" s="114"/>
      <c r="G50" s="114"/>
      <c r="H50" s="114"/>
      <c r="I50" s="114"/>
      <c r="J50" s="114"/>
      <c r="K50" s="114"/>
      <c r="L50" s="114"/>
      <c r="M50" s="114"/>
      <c r="N50" s="115"/>
      <c r="O50" s="114"/>
      <c r="P50" s="114"/>
      <c r="Q50" s="114"/>
      <c r="R50" s="114"/>
      <c r="S50" s="114"/>
      <c r="T50" s="114"/>
      <c r="U50" s="114"/>
      <c r="V50" s="129"/>
      <c r="W50" s="130"/>
      <c r="X50" s="130"/>
      <c r="Y50" s="114"/>
      <c r="Z50" s="114"/>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row>
    <row r="51" spans="1:58" ht="20.25" customHeight="1" x14ac:dyDescent="0.2">
      <c r="C51" s="131"/>
      <c r="D51" s="131"/>
      <c r="E51" s="132"/>
      <c r="F51" s="132"/>
      <c r="G51" s="132"/>
      <c r="H51" s="132"/>
      <c r="I51" s="132"/>
      <c r="J51" s="132"/>
      <c r="K51" s="132"/>
      <c r="L51" s="132"/>
      <c r="M51" s="132"/>
      <c r="N51" s="132"/>
      <c r="O51" s="132"/>
      <c r="P51" s="132"/>
      <c r="Q51" s="132"/>
      <c r="R51" s="132"/>
      <c r="S51" s="132"/>
      <c r="T51" s="131"/>
      <c r="U51" s="132"/>
      <c r="V51" s="132"/>
      <c r="W51" s="132"/>
      <c r="X51" s="132"/>
      <c r="Y51" s="132"/>
      <c r="Z51" s="132"/>
      <c r="AA51" s="132"/>
      <c r="AB51" s="132"/>
      <c r="AC51" s="132"/>
      <c r="AD51" s="132"/>
      <c r="AE51" s="132"/>
      <c r="AF51" s="132"/>
      <c r="AJ51" s="133"/>
      <c r="AK51" s="134"/>
      <c r="AL51" s="134"/>
      <c r="AM51" s="132"/>
      <c r="AN51" s="132"/>
      <c r="AO51" s="132"/>
      <c r="AP51" s="132"/>
      <c r="AQ51" s="132"/>
      <c r="AR51" s="132"/>
      <c r="AS51" s="132"/>
      <c r="AT51" s="132"/>
      <c r="AU51" s="132"/>
      <c r="AV51" s="132"/>
      <c r="AW51" s="132"/>
      <c r="AX51" s="132"/>
      <c r="AY51" s="132"/>
      <c r="AZ51" s="132"/>
      <c r="BA51" s="132"/>
      <c r="BB51" s="132"/>
      <c r="BC51" s="132"/>
      <c r="BD51" s="132"/>
      <c r="BE51" s="134"/>
    </row>
    <row r="52" spans="1:58" ht="20.25" customHeight="1" x14ac:dyDescent="0.2">
      <c r="A52" s="132"/>
      <c r="B52" s="132"/>
      <c r="C52" s="131"/>
      <c r="D52" s="131"/>
      <c r="E52" s="132"/>
      <c r="F52" s="132"/>
      <c r="G52" s="132"/>
      <c r="H52" s="132"/>
      <c r="I52" s="132"/>
      <c r="J52" s="132"/>
      <c r="K52" s="132"/>
      <c r="L52" s="132"/>
      <c r="M52" s="132"/>
      <c r="N52" s="132"/>
      <c r="O52" s="132"/>
      <c r="P52" s="132"/>
      <c r="Q52" s="132"/>
      <c r="R52" s="132"/>
      <c r="S52" s="132"/>
      <c r="T52" s="132"/>
      <c r="U52" s="131"/>
      <c r="V52" s="132"/>
      <c r="W52" s="132"/>
      <c r="X52" s="132"/>
      <c r="Y52" s="132"/>
      <c r="Z52" s="132"/>
      <c r="AA52" s="132"/>
      <c r="AB52" s="132"/>
      <c r="AC52" s="132"/>
      <c r="AD52" s="132"/>
      <c r="AE52" s="132"/>
      <c r="AF52" s="132"/>
      <c r="AG52" s="132"/>
      <c r="AK52" s="133"/>
      <c r="AL52" s="134"/>
      <c r="AM52" s="134"/>
      <c r="AN52" s="132"/>
      <c r="AO52" s="132"/>
      <c r="AP52" s="132"/>
      <c r="AQ52" s="132"/>
      <c r="AR52" s="132"/>
      <c r="AS52" s="132"/>
      <c r="AT52" s="132"/>
      <c r="AU52" s="132"/>
      <c r="AV52" s="132"/>
      <c r="AW52" s="132"/>
      <c r="AX52" s="132"/>
      <c r="AY52" s="132"/>
      <c r="AZ52" s="132"/>
      <c r="BA52" s="132"/>
      <c r="BB52" s="132"/>
      <c r="BC52" s="132"/>
      <c r="BD52" s="132"/>
      <c r="BE52" s="132"/>
      <c r="BF52" s="134"/>
    </row>
    <row r="53" spans="1:58" ht="20.25" customHeight="1" x14ac:dyDescent="0.2">
      <c r="A53" s="132"/>
      <c r="B53" s="132"/>
      <c r="C53" s="132"/>
      <c r="D53" s="131"/>
      <c r="E53" s="132"/>
      <c r="F53" s="132"/>
      <c r="G53" s="132"/>
      <c r="H53" s="132"/>
      <c r="I53" s="132"/>
      <c r="J53" s="132"/>
      <c r="K53" s="132"/>
      <c r="L53" s="132"/>
      <c r="M53" s="132"/>
      <c r="N53" s="132"/>
      <c r="O53" s="132"/>
      <c r="P53" s="132"/>
      <c r="Q53" s="132"/>
      <c r="R53" s="132"/>
      <c r="S53" s="132"/>
      <c r="T53" s="132"/>
      <c r="U53" s="131"/>
      <c r="V53" s="132"/>
      <c r="W53" s="132"/>
      <c r="X53" s="132"/>
      <c r="Y53" s="132"/>
      <c r="Z53" s="132"/>
      <c r="AA53" s="132"/>
      <c r="AB53" s="132"/>
      <c r="AC53" s="132"/>
      <c r="AD53" s="132"/>
      <c r="AE53" s="132"/>
      <c r="AF53" s="132"/>
      <c r="AG53" s="132"/>
      <c r="AK53" s="133"/>
      <c r="AL53" s="134"/>
      <c r="AM53" s="134"/>
      <c r="AN53" s="132"/>
      <c r="AO53" s="132"/>
      <c r="AP53" s="132"/>
      <c r="AQ53" s="132"/>
      <c r="AR53" s="132"/>
      <c r="AS53" s="132"/>
      <c r="AT53" s="132"/>
      <c r="AU53" s="132"/>
      <c r="AV53" s="132"/>
      <c r="AW53" s="132"/>
      <c r="AX53" s="132"/>
      <c r="AY53" s="132"/>
      <c r="AZ53" s="132"/>
      <c r="BA53" s="132"/>
      <c r="BB53" s="132"/>
      <c r="BC53" s="132"/>
      <c r="BD53" s="132"/>
      <c r="BE53" s="132"/>
      <c r="BF53" s="134"/>
    </row>
    <row r="54" spans="1:58" ht="20.25" customHeight="1" x14ac:dyDescent="0.2">
      <c r="A54" s="132"/>
      <c r="B54" s="132"/>
      <c r="C54" s="131"/>
      <c r="D54" s="131"/>
      <c r="E54" s="132"/>
      <c r="F54" s="132"/>
      <c r="G54" s="132"/>
      <c r="H54" s="132"/>
      <c r="I54" s="132"/>
      <c r="J54" s="132"/>
      <c r="K54" s="132"/>
      <c r="L54" s="132"/>
      <c r="M54" s="132"/>
      <c r="N54" s="132"/>
      <c r="O54" s="132"/>
      <c r="P54" s="132"/>
      <c r="Q54" s="132"/>
      <c r="R54" s="132"/>
      <c r="S54" s="132"/>
      <c r="T54" s="132"/>
      <c r="U54" s="131"/>
      <c r="V54" s="132"/>
      <c r="W54" s="132"/>
      <c r="X54" s="132"/>
      <c r="Y54" s="132"/>
      <c r="Z54" s="132"/>
      <c r="AA54" s="132"/>
      <c r="AB54" s="132"/>
      <c r="AC54" s="132"/>
      <c r="AD54" s="132"/>
      <c r="AE54" s="132"/>
      <c r="AF54" s="132"/>
      <c r="AG54" s="132"/>
      <c r="AK54" s="133"/>
      <c r="AL54" s="134"/>
      <c r="AM54" s="134"/>
      <c r="AN54" s="132"/>
      <c r="AO54" s="132"/>
      <c r="AP54" s="132"/>
      <c r="AQ54" s="132"/>
      <c r="AR54" s="132"/>
      <c r="AS54" s="132"/>
      <c r="AT54" s="132"/>
      <c r="AU54" s="132"/>
      <c r="AV54" s="132"/>
      <c r="AW54" s="132"/>
      <c r="AX54" s="132"/>
      <c r="AY54" s="132"/>
      <c r="AZ54" s="132"/>
      <c r="BA54" s="132"/>
      <c r="BB54" s="132"/>
      <c r="BC54" s="132"/>
      <c r="BD54" s="132"/>
      <c r="BE54" s="132"/>
      <c r="BF54" s="134"/>
    </row>
    <row r="55" spans="1:58" ht="20.25" customHeight="1" x14ac:dyDescent="0.2">
      <c r="C55" s="133"/>
      <c r="D55" s="133"/>
      <c r="E55" s="133"/>
      <c r="F55" s="133"/>
      <c r="G55" s="133"/>
      <c r="H55" s="133"/>
      <c r="I55" s="133"/>
      <c r="J55" s="133"/>
      <c r="K55" s="133"/>
      <c r="L55" s="133"/>
      <c r="M55" s="133"/>
      <c r="N55" s="133"/>
      <c r="O55" s="133"/>
      <c r="P55" s="133"/>
      <c r="Q55" s="133"/>
      <c r="R55" s="133"/>
      <c r="S55" s="133"/>
      <c r="T55" s="133"/>
      <c r="U55" s="134"/>
      <c r="V55" s="134"/>
      <c r="W55" s="133"/>
      <c r="X55" s="133"/>
      <c r="Y55" s="133"/>
      <c r="Z55" s="133"/>
      <c r="AA55" s="133"/>
      <c r="AB55" s="133"/>
      <c r="AC55" s="133"/>
      <c r="AD55" s="133"/>
      <c r="AE55" s="133"/>
      <c r="AF55" s="133"/>
      <c r="AG55" s="133"/>
      <c r="AH55" s="133"/>
      <c r="AI55" s="133"/>
      <c r="AJ55" s="133"/>
      <c r="AK55" s="133"/>
      <c r="AL55" s="134"/>
      <c r="AM55" s="134"/>
      <c r="AN55" s="132"/>
      <c r="AO55" s="132"/>
      <c r="AP55" s="132"/>
      <c r="AQ55" s="132"/>
      <c r="AR55" s="132"/>
      <c r="AS55" s="132"/>
      <c r="AT55" s="132"/>
      <c r="AU55" s="132"/>
      <c r="AV55" s="132"/>
      <c r="AW55" s="132"/>
      <c r="AX55" s="132"/>
      <c r="AY55" s="132"/>
      <c r="AZ55" s="132"/>
      <c r="BA55" s="132"/>
      <c r="BB55" s="132"/>
      <c r="BC55" s="132"/>
      <c r="BD55" s="132"/>
      <c r="BE55" s="132"/>
      <c r="BF55" s="134"/>
    </row>
    <row r="56" spans="1:58" ht="20.25" customHeight="1" x14ac:dyDescent="0.2">
      <c r="C56" s="133"/>
      <c r="D56" s="133"/>
      <c r="E56" s="133"/>
      <c r="F56" s="133"/>
      <c r="G56" s="133"/>
      <c r="H56" s="133"/>
      <c r="I56" s="133"/>
      <c r="J56" s="133"/>
      <c r="K56" s="133"/>
      <c r="L56" s="133"/>
      <c r="M56" s="133"/>
      <c r="N56" s="133"/>
      <c r="O56" s="133"/>
      <c r="P56" s="133"/>
      <c r="Q56" s="133"/>
      <c r="R56" s="133"/>
      <c r="S56" s="133"/>
      <c r="T56" s="133"/>
      <c r="U56" s="134"/>
      <c r="V56" s="134"/>
      <c r="W56" s="133"/>
      <c r="X56" s="133"/>
      <c r="Y56" s="133"/>
      <c r="Z56" s="133"/>
      <c r="AA56" s="133"/>
      <c r="AB56" s="133"/>
      <c r="AC56" s="133"/>
      <c r="AD56" s="133"/>
      <c r="AE56" s="133"/>
      <c r="AF56" s="133"/>
      <c r="AG56" s="133"/>
      <c r="AH56" s="133"/>
      <c r="AI56" s="133"/>
      <c r="AJ56" s="133"/>
      <c r="AK56" s="133"/>
      <c r="AL56" s="134"/>
      <c r="AM56" s="134"/>
      <c r="AN56" s="132"/>
      <c r="AO56" s="132"/>
      <c r="AP56" s="132"/>
      <c r="AQ56" s="132"/>
      <c r="AR56" s="132"/>
      <c r="AS56" s="132"/>
      <c r="AT56" s="132"/>
      <c r="AU56" s="132"/>
      <c r="AV56" s="132"/>
      <c r="AW56" s="132"/>
      <c r="AX56" s="132"/>
      <c r="AY56" s="132"/>
      <c r="AZ56" s="132"/>
      <c r="BA56" s="132"/>
      <c r="BB56" s="132"/>
      <c r="BC56" s="132"/>
      <c r="BD56" s="132"/>
      <c r="BE56" s="132"/>
      <c r="BF56" s="134"/>
    </row>
  </sheetData>
  <sheetProtection sheet="1"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6"/>
  <conditionalFormatting sqref="AU13:AX30">
    <cfRule type="expression" dxfId="5" priority="3">
      <formula>INDIRECT(ADDRESS(ROW(),COLUMN()))=TRUNC(INDIRECT(ADDRESS(ROW(),COLUMN())))</formula>
    </cfRule>
  </conditionalFormatting>
  <conditionalFormatting sqref="E35:Q39">
    <cfRule type="expression" dxfId="4" priority="2">
      <formula>INDIRECT(ADDRESS(ROW(),COLUMN()))=TRUNC(INDIRECT(ADDRESS(ROW(),COLUMN())))</formula>
    </cfRule>
  </conditionalFormatting>
  <conditionalFormatting sqref="C44:F44">
    <cfRule type="expression" dxfId="3" priority="1">
      <formula>INDIRECT(ADDRESS(ROW(),COLUMN()))=TRUNC(INDIRECT(ADDRESS(ROW(),COLUMN())))</formula>
    </cfRule>
  </conditionalFormatting>
  <dataValidations count="7">
    <dataValidation type="list" allowBlank="1" showInputMessage="1" sqref="E13:F30">
      <formula1>"A, B, C, D"</formula1>
    </dataValidation>
    <dataValidation type="list" allowBlank="1" showInputMessage="1" showErrorMessage="1" sqref="AZ4:BC4">
      <formula1>"予定,実績,予定・実績"</formula1>
    </dataValidation>
    <dataValidation type="list" errorStyle="warning" allowBlank="1" showInputMessage="1" error="リストにない場合のみ、入力してください。" sqref="G13:K30">
      <formula1>INDIRECT(C13)</formula1>
    </dataValidation>
    <dataValidation type="list" allowBlank="1" showInputMessage="1" sqref="C13:D30">
      <formula1>職種</formula1>
    </dataValidation>
    <dataValidation type="list" allowBlank="1" showInputMessage="1" showErrorMessage="1" sqref="AZ3">
      <formula1>"４週,暦月"</formula1>
    </dataValidation>
    <dataValidation type="list" allowBlank="1" showInputMessage="1" showErrorMessage="1" sqref="J41:K41">
      <formula1>"週,暦月"</formula1>
    </dataValidation>
    <dataValidation type="decimal" allowBlank="1" showInputMessage="1" showErrorMessage="1" error="入力可能範囲　32～40" sqref="AV5">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28"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改正関係（介護分野の文書に係る負担軽減）\01_厚労省の様式例（厚労省HPからダウンロード）\[1-3_参考様式1-03_勤務表_訪問看護.xlsx]プルダウン・リスト'!#REF!</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75" zoomScaleNormal="75" zoomScaleSheetLayoutView="75" workbookViewId="0">
      <selection activeCell="C13" sqref="C13:D13"/>
    </sheetView>
  </sheetViews>
  <sheetFormatPr defaultColWidth="5" defaultRowHeight="20.25" customHeight="1" x14ac:dyDescent="0.2"/>
  <cols>
    <col min="1" max="1" width="1.5546875" style="231" customWidth="1"/>
    <col min="2" max="56" width="6.21875" style="231" customWidth="1"/>
    <col min="57" max="16384" width="5" style="231"/>
  </cols>
  <sheetData>
    <row r="1" spans="1:57" s="193" customFormat="1" ht="20.25" customHeight="1" x14ac:dyDescent="0.2">
      <c r="A1" s="188"/>
      <c r="B1" s="188"/>
      <c r="C1" s="189" t="s">
        <v>96</v>
      </c>
      <c r="D1" s="189"/>
      <c r="E1" s="188"/>
      <c r="F1" s="188"/>
      <c r="G1" s="190" t="s">
        <v>97</v>
      </c>
      <c r="H1" s="188"/>
      <c r="I1" s="188"/>
      <c r="J1" s="189"/>
      <c r="K1" s="189"/>
      <c r="L1" s="189"/>
      <c r="M1" s="189"/>
      <c r="N1" s="188"/>
      <c r="O1" s="188"/>
      <c r="P1" s="188"/>
      <c r="Q1" s="188"/>
      <c r="R1" s="188"/>
      <c r="S1" s="188"/>
      <c r="T1" s="188"/>
      <c r="U1" s="188"/>
      <c r="V1" s="188"/>
      <c r="W1" s="188"/>
      <c r="X1" s="188"/>
      <c r="Y1" s="188"/>
      <c r="Z1" s="188"/>
      <c r="AA1" s="188"/>
      <c r="AB1" s="188"/>
      <c r="AC1" s="188"/>
      <c r="AD1" s="188"/>
      <c r="AE1" s="188"/>
      <c r="AF1" s="188"/>
      <c r="AG1" s="188"/>
      <c r="AH1" s="188"/>
      <c r="AI1" s="188"/>
      <c r="AJ1" s="188"/>
      <c r="AK1" s="191" t="s">
        <v>98</v>
      </c>
      <c r="AL1" s="191" t="s">
        <v>99</v>
      </c>
      <c r="AM1" s="872" t="s">
        <v>100</v>
      </c>
      <c r="AN1" s="872"/>
      <c r="AO1" s="872"/>
      <c r="AP1" s="872"/>
      <c r="AQ1" s="872"/>
      <c r="AR1" s="872"/>
      <c r="AS1" s="872"/>
      <c r="AT1" s="872"/>
      <c r="AU1" s="872"/>
      <c r="AV1" s="872"/>
      <c r="AW1" s="872"/>
      <c r="AX1" s="872"/>
      <c r="AY1" s="872"/>
      <c r="AZ1" s="872"/>
      <c r="BA1" s="872"/>
      <c r="BB1" s="192" t="s">
        <v>101</v>
      </c>
      <c r="BC1" s="188"/>
      <c r="BD1" s="188"/>
    </row>
    <row r="2" spans="1:57" s="196" customFormat="1" ht="20.25" customHeight="1" x14ac:dyDescent="0.2">
      <c r="A2" s="194"/>
      <c r="B2" s="194"/>
      <c r="C2" s="194"/>
      <c r="D2" s="190"/>
      <c r="E2" s="194"/>
      <c r="F2" s="194"/>
      <c r="G2" s="194"/>
      <c r="H2" s="190"/>
      <c r="I2" s="191"/>
      <c r="J2" s="191"/>
      <c r="K2" s="191"/>
      <c r="L2" s="191"/>
      <c r="M2" s="191"/>
      <c r="N2" s="194"/>
      <c r="O2" s="194"/>
      <c r="P2" s="194"/>
      <c r="Q2" s="194"/>
      <c r="R2" s="194"/>
      <c r="S2" s="194"/>
      <c r="T2" s="191" t="s">
        <v>102</v>
      </c>
      <c r="U2" s="873">
        <v>3</v>
      </c>
      <c r="V2" s="873"/>
      <c r="W2" s="191" t="s">
        <v>99</v>
      </c>
      <c r="X2" s="874">
        <f>IF(U2=0,"",YEAR(DATE(2018+U2,1,1)))</f>
        <v>2021</v>
      </c>
      <c r="Y2" s="874"/>
      <c r="Z2" s="194" t="s">
        <v>103</v>
      </c>
      <c r="AA2" s="194" t="s">
        <v>104</v>
      </c>
      <c r="AB2" s="873">
        <v>4</v>
      </c>
      <c r="AC2" s="873"/>
      <c r="AD2" s="194" t="s">
        <v>105</v>
      </c>
      <c r="AE2" s="194"/>
      <c r="AF2" s="194"/>
      <c r="AG2" s="194"/>
      <c r="AH2" s="194"/>
      <c r="AI2" s="194"/>
      <c r="AJ2" s="192"/>
      <c r="AK2" s="191" t="s">
        <v>106</v>
      </c>
      <c r="AL2" s="191" t="s">
        <v>99</v>
      </c>
      <c r="AM2" s="873"/>
      <c r="AN2" s="873"/>
      <c r="AO2" s="873"/>
      <c r="AP2" s="873"/>
      <c r="AQ2" s="873"/>
      <c r="AR2" s="873"/>
      <c r="AS2" s="873"/>
      <c r="AT2" s="873"/>
      <c r="AU2" s="873"/>
      <c r="AV2" s="873"/>
      <c r="AW2" s="873"/>
      <c r="AX2" s="873"/>
      <c r="AY2" s="873"/>
      <c r="AZ2" s="873"/>
      <c r="BA2" s="873"/>
      <c r="BB2" s="192" t="s">
        <v>101</v>
      </c>
      <c r="BC2" s="191"/>
      <c r="BD2" s="191"/>
      <c r="BE2" s="195"/>
    </row>
    <row r="3" spans="1:57" s="196" customFormat="1" ht="20.25" customHeight="1" x14ac:dyDescent="0.2">
      <c r="A3" s="194"/>
      <c r="B3" s="194"/>
      <c r="C3" s="194"/>
      <c r="D3" s="190"/>
      <c r="E3" s="194"/>
      <c r="F3" s="194"/>
      <c r="G3" s="194"/>
      <c r="H3" s="190"/>
      <c r="I3" s="191"/>
      <c r="J3" s="191"/>
      <c r="K3" s="191"/>
      <c r="L3" s="191"/>
      <c r="M3" s="191"/>
      <c r="N3" s="194"/>
      <c r="O3" s="194"/>
      <c r="P3" s="194"/>
      <c r="Q3" s="194"/>
      <c r="R3" s="194"/>
      <c r="S3" s="194"/>
      <c r="T3" s="197"/>
      <c r="U3" s="198"/>
      <c r="V3" s="198"/>
      <c r="W3" s="199"/>
      <c r="X3" s="198"/>
      <c r="Y3" s="198"/>
      <c r="Z3" s="200"/>
      <c r="AA3" s="200"/>
      <c r="AB3" s="198"/>
      <c r="AC3" s="198"/>
      <c r="AD3" s="201"/>
      <c r="AE3" s="194"/>
      <c r="AF3" s="194"/>
      <c r="AG3" s="194"/>
      <c r="AH3" s="194"/>
      <c r="AI3" s="194"/>
      <c r="AJ3" s="192"/>
      <c r="AK3" s="191"/>
      <c r="AL3" s="191"/>
      <c r="AM3" s="202"/>
      <c r="AN3" s="202"/>
      <c r="AO3" s="202"/>
      <c r="AP3" s="202"/>
      <c r="AQ3" s="202"/>
      <c r="AR3" s="202"/>
      <c r="AS3" s="202"/>
      <c r="AT3" s="202"/>
      <c r="AU3" s="202"/>
      <c r="AV3" s="202"/>
      <c r="AW3" s="202"/>
      <c r="AX3" s="202"/>
      <c r="AY3" s="203" t="s">
        <v>107</v>
      </c>
      <c r="AZ3" s="875" t="s">
        <v>108</v>
      </c>
      <c r="BA3" s="875"/>
      <c r="BB3" s="875"/>
      <c r="BC3" s="875"/>
      <c r="BD3" s="191"/>
      <c r="BE3" s="195"/>
    </row>
    <row r="4" spans="1:57" s="196" customFormat="1" ht="20.25" customHeight="1" x14ac:dyDescent="0.2">
      <c r="A4" s="194"/>
      <c r="B4" s="204"/>
      <c r="C4" s="204"/>
      <c r="D4" s="204"/>
      <c r="E4" s="204"/>
      <c r="F4" s="204"/>
      <c r="G4" s="204"/>
      <c r="H4" s="204"/>
      <c r="I4" s="204"/>
      <c r="J4" s="205"/>
      <c r="K4" s="206"/>
      <c r="L4" s="206"/>
      <c r="M4" s="206"/>
      <c r="N4" s="206"/>
      <c r="O4" s="206"/>
      <c r="P4" s="207"/>
      <c r="Q4" s="206"/>
      <c r="R4" s="206"/>
      <c r="S4" s="208"/>
      <c r="T4" s="194"/>
      <c r="U4" s="194"/>
      <c r="V4" s="194"/>
      <c r="W4" s="194"/>
      <c r="X4" s="194"/>
      <c r="Y4" s="194"/>
      <c r="Z4" s="200"/>
      <c r="AA4" s="200"/>
      <c r="AB4" s="198"/>
      <c r="AC4" s="198"/>
      <c r="AD4" s="201"/>
      <c r="AE4" s="194"/>
      <c r="AF4" s="194"/>
      <c r="AG4" s="194"/>
      <c r="AH4" s="194"/>
      <c r="AI4" s="194"/>
      <c r="AJ4" s="192"/>
      <c r="AK4" s="191"/>
      <c r="AL4" s="191"/>
      <c r="AM4" s="202"/>
      <c r="AN4" s="202"/>
      <c r="AO4" s="202"/>
      <c r="AP4" s="202"/>
      <c r="AQ4" s="202"/>
      <c r="AR4" s="202"/>
      <c r="AS4" s="202"/>
      <c r="AT4" s="202"/>
      <c r="AU4" s="202"/>
      <c r="AV4" s="202"/>
      <c r="AW4" s="202"/>
      <c r="AX4" s="202"/>
      <c r="AY4" s="203" t="s">
        <v>109</v>
      </c>
      <c r="AZ4" s="875" t="s">
        <v>110</v>
      </c>
      <c r="BA4" s="875"/>
      <c r="BB4" s="875"/>
      <c r="BC4" s="875"/>
      <c r="BD4" s="191"/>
      <c r="BE4" s="195"/>
    </row>
    <row r="5" spans="1:57" s="196" customFormat="1" ht="20.25" customHeight="1" x14ac:dyDescent="0.2">
      <c r="A5" s="194"/>
      <c r="B5" s="209"/>
      <c r="C5" s="209"/>
      <c r="D5" s="209"/>
      <c r="E5" s="209"/>
      <c r="F5" s="209"/>
      <c r="G5" s="209"/>
      <c r="H5" s="209"/>
      <c r="I5" s="209"/>
      <c r="J5" s="210"/>
      <c r="K5" s="211"/>
      <c r="L5" s="212"/>
      <c r="M5" s="212"/>
      <c r="N5" s="212"/>
      <c r="O5" s="212"/>
      <c r="P5" s="209"/>
      <c r="Q5" s="213"/>
      <c r="R5" s="213"/>
      <c r="S5" s="214"/>
      <c r="T5" s="194"/>
      <c r="U5" s="194"/>
      <c r="V5" s="194"/>
      <c r="W5" s="194"/>
      <c r="X5" s="194"/>
      <c r="Y5" s="194"/>
      <c r="Z5" s="200"/>
      <c r="AA5" s="200"/>
      <c r="AB5" s="198"/>
      <c r="AC5" s="198"/>
      <c r="AD5" s="215"/>
      <c r="AE5" s="215"/>
      <c r="AF5" s="215"/>
      <c r="AG5" s="215"/>
      <c r="AH5" s="194"/>
      <c r="AI5" s="194"/>
      <c r="AJ5" s="215" t="s">
        <v>111</v>
      </c>
      <c r="AK5" s="215"/>
      <c r="AL5" s="215"/>
      <c r="AM5" s="215"/>
      <c r="AN5" s="215"/>
      <c r="AO5" s="215"/>
      <c r="AP5" s="215"/>
      <c r="AQ5" s="215"/>
      <c r="AR5" s="204"/>
      <c r="AS5" s="204"/>
      <c r="AT5" s="216"/>
      <c r="AU5" s="215"/>
      <c r="AV5" s="889">
        <v>40</v>
      </c>
      <c r="AW5" s="890"/>
      <c r="AX5" s="216" t="s">
        <v>112</v>
      </c>
      <c r="AY5" s="215"/>
      <c r="AZ5" s="889">
        <v>160</v>
      </c>
      <c r="BA5" s="890"/>
      <c r="BB5" s="216" t="s">
        <v>113</v>
      </c>
      <c r="BC5" s="215"/>
      <c r="BD5" s="194"/>
      <c r="BE5" s="195"/>
    </row>
    <row r="6" spans="1:57" s="196" customFormat="1" ht="20.25" customHeight="1" x14ac:dyDescent="0.2">
      <c r="A6" s="194"/>
      <c r="B6" s="209"/>
      <c r="C6" s="209"/>
      <c r="D6" s="209"/>
      <c r="E6" s="209"/>
      <c r="F6" s="209"/>
      <c r="G6" s="209"/>
      <c r="H6" s="209"/>
      <c r="I6" s="209"/>
      <c r="J6" s="209"/>
      <c r="K6" s="217"/>
      <c r="L6" s="217"/>
      <c r="M6" s="217"/>
      <c r="N6" s="209"/>
      <c r="O6" s="218"/>
      <c r="P6" s="219"/>
      <c r="Q6" s="219"/>
      <c r="R6" s="220"/>
      <c r="S6" s="221"/>
      <c r="T6" s="194"/>
      <c r="U6" s="194"/>
      <c r="V6" s="194"/>
      <c r="W6" s="194"/>
      <c r="X6" s="194"/>
      <c r="Y6" s="194"/>
      <c r="Z6" s="200"/>
      <c r="AA6" s="200"/>
      <c r="AB6" s="198"/>
      <c r="AC6" s="198"/>
      <c r="AD6" s="222"/>
      <c r="AE6" s="188"/>
      <c r="AF6" s="188"/>
      <c r="AG6" s="188"/>
      <c r="AH6" s="194"/>
      <c r="AI6" s="194"/>
      <c r="AJ6" s="194"/>
      <c r="AK6" s="194"/>
      <c r="AL6" s="188"/>
      <c r="AM6" s="188"/>
      <c r="AN6" s="223"/>
      <c r="AO6" s="224"/>
      <c r="AP6" s="224"/>
      <c r="AQ6" s="225"/>
      <c r="AR6" s="225"/>
      <c r="AS6" s="225"/>
      <c r="AT6" s="225"/>
      <c r="AU6" s="225"/>
      <c r="AV6" s="225"/>
      <c r="AW6" s="215" t="s">
        <v>114</v>
      </c>
      <c r="AX6" s="215"/>
      <c r="AY6" s="215"/>
      <c r="AZ6" s="891">
        <f>DAY(EOMONTH(DATE(X2,AB2,1),0))</f>
        <v>30</v>
      </c>
      <c r="BA6" s="892"/>
      <c r="BB6" s="216" t="s">
        <v>115</v>
      </c>
      <c r="BC6" s="194"/>
      <c r="BD6" s="194"/>
      <c r="BE6" s="195"/>
    </row>
    <row r="7" spans="1:57" ht="20.25" customHeight="1" thickBot="1" x14ac:dyDescent="0.25">
      <c r="A7" s="226"/>
      <c r="B7" s="226"/>
      <c r="C7" s="227"/>
      <c r="D7" s="227"/>
      <c r="E7" s="226"/>
      <c r="F7" s="226"/>
      <c r="G7" s="228"/>
      <c r="H7" s="226"/>
      <c r="I7" s="226"/>
      <c r="J7" s="226"/>
      <c r="K7" s="226"/>
      <c r="L7" s="226"/>
      <c r="M7" s="226"/>
      <c r="N7" s="226"/>
      <c r="O7" s="226"/>
      <c r="P7" s="226"/>
      <c r="Q7" s="226"/>
      <c r="R7" s="226"/>
      <c r="S7" s="227"/>
      <c r="T7" s="226"/>
      <c r="U7" s="226"/>
      <c r="V7" s="226"/>
      <c r="W7" s="226"/>
      <c r="X7" s="226"/>
      <c r="Y7" s="226"/>
      <c r="Z7" s="226"/>
      <c r="AA7" s="226"/>
      <c r="AB7" s="226"/>
      <c r="AC7" s="226"/>
      <c r="AD7" s="226"/>
      <c r="AE7" s="226"/>
      <c r="AF7" s="226"/>
      <c r="AG7" s="226"/>
      <c r="AH7" s="226"/>
      <c r="AI7" s="226"/>
      <c r="AJ7" s="227"/>
      <c r="AK7" s="226"/>
      <c r="AL7" s="226"/>
      <c r="AM7" s="226"/>
      <c r="AN7" s="226"/>
      <c r="AO7" s="226"/>
      <c r="AP7" s="226"/>
      <c r="AQ7" s="226"/>
      <c r="AR7" s="226"/>
      <c r="AS7" s="226"/>
      <c r="AT7" s="226"/>
      <c r="AU7" s="226"/>
      <c r="AV7" s="226"/>
      <c r="AW7" s="226"/>
      <c r="AX7" s="226"/>
      <c r="AY7" s="226"/>
      <c r="AZ7" s="226"/>
      <c r="BA7" s="226"/>
      <c r="BB7" s="226"/>
      <c r="BC7" s="229"/>
      <c r="BD7" s="229"/>
      <c r="BE7" s="230"/>
    </row>
    <row r="8" spans="1:57" ht="20.25" customHeight="1" thickBot="1" x14ac:dyDescent="0.25">
      <c r="A8" s="226"/>
      <c r="B8" s="855" t="s">
        <v>116</v>
      </c>
      <c r="C8" s="858" t="s">
        <v>117</v>
      </c>
      <c r="D8" s="859"/>
      <c r="E8" s="864" t="s">
        <v>118</v>
      </c>
      <c r="F8" s="859"/>
      <c r="G8" s="864" t="s">
        <v>119</v>
      </c>
      <c r="H8" s="858"/>
      <c r="I8" s="858"/>
      <c r="J8" s="858"/>
      <c r="K8" s="859"/>
      <c r="L8" s="864" t="s">
        <v>120</v>
      </c>
      <c r="M8" s="858"/>
      <c r="N8" s="858"/>
      <c r="O8" s="867"/>
      <c r="P8" s="870" t="s">
        <v>121</v>
      </c>
      <c r="Q8" s="871"/>
      <c r="R8" s="871"/>
      <c r="S8" s="871"/>
      <c r="T8" s="871"/>
      <c r="U8" s="871"/>
      <c r="V8" s="871"/>
      <c r="W8" s="871"/>
      <c r="X8" s="871"/>
      <c r="Y8" s="871"/>
      <c r="Z8" s="871"/>
      <c r="AA8" s="871"/>
      <c r="AB8" s="871"/>
      <c r="AC8" s="871"/>
      <c r="AD8" s="871"/>
      <c r="AE8" s="871"/>
      <c r="AF8" s="871"/>
      <c r="AG8" s="871"/>
      <c r="AH8" s="871"/>
      <c r="AI8" s="871"/>
      <c r="AJ8" s="871"/>
      <c r="AK8" s="871"/>
      <c r="AL8" s="871"/>
      <c r="AM8" s="871"/>
      <c r="AN8" s="871"/>
      <c r="AO8" s="871"/>
      <c r="AP8" s="871"/>
      <c r="AQ8" s="871"/>
      <c r="AR8" s="871"/>
      <c r="AS8" s="871"/>
      <c r="AT8" s="871"/>
      <c r="AU8" s="876" t="str">
        <f>IF(AZ3="４週","(9)1～4週目の勤務時間数合計","(9)1か月の勤務時間数合計")</f>
        <v>(9)1～4週目の勤務時間数合計</v>
      </c>
      <c r="AV8" s="877"/>
      <c r="AW8" s="876" t="s">
        <v>122</v>
      </c>
      <c r="AX8" s="877"/>
      <c r="AY8" s="884" t="s">
        <v>123</v>
      </c>
      <c r="AZ8" s="884"/>
      <c r="BA8" s="884"/>
      <c r="BB8" s="884"/>
      <c r="BC8" s="884"/>
      <c r="BD8" s="884"/>
    </row>
    <row r="9" spans="1:57" ht="20.25" customHeight="1" thickBot="1" x14ac:dyDescent="0.25">
      <c r="A9" s="226"/>
      <c r="B9" s="856"/>
      <c r="C9" s="860"/>
      <c r="D9" s="861"/>
      <c r="E9" s="865"/>
      <c r="F9" s="861"/>
      <c r="G9" s="865"/>
      <c r="H9" s="860"/>
      <c r="I9" s="860"/>
      <c r="J9" s="860"/>
      <c r="K9" s="861"/>
      <c r="L9" s="865"/>
      <c r="M9" s="860"/>
      <c r="N9" s="860"/>
      <c r="O9" s="868"/>
      <c r="P9" s="886" t="s">
        <v>124</v>
      </c>
      <c r="Q9" s="887"/>
      <c r="R9" s="887"/>
      <c r="S9" s="887"/>
      <c r="T9" s="887"/>
      <c r="U9" s="887"/>
      <c r="V9" s="888"/>
      <c r="W9" s="886" t="s">
        <v>125</v>
      </c>
      <c r="X9" s="887"/>
      <c r="Y9" s="887"/>
      <c r="Z9" s="887"/>
      <c r="AA9" s="887"/>
      <c r="AB9" s="887"/>
      <c r="AC9" s="888"/>
      <c r="AD9" s="886" t="s">
        <v>126</v>
      </c>
      <c r="AE9" s="887"/>
      <c r="AF9" s="887"/>
      <c r="AG9" s="887"/>
      <c r="AH9" s="887"/>
      <c r="AI9" s="887"/>
      <c r="AJ9" s="888"/>
      <c r="AK9" s="886" t="s">
        <v>127</v>
      </c>
      <c r="AL9" s="887"/>
      <c r="AM9" s="887"/>
      <c r="AN9" s="887"/>
      <c r="AO9" s="887"/>
      <c r="AP9" s="887"/>
      <c r="AQ9" s="888"/>
      <c r="AR9" s="886" t="s">
        <v>128</v>
      </c>
      <c r="AS9" s="887"/>
      <c r="AT9" s="888"/>
      <c r="AU9" s="878"/>
      <c r="AV9" s="879"/>
      <c r="AW9" s="878"/>
      <c r="AX9" s="879"/>
      <c r="AY9" s="884"/>
      <c r="AZ9" s="884"/>
      <c r="BA9" s="884"/>
      <c r="BB9" s="884"/>
      <c r="BC9" s="884"/>
      <c r="BD9" s="884"/>
    </row>
    <row r="10" spans="1:57" ht="20.25" customHeight="1" thickBot="1" x14ac:dyDescent="0.25">
      <c r="A10" s="226"/>
      <c r="B10" s="856"/>
      <c r="C10" s="860"/>
      <c r="D10" s="861"/>
      <c r="E10" s="865"/>
      <c r="F10" s="861"/>
      <c r="G10" s="865"/>
      <c r="H10" s="860"/>
      <c r="I10" s="860"/>
      <c r="J10" s="860"/>
      <c r="K10" s="861"/>
      <c r="L10" s="865"/>
      <c r="M10" s="860"/>
      <c r="N10" s="860"/>
      <c r="O10" s="868"/>
      <c r="P10" s="232">
        <f>DAY(DATE($X$2,$AB$2,1))</f>
        <v>1</v>
      </c>
      <c r="Q10" s="233">
        <f>DAY(DATE($X$2,$AB$2,2))</f>
        <v>2</v>
      </c>
      <c r="R10" s="233">
        <f>DAY(DATE($X$2,$AB$2,3))</f>
        <v>3</v>
      </c>
      <c r="S10" s="233">
        <f>DAY(DATE($X$2,$AB$2,4))</f>
        <v>4</v>
      </c>
      <c r="T10" s="233">
        <f>DAY(DATE($X$2,$AB$2,5))</f>
        <v>5</v>
      </c>
      <c r="U10" s="233">
        <f>DAY(DATE($X$2,$AB$2,6))</f>
        <v>6</v>
      </c>
      <c r="V10" s="234">
        <f>DAY(DATE($X$2,$AB$2,7))</f>
        <v>7</v>
      </c>
      <c r="W10" s="232">
        <f>DAY(DATE($X$2,$AB$2,8))</f>
        <v>8</v>
      </c>
      <c r="X10" s="233">
        <f>DAY(DATE($X$2,$AB$2,9))</f>
        <v>9</v>
      </c>
      <c r="Y10" s="233">
        <f>DAY(DATE($X$2,$AB$2,10))</f>
        <v>10</v>
      </c>
      <c r="Z10" s="233">
        <f>DAY(DATE($X$2,$AB$2,11))</f>
        <v>11</v>
      </c>
      <c r="AA10" s="233">
        <f>DAY(DATE($X$2,$AB$2,12))</f>
        <v>12</v>
      </c>
      <c r="AB10" s="233">
        <f>DAY(DATE($X$2,$AB$2,13))</f>
        <v>13</v>
      </c>
      <c r="AC10" s="234">
        <f>DAY(DATE($X$2,$AB$2,14))</f>
        <v>14</v>
      </c>
      <c r="AD10" s="232">
        <f>DAY(DATE($X$2,$AB$2,15))</f>
        <v>15</v>
      </c>
      <c r="AE10" s="233">
        <f>DAY(DATE($X$2,$AB$2,16))</f>
        <v>16</v>
      </c>
      <c r="AF10" s="233">
        <f>DAY(DATE($X$2,$AB$2,17))</f>
        <v>17</v>
      </c>
      <c r="AG10" s="233">
        <f>DAY(DATE($X$2,$AB$2,18))</f>
        <v>18</v>
      </c>
      <c r="AH10" s="233">
        <f>DAY(DATE($X$2,$AB$2,19))</f>
        <v>19</v>
      </c>
      <c r="AI10" s="233">
        <f>DAY(DATE($X$2,$AB$2,20))</f>
        <v>20</v>
      </c>
      <c r="AJ10" s="234">
        <f>DAY(DATE($X$2,$AB$2,21))</f>
        <v>21</v>
      </c>
      <c r="AK10" s="232">
        <f>DAY(DATE($X$2,$AB$2,22))</f>
        <v>22</v>
      </c>
      <c r="AL10" s="233">
        <f>DAY(DATE($X$2,$AB$2,23))</f>
        <v>23</v>
      </c>
      <c r="AM10" s="233">
        <f>DAY(DATE($X$2,$AB$2,24))</f>
        <v>24</v>
      </c>
      <c r="AN10" s="233">
        <f>DAY(DATE($X$2,$AB$2,25))</f>
        <v>25</v>
      </c>
      <c r="AO10" s="233">
        <f>DAY(DATE($X$2,$AB$2,26))</f>
        <v>26</v>
      </c>
      <c r="AP10" s="233">
        <f>DAY(DATE($X$2,$AB$2,27))</f>
        <v>27</v>
      </c>
      <c r="AQ10" s="234">
        <f>DAY(DATE($X$2,$AB$2,28))</f>
        <v>28</v>
      </c>
      <c r="AR10" s="232" t="str">
        <f>IF(AZ3="暦月",IF(DAY(DATE($X$2,$AB$2,29))=29,29,""),"")</f>
        <v/>
      </c>
      <c r="AS10" s="233" t="str">
        <f>IF(AZ3="暦月",IF(DAY(DATE($X$2,$AB$2,30))=30,30,""),"")</f>
        <v/>
      </c>
      <c r="AT10" s="234" t="str">
        <f>IF(AZ3="暦月",IF(DAY(DATE($X$2,$AB$2,31))=31,31,""),"")</f>
        <v/>
      </c>
      <c r="AU10" s="878"/>
      <c r="AV10" s="879"/>
      <c r="AW10" s="878"/>
      <c r="AX10" s="879"/>
      <c r="AY10" s="884"/>
      <c r="AZ10" s="884"/>
      <c r="BA10" s="884"/>
      <c r="BB10" s="884"/>
      <c r="BC10" s="884"/>
      <c r="BD10" s="884"/>
    </row>
    <row r="11" spans="1:57" ht="20.25" hidden="1" customHeight="1" thickBot="1" x14ac:dyDescent="0.25">
      <c r="A11" s="226"/>
      <c r="B11" s="856"/>
      <c r="C11" s="860"/>
      <c r="D11" s="861"/>
      <c r="E11" s="865"/>
      <c r="F11" s="861"/>
      <c r="G11" s="865"/>
      <c r="H11" s="860"/>
      <c r="I11" s="860"/>
      <c r="J11" s="860"/>
      <c r="K11" s="861"/>
      <c r="L11" s="865"/>
      <c r="M11" s="860"/>
      <c r="N11" s="860"/>
      <c r="O11" s="868"/>
      <c r="P11" s="232">
        <f>WEEKDAY(DATE($X$2,$AB$2,1))</f>
        <v>5</v>
      </c>
      <c r="Q11" s="233">
        <f>WEEKDAY(DATE($X$2,$AB$2,2))</f>
        <v>6</v>
      </c>
      <c r="R11" s="233">
        <f>WEEKDAY(DATE($X$2,$AB$2,3))</f>
        <v>7</v>
      </c>
      <c r="S11" s="233">
        <f>WEEKDAY(DATE($X$2,$AB$2,4))</f>
        <v>1</v>
      </c>
      <c r="T11" s="233">
        <f>WEEKDAY(DATE($X$2,$AB$2,5))</f>
        <v>2</v>
      </c>
      <c r="U11" s="233">
        <f>WEEKDAY(DATE($X$2,$AB$2,6))</f>
        <v>3</v>
      </c>
      <c r="V11" s="234">
        <f>WEEKDAY(DATE($X$2,$AB$2,7))</f>
        <v>4</v>
      </c>
      <c r="W11" s="232">
        <f>WEEKDAY(DATE($X$2,$AB$2,8))</f>
        <v>5</v>
      </c>
      <c r="X11" s="233">
        <f>WEEKDAY(DATE($X$2,$AB$2,9))</f>
        <v>6</v>
      </c>
      <c r="Y11" s="233">
        <f>WEEKDAY(DATE($X$2,$AB$2,10))</f>
        <v>7</v>
      </c>
      <c r="Z11" s="233">
        <f>WEEKDAY(DATE($X$2,$AB$2,11))</f>
        <v>1</v>
      </c>
      <c r="AA11" s="233">
        <f>WEEKDAY(DATE($X$2,$AB$2,12))</f>
        <v>2</v>
      </c>
      <c r="AB11" s="233">
        <f>WEEKDAY(DATE($X$2,$AB$2,13))</f>
        <v>3</v>
      </c>
      <c r="AC11" s="234">
        <f>WEEKDAY(DATE($X$2,$AB$2,14))</f>
        <v>4</v>
      </c>
      <c r="AD11" s="232">
        <f>WEEKDAY(DATE($X$2,$AB$2,15))</f>
        <v>5</v>
      </c>
      <c r="AE11" s="233">
        <f>WEEKDAY(DATE($X$2,$AB$2,16))</f>
        <v>6</v>
      </c>
      <c r="AF11" s="233">
        <f>WEEKDAY(DATE($X$2,$AB$2,17))</f>
        <v>7</v>
      </c>
      <c r="AG11" s="233">
        <f>WEEKDAY(DATE($X$2,$AB$2,18))</f>
        <v>1</v>
      </c>
      <c r="AH11" s="233">
        <f>WEEKDAY(DATE($X$2,$AB$2,19))</f>
        <v>2</v>
      </c>
      <c r="AI11" s="233">
        <f>WEEKDAY(DATE($X$2,$AB$2,20))</f>
        <v>3</v>
      </c>
      <c r="AJ11" s="234">
        <f>WEEKDAY(DATE($X$2,$AB$2,21))</f>
        <v>4</v>
      </c>
      <c r="AK11" s="232">
        <f>WEEKDAY(DATE($X$2,$AB$2,22))</f>
        <v>5</v>
      </c>
      <c r="AL11" s="233">
        <f>WEEKDAY(DATE($X$2,$AB$2,23))</f>
        <v>6</v>
      </c>
      <c r="AM11" s="233">
        <f>WEEKDAY(DATE($X$2,$AB$2,24))</f>
        <v>7</v>
      </c>
      <c r="AN11" s="233">
        <f>WEEKDAY(DATE($X$2,$AB$2,25))</f>
        <v>1</v>
      </c>
      <c r="AO11" s="233">
        <f>WEEKDAY(DATE($X$2,$AB$2,26))</f>
        <v>2</v>
      </c>
      <c r="AP11" s="233">
        <f>WEEKDAY(DATE($X$2,$AB$2,27))</f>
        <v>3</v>
      </c>
      <c r="AQ11" s="234">
        <f>WEEKDAY(DATE($X$2,$AB$2,28))</f>
        <v>4</v>
      </c>
      <c r="AR11" s="232">
        <f>IF(AR10=29,WEEKDAY(DATE($X$2,$AB$2,29)),0)</f>
        <v>0</v>
      </c>
      <c r="AS11" s="233">
        <f>IF(AS10=30,WEEKDAY(DATE($X$2,$AB$2,30)),0)</f>
        <v>0</v>
      </c>
      <c r="AT11" s="234">
        <f>IF(AT10=31,WEEKDAY(DATE($X$2,$AB$2,31)),0)</f>
        <v>0</v>
      </c>
      <c r="AU11" s="880"/>
      <c r="AV11" s="881"/>
      <c r="AW11" s="880"/>
      <c r="AX11" s="881"/>
      <c r="AY11" s="885"/>
      <c r="AZ11" s="885"/>
      <c r="BA11" s="885"/>
      <c r="BB11" s="885"/>
      <c r="BC11" s="885"/>
      <c r="BD11" s="885"/>
    </row>
    <row r="12" spans="1:57" ht="20.25" customHeight="1" thickBot="1" x14ac:dyDescent="0.25">
      <c r="A12" s="226"/>
      <c r="B12" s="857"/>
      <c r="C12" s="862"/>
      <c r="D12" s="863"/>
      <c r="E12" s="866"/>
      <c r="F12" s="863"/>
      <c r="G12" s="866"/>
      <c r="H12" s="862"/>
      <c r="I12" s="862"/>
      <c r="J12" s="862"/>
      <c r="K12" s="863"/>
      <c r="L12" s="866"/>
      <c r="M12" s="862"/>
      <c r="N12" s="862"/>
      <c r="O12" s="869"/>
      <c r="P12" s="235" t="str">
        <f>IF(P11=1,"日",IF(P11=2,"月",IF(P11=3,"火",IF(P11=4,"水",IF(P11=5,"木",IF(P11=6,"金","土"))))))</f>
        <v>木</v>
      </c>
      <c r="Q12" s="236" t="str">
        <f t="shared" ref="Q12:AQ12" si="0">IF(Q11=1,"日",IF(Q11=2,"月",IF(Q11=3,"火",IF(Q11=4,"水",IF(Q11=5,"木",IF(Q11=6,"金","土"))))))</f>
        <v>金</v>
      </c>
      <c r="R12" s="236" t="str">
        <f t="shared" si="0"/>
        <v>土</v>
      </c>
      <c r="S12" s="236" t="str">
        <f t="shared" si="0"/>
        <v>日</v>
      </c>
      <c r="T12" s="236" t="str">
        <f t="shared" si="0"/>
        <v>月</v>
      </c>
      <c r="U12" s="236" t="str">
        <f t="shared" si="0"/>
        <v>火</v>
      </c>
      <c r="V12" s="237" t="str">
        <f t="shared" si="0"/>
        <v>水</v>
      </c>
      <c r="W12" s="235" t="str">
        <f t="shared" si="0"/>
        <v>木</v>
      </c>
      <c r="X12" s="236" t="str">
        <f t="shared" si="0"/>
        <v>金</v>
      </c>
      <c r="Y12" s="236" t="str">
        <f t="shared" si="0"/>
        <v>土</v>
      </c>
      <c r="Z12" s="236" t="str">
        <f t="shared" si="0"/>
        <v>日</v>
      </c>
      <c r="AA12" s="236" t="str">
        <f t="shared" si="0"/>
        <v>月</v>
      </c>
      <c r="AB12" s="236" t="str">
        <f t="shared" si="0"/>
        <v>火</v>
      </c>
      <c r="AC12" s="237" t="str">
        <f t="shared" si="0"/>
        <v>水</v>
      </c>
      <c r="AD12" s="235" t="str">
        <f t="shared" si="0"/>
        <v>木</v>
      </c>
      <c r="AE12" s="236" t="str">
        <f t="shared" si="0"/>
        <v>金</v>
      </c>
      <c r="AF12" s="236" t="str">
        <f t="shared" si="0"/>
        <v>土</v>
      </c>
      <c r="AG12" s="236" t="str">
        <f t="shared" si="0"/>
        <v>日</v>
      </c>
      <c r="AH12" s="236" t="str">
        <f t="shared" si="0"/>
        <v>月</v>
      </c>
      <c r="AI12" s="236" t="str">
        <f t="shared" si="0"/>
        <v>火</v>
      </c>
      <c r="AJ12" s="237" t="str">
        <f t="shared" si="0"/>
        <v>水</v>
      </c>
      <c r="AK12" s="235" t="str">
        <f t="shared" si="0"/>
        <v>木</v>
      </c>
      <c r="AL12" s="236" t="str">
        <f t="shared" si="0"/>
        <v>金</v>
      </c>
      <c r="AM12" s="236" t="str">
        <f t="shared" si="0"/>
        <v>土</v>
      </c>
      <c r="AN12" s="236" t="str">
        <f t="shared" si="0"/>
        <v>日</v>
      </c>
      <c r="AO12" s="236" t="str">
        <f t="shared" si="0"/>
        <v>月</v>
      </c>
      <c r="AP12" s="236" t="str">
        <f t="shared" si="0"/>
        <v>火</v>
      </c>
      <c r="AQ12" s="237" t="str">
        <f t="shared" si="0"/>
        <v>水</v>
      </c>
      <c r="AR12" s="236" t="str">
        <f>IF(AR11=1,"日",IF(AR11=2,"月",IF(AR11=3,"火",IF(AR11=4,"水",IF(AR11=5,"木",IF(AR11=6,"金",IF(AR11=0,"","土")))))))</f>
        <v/>
      </c>
      <c r="AS12" s="236" t="str">
        <f>IF(AS11=1,"日",IF(AS11=2,"月",IF(AS11=3,"火",IF(AS11=4,"水",IF(AS11=5,"木",IF(AS11=6,"金",IF(AS11=0,"","土")))))))</f>
        <v/>
      </c>
      <c r="AT12" s="236" t="str">
        <f>IF(AT11=1,"日",IF(AT11=2,"月",IF(AT11=3,"火",IF(AT11=4,"水",IF(AT11=5,"木",IF(AT11=6,"金",IF(AT11=0,"","土")))))))</f>
        <v/>
      </c>
      <c r="AU12" s="882"/>
      <c r="AV12" s="883"/>
      <c r="AW12" s="882"/>
      <c r="AX12" s="883"/>
      <c r="AY12" s="884"/>
      <c r="AZ12" s="884"/>
      <c r="BA12" s="884"/>
      <c r="BB12" s="884"/>
      <c r="BC12" s="884"/>
      <c r="BD12" s="884"/>
    </row>
    <row r="13" spans="1:57" ht="39.9" customHeight="1" x14ac:dyDescent="0.2">
      <c r="A13" s="226"/>
      <c r="B13" s="238">
        <v>1</v>
      </c>
      <c r="C13" s="841"/>
      <c r="D13" s="842"/>
      <c r="E13" s="843"/>
      <c r="F13" s="844"/>
      <c r="G13" s="845"/>
      <c r="H13" s="846"/>
      <c r="I13" s="846"/>
      <c r="J13" s="846"/>
      <c r="K13" s="847"/>
      <c r="L13" s="848"/>
      <c r="M13" s="849"/>
      <c r="N13" s="849"/>
      <c r="O13" s="850"/>
      <c r="P13" s="239"/>
      <c r="Q13" s="240"/>
      <c r="R13" s="240"/>
      <c r="S13" s="240"/>
      <c r="T13" s="240"/>
      <c r="U13" s="240"/>
      <c r="V13" s="241"/>
      <c r="W13" s="239"/>
      <c r="X13" s="240"/>
      <c r="Y13" s="240"/>
      <c r="Z13" s="240"/>
      <c r="AA13" s="240"/>
      <c r="AB13" s="240"/>
      <c r="AC13" s="241"/>
      <c r="AD13" s="239"/>
      <c r="AE13" s="240"/>
      <c r="AF13" s="240"/>
      <c r="AG13" s="240"/>
      <c r="AH13" s="240"/>
      <c r="AI13" s="240"/>
      <c r="AJ13" s="241"/>
      <c r="AK13" s="239"/>
      <c r="AL13" s="240"/>
      <c r="AM13" s="240"/>
      <c r="AN13" s="240"/>
      <c r="AO13" s="240"/>
      <c r="AP13" s="240"/>
      <c r="AQ13" s="241"/>
      <c r="AR13" s="239"/>
      <c r="AS13" s="240"/>
      <c r="AT13" s="241"/>
      <c r="AU13" s="851">
        <f>IF($AZ$3="４週",SUM(P13:AQ13),IF($AZ$3="暦月",SUM(P13:AT13),""))</f>
        <v>0</v>
      </c>
      <c r="AV13" s="852"/>
      <c r="AW13" s="853">
        <f t="shared" ref="AW13:AW76" si="1">IF($AZ$3="４週",AU13/4,IF($AZ$3="暦月",AU13/($AZ$6/7),""))</f>
        <v>0</v>
      </c>
      <c r="AX13" s="854"/>
      <c r="AY13" s="838"/>
      <c r="AZ13" s="839"/>
      <c r="BA13" s="839"/>
      <c r="BB13" s="839"/>
      <c r="BC13" s="839"/>
      <c r="BD13" s="840"/>
    </row>
    <row r="14" spans="1:57" ht="39.9" customHeight="1" x14ac:dyDescent="0.2">
      <c r="A14" s="226"/>
      <c r="B14" s="242">
        <f t="shared" ref="B14:B77" si="2">B13+1</f>
        <v>2</v>
      </c>
      <c r="C14" s="824"/>
      <c r="D14" s="825"/>
      <c r="E14" s="826"/>
      <c r="F14" s="827"/>
      <c r="G14" s="828"/>
      <c r="H14" s="829"/>
      <c r="I14" s="829"/>
      <c r="J14" s="829"/>
      <c r="K14" s="830"/>
      <c r="L14" s="831"/>
      <c r="M14" s="832"/>
      <c r="N14" s="832"/>
      <c r="O14" s="833"/>
      <c r="P14" s="243"/>
      <c r="Q14" s="244"/>
      <c r="R14" s="244"/>
      <c r="S14" s="244"/>
      <c r="T14" s="244"/>
      <c r="U14" s="244"/>
      <c r="V14" s="245"/>
      <c r="W14" s="243"/>
      <c r="X14" s="244"/>
      <c r="Y14" s="244"/>
      <c r="Z14" s="244"/>
      <c r="AA14" s="244"/>
      <c r="AB14" s="244"/>
      <c r="AC14" s="245"/>
      <c r="AD14" s="243"/>
      <c r="AE14" s="244"/>
      <c r="AF14" s="244"/>
      <c r="AG14" s="244"/>
      <c r="AH14" s="244"/>
      <c r="AI14" s="244"/>
      <c r="AJ14" s="245"/>
      <c r="AK14" s="243"/>
      <c r="AL14" s="244"/>
      <c r="AM14" s="244"/>
      <c r="AN14" s="244"/>
      <c r="AO14" s="244"/>
      <c r="AP14" s="244"/>
      <c r="AQ14" s="245"/>
      <c r="AR14" s="243"/>
      <c r="AS14" s="244"/>
      <c r="AT14" s="245"/>
      <c r="AU14" s="834">
        <f>IF($AZ$3="４週",SUM(P14:AQ14),IF($AZ$3="暦月",SUM(P14:AT14),""))</f>
        <v>0</v>
      </c>
      <c r="AV14" s="835"/>
      <c r="AW14" s="836">
        <f t="shared" si="1"/>
        <v>0</v>
      </c>
      <c r="AX14" s="837"/>
      <c r="AY14" s="804"/>
      <c r="AZ14" s="805"/>
      <c r="BA14" s="805"/>
      <c r="BB14" s="805"/>
      <c r="BC14" s="805"/>
      <c r="BD14" s="806"/>
    </row>
    <row r="15" spans="1:57" ht="39.9" customHeight="1" x14ac:dyDescent="0.2">
      <c r="A15" s="226"/>
      <c r="B15" s="242">
        <f t="shared" si="2"/>
        <v>3</v>
      </c>
      <c r="C15" s="824"/>
      <c r="D15" s="825"/>
      <c r="E15" s="826"/>
      <c r="F15" s="827"/>
      <c r="G15" s="828"/>
      <c r="H15" s="829"/>
      <c r="I15" s="829"/>
      <c r="J15" s="829"/>
      <c r="K15" s="830"/>
      <c r="L15" s="831"/>
      <c r="M15" s="832"/>
      <c r="N15" s="832"/>
      <c r="O15" s="833"/>
      <c r="P15" s="243"/>
      <c r="Q15" s="244"/>
      <c r="R15" s="244"/>
      <c r="S15" s="244"/>
      <c r="T15" s="244"/>
      <c r="U15" s="244"/>
      <c r="V15" s="245"/>
      <c r="W15" s="243"/>
      <c r="X15" s="244"/>
      <c r="Y15" s="244"/>
      <c r="Z15" s="244"/>
      <c r="AA15" s="244"/>
      <c r="AB15" s="244"/>
      <c r="AC15" s="245"/>
      <c r="AD15" s="243"/>
      <c r="AE15" s="244"/>
      <c r="AF15" s="244"/>
      <c r="AG15" s="244"/>
      <c r="AH15" s="244"/>
      <c r="AI15" s="244"/>
      <c r="AJ15" s="245"/>
      <c r="AK15" s="243"/>
      <c r="AL15" s="244"/>
      <c r="AM15" s="244"/>
      <c r="AN15" s="244"/>
      <c r="AO15" s="244"/>
      <c r="AP15" s="244"/>
      <c r="AQ15" s="245"/>
      <c r="AR15" s="243"/>
      <c r="AS15" s="244"/>
      <c r="AT15" s="245"/>
      <c r="AU15" s="834">
        <f>IF($AZ$3="４週",SUM(P15:AQ15),IF($AZ$3="暦月",SUM(P15:AT15),""))</f>
        <v>0</v>
      </c>
      <c r="AV15" s="835"/>
      <c r="AW15" s="836">
        <f t="shared" si="1"/>
        <v>0</v>
      </c>
      <c r="AX15" s="837"/>
      <c r="AY15" s="804"/>
      <c r="AZ15" s="805"/>
      <c r="BA15" s="805"/>
      <c r="BB15" s="805"/>
      <c r="BC15" s="805"/>
      <c r="BD15" s="806"/>
    </row>
    <row r="16" spans="1:57" ht="39.9" customHeight="1" x14ac:dyDescent="0.2">
      <c r="A16" s="226"/>
      <c r="B16" s="242">
        <f t="shared" si="2"/>
        <v>4</v>
      </c>
      <c r="C16" s="824"/>
      <c r="D16" s="825"/>
      <c r="E16" s="826"/>
      <c r="F16" s="827"/>
      <c r="G16" s="828"/>
      <c r="H16" s="829"/>
      <c r="I16" s="829"/>
      <c r="J16" s="829"/>
      <c r="K16" s="830"/>
      <c r="L16" s="831"/>
      <c r="M16" s="832"/>
      <c r="N16" s="832"/>
      <c r="O16" s="833"/>
      <c r="P16" s="243"/>
      <c r="Q16" s="244"/>
      <c r="R16" s="244"/>
      <c r="S16" s="244"/>
      <c r="T16" s="244"/>
      <c r="U16" s="244"/>
      <c r="V16" s="245"/>
      <c r="W16" s="243"/>
      <c r="X16" s="244"/>
      <c r="Y16" s="244"/>
      <c r="Z16" s="244"/>
      <c r="AA16" s="244"/>
      <c r="AB16" s="244"/>
      <c r="AC16" s="245"/>
      <c r="AD16" s="243"/>
      <c r="AE16" s="244"/>
      <c r="AF16" s="244"/>
      <c r="AG16" s="244"/>
      <c r="AH16" s="244"/>
      <c r="AI16" s="244"/>
      <c r="AJ16" s="245"/>
      <c r="AK16" s="243"/>
      <c r="AL16" s="244"/>
      <c r="AM16" s="244"/>
      <c r="AN16" s="244"/>
      <c r="AO16" s="244"/>
      <c r="AP16" s="244"/>
      <c r="AQ16" s="245"/>
      <c r="AR16" s="243"/>
      <c r="AS16" s="244"/>
      <c r="AT16" s="245"/>
      <c r="AU16" s="834">
        <f>IF($AZ$3="４週",SUM(P16:AQ16),IF($AZ$3="暦月",SUM(P16:AT16),""))</f>
        <v>0</v>
      </c>
      <c r="AV16" s="835"/>
      <c r="AW16" s="836">
        <f t="shared" si="1"/>
        <v>0</v>
      </c>
      <c r="AX16" s="837"/>
      <c r="AY16" s="804"/>
      <c r="AZ16" s="805"/>
      <c r="BA16" s="805"/>
      <c r="BB16" s="805"/>
      <c r="BC16" s="805"/>
      <c r="BD16" s="806"/>
    </row>
    <row r="17" spans="1:56" ht="39.9" customHeight="1" x14ac:dyDescent="0.2">
      <c r="A17" s="226"/>
      <c r="B17" s="242">
        <f t="shared" si="2"/>
        <v>5</v>
      </c>
      <c r="C17" s="824"/>
      <c r="D17" s="825"/>
      <c r="E17" s="826"/>
      <c r="F17" s="827"/>
      <c r="G17" s="828"/>
      <c r="H17" s="829"/>
      <c r="I17" s="829"/>
      <c r="J17" s="829"/>
      <c r="K17" s="830"/>
      <c r="L17" s="831"/>
      <c r="M17" s="832"/>
      <c r="N17" s="832"/>
      <c r="O17" s="833"/>
      <c r="P17" s="243"/>
      <c r="Q17" s="244"/>
      <c r="R17" s="244"/>
      <c r="S17" s="244"/>
      <c r="T17" s="244"/>
      <c r="U17" s="244"/>
      <c r="V17" s="245"/>
      <c r="W17" s="243"/>
      <c r="X17" s="244"/>
      <c r="Y17" s="244"/>
      <c r="Z17" s="244"/>
      <c r="AA17" s="244"/>
      <c r="AB17" s="244"/>
      <c r="AC17" s="245"/>
      <c r="AD17" s="243"/>
      <c r="AE17" s="244"/>
      <c r="AF17" s="244"/>
      <c r="AG17" s="244"/>
      <c r="AH17" s="244"/>
      <c r="AI17" s="244"/>
      <c r="AJ17" s="245"/>
      <c r="AK17" s="243"/>
      <c r="AL17" s="244"/>
      <c r="AM17" s="244"/>
      <c r="AN17" s="244"/>
      <c r="AO17" s="244"/>
      <c r="AP17" s="244"/>
      <c r="AQ17" s="245"/>
      <c r="AR17" s="243"/>
      <c r="AS17" s="244"/>
      <c r="AT17" s="245"/>
      <c r="AU17" s="834">
        <f t="shared" ref="AU17:AU112" si="3">IF($AZ$3="４週",SUM(P17:AQ17),IF($AZ$3="暦月",SUM(P17:AT17),""))</f>
        <v>0</v>
      </c>
      <c r="AV17" s="835"/>
      <c r="AW17" s="836">
        <f t="shared" si="1"/>
        <v>0</v>
      </c>
      <c r="AX17" s="837"/>
      <c r="AY17" s="804"/>
      <c r="AZ17" s="805"/>
      <c r="BA17" s="805"/>
      <c r="BB17" s="805"/>
      <c r="BC17" s="805"/>
      <c r="BD17" s="806"/>
    </row>
    <row r="18" spans="1:56" ht="39.9" customHeight="1" x14ac:dyDescent="0.2">
      <c r="A18" s="226"/>
      <c r="B18" s="242">
        <f t="shared" si="2"/>
        <v>6</v>
      </c>
      <c r="C18" s="824"/>
      <c r="D18" s="825"/>
      <c r="E18" s="826"/>
      <c r="F18" s="827"/>
      <c r="G18" s="828"/>
      <c r="H18" s="829"/>
      <c r="I18" s="829"/>
      <c r="J18" s="829"/>
      <c r="K18" s="830"/>
      <c r="L18" s="831"/>
      <c r="M18" s="832"/>
      <c r="N18" s="832"/>
      <c r="O18" s="833"/>
      <c r="P18" s="243"/>
      <c r="Q18" s="244"/>
      <c r="R18" s="244"/>
      <c r="S18" s="244"/>
      <c r="T18" s="244"/>
      <c r="U18" s="244"/>
      <c r="V18" s="245"/>
      <c r="W18" s="243"/>
      <c r="X18" s="244"/>
      <c r="Y18" s="244"/>
      <c r="Z18" s="244"/>
      <c r="AA18" s="244"/>
      <c r="AB18" s="244"/>
      <c r="AC18" s="245"/>
      <c r="AD18" s="243"/>
      <c r="AE18" s="244"/>
      <c r="AF18" s="244"/>
      <c r="AG18" s="244"/>
      <c r="AH18" s="244"/>
      <c r="AI18" s="244"/>
      <c r="AJ18" s="245"/>
      <c r="AK18" s="243"/>
      <c r="AL18" s="244"/>
      <c r="AM18" s="244"/>
      <c r="AN18" s="244"/>
      <c r="AO18" s="244"/>
      <c r="AP18" s="244"/>
      <c r="AQ18" s="245"/>
      <c r="AR18" s="243"/>
      <c r="AS18" s="244"/>
      <c r="AT18" s="245"/>
      <c r="AU18" s="834">
        <f t="shared" si="3"/>
        <v>0</v>
      </c>
      <c r="AV18" s="835"/>
      <c r="AW18" s="836">
        <f t="shared" si="1"/>
        <v>0</v>
      </c>
      <c r="AX18" s="837"/>
      <c r="AY18" s="804"/>
      <c r="AZ18" s="805"/>
      <c r="BA18" s="805"/>
      <c r="BB18" s="805"/>
      <c r="BC18" s="805"/>
      <c r="BD18" s="806"/>
    </row>
    <row r="19" spans="1:56" ht="39.9" customHeight="1" x14ac:dyDescent="0.2">
      <c r="A19" s="226"/>
      <c r="B19" s="242">
        <f t="shared" si="2"/>
        <v>7</v>
      </c>
      <c r="C19" s="824"/>
      <c r="D19" s="825"/>
      <c r="E19" s="826"/>
      <c r="F19" s="827"/>
      <c r="G19" s="828"/>
      <c r="H19" s="829"/>
      <c r="I19" s="829"/>
      <c r="J19" s="829"/>
      <c r="K19" s="830"/>
      <c r="L19" s="831"/>
      <c r="M19" s="832"/>
      <c r="N19" s="832"/>
      <c r="O19" s="833"/>
      <c r="P19" s="243"/>
      <c r="Q19" s="244"/>
      <c r="R19" s="244"/>
      <c r="S19" s="244"/>
      <c r="T19" s="244"/>
      <c r="U19" s="244"/>
      <c r="V19" s="245"/>
      <c r="W19" s="243"/>
      <c r="X19" s="244"/>
      <c r="Y19" s="244"/>
      <c r="Z19" s="244"/>
      <c r="AA19" s="244"/>
      <c r="AB19" s="244"/>
      <c r="AC19" s="245"/>
      <c r="AD19" s="243"/>
      <c r="AE19" s="244"/>
      <c r="AF19" s="244"/>
      <c r="AG19" s="244"/>
      <c r="AH19" s="244"/>
      <c r="AI19" s="244"/>
      <c r="AJ19" s="245"/>
      <c r="AK19" s="243"/>
      <c r="AL19" s="244"/>
      <c r="AM19" s="244"/>
      <c r="AN19" s="244"/>
      <c r="AO19" s="244"/>
      <c r="AP19" s="244"/>
      <c r="AQ19" s="245"/>
      <c r="AR19" s="243"/>
      <c r="AS19" s="244"/>
      <c r="AT19" s="245"/>
      <c r="AU19" s="834">
        <f>IF($AZ$3="４週",SUM(P19:AQ19),IF($AZ$3="暦月",SUM(P19:AT19),""))</f>
        <v>0</v>
      </c>
      <c r="AV19" s="835"/>
      <c r="AW19" s="836">
        <f t="shared" si="1"/>
        <v>0</v>
      </c>
      <c r="AX19" s="837"/>
      <c r="AY19" s="804"/>
      <c r="AZ19" s="805"/>
      <c r="BA19" s="805"/>
      <c r="BB19" s="805"/>
      <c r="BC19" s="805"/>
      <c r="BD19" s="806"/>
    </row>
    <row r="20" spans="1:56" ht="39.9" customHeight="1" x14ac:dyDescent="0.2">
      <c r="A20" s="226"/>
      <c r="B20" s="242">
        <f t="shared" si="2"/>
        <v>8</v>
      </c>
      <c r="C20" s="824"/>
      <c r="D20" s="825"/>
      <c r="E20" s="826"/>
      <c r="F20" s="827"/>
      <c r="G20" s="828"/>
      <c r="H20" s="829"/>
      <c r="I20" s="829"/>
      <c r="J20" s="829"/>
      <c r="K20" s="830"/>
      <c r="L20" s="831"/>
      <c r="M20" s="832"/>
      <c r="N20" s="832"/>
      <c r="O20" s="833"/>
      <c r="P20" s="243"/>
      <c r="Q20" s="244"/>
      <c r="R20" s="244"/>
      <c r="S20" s="244"/>
      <c r="T20" s="244"/>
      <c r="U20" s="244"/>
      <c r="V20" s="245"/>
      <c r="W20" s="243"/>
      <c r="X20" s="244"/>
      <c r="Y20" s="244"/>
      <c r="Z20" s="244"/>
      <c r="AA20" s="244"/>
      <c r="AB20" s="244"/>
      <c r="AC20" s="245"/>
      <c r="AD20" s="243"/>
      <c r="AE20" s="244"/>
      <c r="AF20" s="244"/>
      <c r="AG20" s="244"/>
      <c r="AH20" s="244"/>
      <c r="AI20" s="244"/>
      <c r="AJ20" s="245"/>
      <c r="AK20" s="243"/>
      <c r="AL20" s="244"/>
      <c r="AM20" s="244"/>
      <c r="AN20" s="244"/>
      <c r="AO20" s="244"/>
      <c r="AP20" s="244"/>
      <c r="AQ20" s="245"/>
      <c r="AR20" s="243"/>
      <c r="AS20" s="244"/>
      <c r="AT20" s="245"/>
      <c r="AU20" s="834">
        <f t="shared" si="3"/>
        <v>0</v>
      </c>
      <c r="AV20" s="835"/>
      <c r="AW20" s="836">
        <f t="shared" si="1"/>
        <v>0</v>
      </c>
      <c r="AX20" s="837"/>
      <c r="AY20" s="804"/>
      <c r="AZ20" s="805"/>
      <c r="BA20" s="805"/>
      <c r="BB20" s="805"/>
      <c r="BC20" s="805"/>
      <c r="BD20" s="806"/>
    </row>
    <row r="21" spans="1:56" ht="39.9" customHeight="1" x14ac:dyDescent="0.2">
      <c r="A21" s="226"/>
      <c r="B21" s="242">
        <f t="shared" si="2"/>
        <v>9</v>
      </c>
      <c r="C21" s="824"/>
      <c r="D21" s="825"/>
      <c r="E21" s="826"/>
      <c r="F21" s="827"/>
      <c r="G21" s="828"/>
      <c r="H21" s="829"/>
      <c r="I21" s="829"/>
      <c r="J21" s="829"/>
      <c r="K21" s="830"/>
      <c r="L21" s="831"/>
      <c r="M21" s="832"/>
      <c r="N21" s="832"/>
      <c r="O21" s="833"/>
      <c r="P21" s="243"/>
      <c r="Q21" s="244"/>
      <c r="R21" s="244"/>
      <c r="S21" s="244"/>
      <c r="T21" s="244"/>
      <c r="U21" s="244"/>
      <c r="V21" s="245"/>
      <c r="W21" s="243"/>
      <c r="X21" s="244"/>
      <c r="Y21" s="244"/>
      <c r="Z21" s="244"/>
      <c r="AA21" s="244"/>
      <c r="AB21" s="244"/>
      <c r="AC21" s="245"/>
      <c r="AD21" s="243"/>
      <c r="AE21" s="244"/>
      <c r="AF21" s="244"/>
      <c r="AG21" s="244"/>
      <c r="AH21" s="244"/>
      <c r="AI21" s="244"/>
      <c r="AJ21" s="245"/>
      <c r="AK21" s="243"/>
      <c r="AL21" s="244"/>
      <c r="AM21" s="244"/>
      <c r="AN21" s="244"/>
      <c r="AO21" s="244"/>
      <c r="AP21" s="244"/>
      <c r="AQ21" s="245"/>
      <c r="AR21" s="243"/>
      <c r="AS21" s="244"/>
      <c r="AT21" s="245"/>
      <c r="AU21" s="834">
        <f t="shared" si="3"/>
        <v>0</v>
      </c>
      <c r="AV21" s="835"/>
      <c r="AW21" s="836">
        <f t="shared" si="1"/>
        <v>0</v>
      </c>
      <c r="AX21" s="837"/>
      <c r="AY21" s="804"/>
      <c r="AZ21" s="805"/>
      <c r="BA21" s="805"/>
      <c r="BB21" s="805"/>
      <c r="BC21" s="805"/>
      <c r="BD21" s="806"/>
    </row>
    <row r="22" spans="1:56" ht="39.9" customHeight="1" x14ac:dyDescent="0.2">
      <c r="A22" s="226"/>
      <c r="B22" s="242">
        <f t="shared" si="2"/>
        <v>10</v>
      </c>
      <c r="C22" s="824"/>
      <c r="D22" s="825"/>
      <c r="E22" s="826"/>
      <c r="F22" s="827"/>
      <c r="G22" s="828"/>
      <c r="H22" s="829"/>
      <c r="I22" s="829"/>
      <c r="J22" s="829"/>
      <c r="K22" s="830"/>
      <c r="L22" s="831"/>
      <c r="M22" s="832"/>
      <c r="N22" s="832"/>
      <c r="O22" s="833"/>
      <c r="P22" s="243"/>
      <c r="Q22" s="244"/>
      <c r="R22" s="244"/>
      <c r="S22" s="244"/>
      <c r="T22" s="244"/>
      <c r="U22" s="244"/>
      <c r="V22" s="245"/>
      <c r="W22" s="243"/>
      <c r="X22" s="244"/>
      <c r="Y22" s="244"/>
      <c r="Z22" s="244"/>
      <c r="AA22" s="244"/>
      <c r="AB22" s="244"/>
      <c r="AC22" s="245"/>
      <c r="AD22" s="243"/>
      <c r="AE22" s="244"/>
      <c r="AF22" s="244"/>
      <c r="AG22" s="244"/>
      <c r="AH22" s="244"/>
      <c r="AI22" s="244"/>
      <c r="AJ22" s="245"/>
      <c r="AK22" s="243"/>
      <c r="AL22" s="244"/>
      <c r="AM22" s="244"/>
      <c r="AN22" s="244"/>
      <c r="AO22" s="244"/>
      <c r="AP22" s="244"/>
      <c r="AQ22" s="245"/>
      <c r="AR22" s="243"/>
      <c r="AS22" s="244"/>
      <c r="AT22" s="245"/>
      <c r="AU22" s="834">
        <f t="shared" si="3"/>
        <v>0</v>
      </c>
      <c r="AV22" s="835"/>
      <c r="AW22" s="836">
        <f t="shared" si="1"/>
        <v>0</v>
      </c>
      <c r="AX22" s="837"/>
      <c r="AY22" s="804"/>
      <c r="AZ22" s="805"/>
      <c r="BA22" s="805"/>
      <c r="BB22" s="805"/>
      <c r="BC22" s="805"/>
      <c r="BD22" s="806"/>
    </row>
    <row r="23" spans="1:56" ht="39.9" customHeight="1" x14ac:dyDescent="0.2">
      <c r="A23" s="226"/>
      <c r="B23" s="242">
        <f t="shared" si="2"/>
        <v>11</v>
      </c>
      <c r="C23" s="824"/>
      <c r="D23" s="825"/>
      <c r="E23" s="826"/>
      <c r="F23" s="827"/>
      <c r="G23" s="828"/>
      <c r="H23" s="829"/>
      <c r="I23" s="829"/>
      <c r="J23" s="829"/>
      <c r="K23" s="830"/>
      <c r="L23" s="831"/>
      <c r="M23" s="832"/>
      <c r="N23" s="832"/>
      <c r="O23" s="833"/>
      <c r="P23" s="243"/>
      <c r="Q23" s="244"/>
      <c r="R23" s="244"/>
      <c r="S23" s="244"/>
      <c r="T23" s="244"/>
      <c r="U23" s="244"/>
      <c r="V23" s="245"/>
      <c r="W23" s="243"/>
      <c r="X23" s="244"/>
      <c r="Y23" s="244"/>
      <c r="Z23" s="244"/>
      <c r="AA23" s="244"/>
      <c r="AB23" s="244"/>
      <c r="AC23" s="245"/>
      <c r="AD23" s="243"/>
      <c r="AE23" s="244"/>
      <c r="AF23" s="244"/>
      <c r="AG23" s="244"/>
      <c r="AH23" s="244"/>
      <c r="AI23" s="244"/>
      <c r="AJ23" s="245"/>
      <c r="AK23" s="243"/>
      <c r="AL23" s="244"/>
      <c r="AM23" s="244"/>
      <c r="AN23" s="244"/>
      <c r="AO23" s="244"/>
      <c r="AP23" s="244"/>
      <c r="AQ23" s="245"/>
      <c r="AR23" s="243"/>
      <c r="AS23" s="244"/>
      <c r="AT23" s="245"/>
      <c r="AU23" s="834">
        <f t="shared" si="3"/>
        <v>0</v>
      </c>
      <c r="AV23" s="835"/>
      <c r="AW23" s="836">
        <f t="shared" si="1"/>
        <v>0</v>
      </c>
      <c r="AX23" s="837"/>
      <c r="AY23" s="804"/>
      <c r="AZ23" s="805"/>
      <c r="BA23" s="805"/>
      <c r="BB23" s="805"/>
      <c r="BC23" s="805"/>
      <c r="BD23" s="806"/>
    </row>
    <row r="24" spans="1:56" ht="39.9" customHeight="1" x14ac:dyDescent="0.2">
      <c r="A24" s="226"/>
      <c r="B24" s="242">
        <f t="shared" si="2"/>
        <v>12</v>
      </c>
      <c r="C24" s="824"/>
      <c r="D24" s="825"/>
      <c r="E24" s="826"/>
      <c r="F24" s="827"/>
      <c r="G24" s="828"/>
      <c r="H24" s="829"/>
      <c r="I24" s="829"/>
      <c r="J24" s="829"/>
      <c r="K24" s="830"/>
      <c r="L24" s="831"/>
      <c r="M24" s="832"/>
      <c r="N24" s="832"/>
      <c r="O24" s="833"/>
      <c r="P24" s="243"/>
      <c r="Q24" s="244"/>
      <c r="R24" s="244"/>
      <c r="S24" s="244"/>
      <c r="T24" s="244"/>
      <c r="U24" s="244"/>
      <c r="V24" s="245"/>
      <c r="W24" s="243"/>
      <c r="X24" s="244"/>
      <c r="Y24" s="244"/>
      <c r="Z24" s="244"/>
      <c r="AA24" s="244"/>
      <c r="AB24" s="244"/>
      <c r="AC24" s="245"/>
      <c r="AD24" s="243"/>
      <c r="AE24" s="244"/>
      <c r="AF24" s="244"/>
      <c r="AG24" s="244"/>
      <c r="AH24" s="244"/>
      <c r="AI24" s="244"/>
      <c r="AJ24" s="245"/>
      <c r="AK24" s="243"/>
      <c r="AL24" s="244"/>
      <c r="AM24" s="244"/>
      <c r="AN24" s="244"/>
      <c r="AO24" s="244"/>
      <c r="AP24" s="244"/>
      <c r="AQ24" s="245"/>
      <c r="AR24" s="243"/>
      <c r="AS24" s="244"/>
      <c r="AT24" s="245"/>
      <c r="AU24" s="834">
        <f t="shared" si="3"/>
        <v>0</v>
      </c>
      <c r="AV24" s="835"/>
      <c r="AW24" s="836">
        <f t="shared" si="1"/>
        <v>0</v>
      </c>
      <c r="AX24" s="837"/>
      <c r="AY24" s="804"/>
      <c r="AZ24" s="805"/>
      <c r="BA24" s="805"/>
      <c r="BB24" s="805"/>
      <c r="BC24" s="805"/>
      <c r="BD24" s="806"/>
    </row>
    <row r="25" spans="1:56" ht="39.9" customHeight="1" x14ac:dyDescent="0.2">
      <c r="A25" s="226"/>
      <c r="B25" s="242">
        <f t="shared" si="2"/>
        <v>13</v>
      </c>
      <c r="C25" s="824"/>
      <c r="D25" s="825"/>
      <c r="E25" s="826"/>
      <c r="F25" s="827"/>
      <c r="G25" s="828"/>
      <c r="H25" s="829"/>
      <c r="I25" s="829"/>
      <c r="J25" s="829"/>
      <c r="K25" s="830"/>
      <c r="L25" s="831"/>
      <c r="M25" s="832"/>
      <c r="N25" s="832"/>
      <c r="O25" s="833"/>
      <c r="P25" s="243"/>
      <c r="Q25" s="244"/>
      <c r="R25" s="244"/>
      <c r="S25" s="244"/>
      <c r="T25" s="244"/>
      <c r="U25" s="244"/>
      <c r="V25" s="245"/>
      <c r="W25" s="243"/>
      <c r="X25" s="244"/>
      <c r="Y25" s="244"/>
      <c r="Z25" s="244"/>
      <c r="AA25" s="244"/>
      <c r="AB25" s="244"/>
      <c r="AC25" s="245"/>
      <c r="AD25" s="243"/>
      <c r="AE25" s="244"/>
      <c r="AF25" s="244"/>
      <c r="AG25" s="244"/>
      <c r="AH25" s="244"/>
      <c r="AI25" s="244"/>
      <c r="AJ25" s="245"/>
      <c r="AK25" s="243"/>
      <c r="AL25" s="244"/>
      <c r="AM25" s="244"/>
      <c r="AN25" s="244"/>
      <c r="AO25" s="244"/>
      <c r="AP25" s="244"/>
      <c r="AQ25" s="245"/>
      <c r="AR25" s="243"/>
      <c r="AS25" s="244"/>
      <c r="AT25" s="245"/>
      <c r="AU25" s="834">
        <f t="shared" si="3"/>
        <v>0</v>
      </c>
      <c r="AV25" s="835"/>
      <c r="AW25" s="836">
        <f t="shared" si="1"/>
        <v>0</v>
      </c>
      <c r="AX25" s="837"/>
      <c r="AY25" s="804"/>
      <c r="AZ25" s="805"/>
      <c r="BA25" s="805"/>
      <c r="BB25" s="805"/>
      <c r="BC25" s="805"/>
      <c r="BD25" s="806"/>
    </row>
    <row r="26" spans="1:56" ht="39.9" customHeight="1" x14ac:dyDescent="0.2">
      <c r="A26" s="226"/>
      <c r="B26" s="242">
        <f t="shared" si="2"/>
        <v>14</v>
      </c>
      <c r="C26" s="824"/>
      <c r="D26" s="825"/>
      <c r="E26" s="826"/>
      <c r="F26" s="827"/>
      <c r="G26" s="828"/>
      <c r="H26" s="829"/>
      <c r="I26" s="829"/>
      <c r="J26" s="829"/>
      <c r="K26" s="830"/>
      <c r="L26" s="831"/>
      <c r="M26" s="832"/>
      <c r="N26" s="832"/>
      <c r="O26" s="833"/>
      <c r="P26" s="243"/>
      <c r="Q26" s="244"/>
      <c r="R26" s="244"/>
      <c r="S26" s="244"/>
      <c r="T26" s="244"/>
      <c r="U26" s="244"/>
      <c r="V26" s="245"/>
      <c r="W26" s="243"/>
      <c r="X26" s="244"/>
      <c r="Y26" s="244"/>
      <c r="Z26" s="244"/>
      <c r="AA26" s="244"/>
      <c r="AB26" s="244"/>
      <c r="AC26" s="245"/>
      <c r="AD26" s="243"/>
      <c r="AE26" s="244"/>
      <c r="AF26" s="244"/>
      <c r="AG26" s="244"/>
      <c r="AH26" s="244"/>
      <c r="AI26" s="244"/>
      <c r="AJ26" s="245"/>
      <c r="AK26" s="243"/>
      <c r="AL26" s="244"/>
      <c r="AM26" s="244"/>
      <c r="AN26" s="244"/>
      <c r="AO26" s="244"/>
      <c r="AP26" s="244"/>
      <c r="AQ26" s="245"/>
      <c r="AR26" s="243"/>
      <c r="AS26" s="244"/>
      <c r="AT26" s="245"/>
      <c r="AU26" s="834">
        <f t="shared" si="3"/>
        <v>0</v>
      </c>
      <c r="AV26" s="835"/>
      <c r="AW26" s="836">
        <f t="shared" si="1"/>
        <v>0</v>
      </c>
      <c r="AX26" s="837"/>
      <c r="AY26" s="804"/>
      <c r="AZ26" s="805"/>
      <c r="BA26" s="805"/>
      <c r="BB26" s="805"/>
      <c r="BC26" s="805"/>
      <c r="BD26" s="806"/>
    </row>
    <row r="27" spans="1:56" ht="39.9" customHeight="1" x14ac:dyDescent="0.2">
      <c r="A27" s="226"/>
      <c r="B27" s="242">
        <f t="shared" si="2"/>
        <v>15</v>
      </c>
      <c r="C27" s="824"/>
      <c r="D27" s="825"/>
      <c r="E27" s="826"/>
      <c r="F27" s="827"/>
      <c r="G27" s="828"/>
      <c r="H27" s="829"/>
      <c r="I27" s="829"/>
      <c r="J27" s="829"/>
      <c r="K27" s="830"/>
      <c r="L27" s="831"/>
      <c r="M27" s="832"/>
      <c r="N27" s="832"/>
      <c r="O27" s="833"/>
      <c r="P27" s="243"/>
      <c r="Q27" s="244"/>
      <c r="R27" s="244"/>
      <c r="S27" s="244"/>
      <c r="T27" s="244"/>
      <c r="U27" s="244"/>
      <c r="V27" s="245"/>
      <c r="W27" s="243"/>
      <c r="X27" s="244"/>
      <c r="Y27" s="244"/>
      <c r="Z27" s="244"/>
      <c r="AA27" s="244"/>
      <c r="AB27" s="244"/>
      <c r="AC27" s="245"/>
      <c r="AD27" s="243"/>
      <c r="AE27" s="244"/>
      <c r="AF27" s="244"/>
      <c r="AG27" s="244"/>
      <c r="AH27" s="244"/>
      <c r="AI27" s="244"/>
      <c r="AJ27" s="245"/>
      <c r="AK27" s="243"/>
      <c r="AL27" s="244"/>
      <c r="AM27" s="244"/>
      <c r="AN27" s="244"/>
      <c r="AO27" s="244"/>
      <c r="AP27" s="244"/>
      <c r="AQ27" s="245"/>
      <c r="AR27" s="243"/>
      <c r="AS27" s="244"/>
      <c r="AT27" s="245"/>
      <c r="AU27" s="834">
        <f t="shared" si="3"/>
        <v>0</v>
      </c>
      <c r="AV27" s="835"/>
      <c r="AW27" s="836">
        <f t="shared" si="1"/>
        <v>0</v>
      </c>
      <c r="AX27" s="837"/>
      <c r="AY27" s="804"/>
      <c r="AZ27" s="805"/>
      <c r="BA27" s="805"/>
      <c r="BB27" s="805"/>
      <c r="BC27" s="805"/>
      <c r="BD27" s="806"/>
    </row>
    <row r="28" spans="1:56" ht="39.9" customHeight="1" x14ac:dyDescent="0.2">
      <c r="A28" s="226"/>
      <c r="B28" s="242">
        <f t="shared" si="2"/>
        <v>16</v>
      </c>
      <c r="C28" s="824"/>
      <c r="D28" s="825"/>
      <c r="E28" s="826"/>
      <c r="F28" s="827"/>
      <c r="G28" s="828"/>
      <c r="H28" s="829"/>
      <c r="I28" s="829"/>
      <c r="J28" s="829"/>
      <c r="K28" s="830"/>
      <c r="L28" s="831"/>
      <c r="M28" s="832"/>
      <c r="N28" s="832"/>
      <c r="O28" s="833"/>
      <c r="P28" s="243"/>
      <c r="Q28" s="244"/>
      <c r="R28" s="244"/>
      <c r="S28" s="244"/>
      <c r="T28" s="244"/>
      <c r="U28" s="244"/>
      <c r="V28" s="245"/>
      <c r="W28" s="243"/>
      <c r="X28" s="244"/>
      <c r="Y28" s="244"/>
      <c r="Z28" s="244"/>
      <c r="AA28" s="244"/>
      <c r="AB28" s="244"/>
      <c r="AC28" s="245"/>
      <c r="AD28" s="243"/>
      <c r="AE28" s="244"/>
      <c r="AF28" s="244"/>
      <c r="AG28" s="244"/>
      <c r="AH28" s="244"/>
      <c r="AI28" s="244"/>
      <c r="AJ28" s="245"/>
      <c r="AK28" s="243"/>
      <c r="AL28" s="244"/>
      <c r="AM28" s="244"/>
      <c r="AN28" s="244"/>
      <c r="AO28" s="244"/>
      <c r="AP28" s="244"/>
      <c r="AQ28" s="245"/>
      <c r="AR28" s="243"/>
      <c r="AS28" s="244"/>
      <c r="AT28" s="245"/>
      <c r="AU28" s="834">
        <f t="shared" si="3"/>
        <v>0</v>
      </c>
      <c r="AV28" s="835"/>
      <c r="AW28" s="836">
        <f t="shared" si="1"/>
        <v>0</v>
      </c>
      <c r="AX28" s="837"/>
      <c r="AY28" s="804"/>
      <c r="AZ28" s="805"/>
      <c r="BA28" s="805"/>
      <c r="BB28" s="805"/>
      <c r="BC28" s="805"/>
      <c r="BD28" s="806"/>
    </row>
    <row r="29" spans="1:56" ht="39.9" customHeight="1" x14ac:dyDescent="0.2">
      <c r="A29" s="226"/>
      <c r="B29" s="242">
        <f t="shared" si="2"/>
        <v>17</v>
      </c>
      <c r="C29" s="824"/>
      <c r="D29" s="825"/>
      <c r="E29" s="826"/>
      <c r="F29" s="827"/>
      <c r="G29" s="828"/>
      <c r="H29" s="829"/>
      <c r="I29" s="829"/>
      <c r="J29" s="829"/>
      <c r="K29" s="830"/>
      <c r="L29" s="831"/>
      <c r="M29" s="832"/>
      <c r="N29" s="832"/>
      <c r="O29" s="833"/>
      <c r="P29" s="243"/>
      <c r="Q29" s="244"/>
      <c r="R29" s="244"/>
      <c r="S29" s="244"/>
      <c r="T29" s="244"/>
      <c r="U29" s="244"/>
      <c r="V29" s="245"/>
      <c r="W29" s="243"/>
      <c r="X29" s="244"/>
      <c r="Y29" s="244"/>
      <c r="Z29" s="244"/>
      <c r="AA29" s="244"/>
      <c r="AB29" s="244"/>
      <c r="AC29" s="245"/>
      <c r="AD29" s="243"/>
      <c r="AE29" s="244"/>
      <c r="AF29" s="244"/>
      <c r="AG29" s="244"/>
      <c r="AH29" s="244"/>
      <c r="AI29" s="244"/>
      <c r="AJ29" s="245"/>
      <c r="AK29" s="243"/>
      <c r="AL29" s="244"/>
      <c r="AM29" s="244"/>
      <c r="AN29" s="244"/>
      <c r="AO29" s="244"/>
      <c r="AP29" s="244"/>
      <c r="AQ29" s="245"/>
      <c r="AR29" s="243"/>
      <c r="AS29" s="244"/>
      <c r="AT29" s="245"/>
      <c r="AU29" s="834">
        <f t="shared" si="3"/>
        <v>0</v>
      </c>
      <c r="AV29" s="835"/>
      <c r="AW29" s="836">
        <f t="shared" si="1"/>
        <v>0</v>
      </c>
      <c r="AX29" s="837"/>
      <c r="AY29" s="804"/>
      <c r="AZ29" s="805"/>
      <c r="BA29" s="805"/>
      <c r="BB29" s="805"/>
      <c r="BC29" s="805"/>
      <c r="BD29" s="806"/>
    </row>
    <row r="30" spans="1:56" ht="39.9" customHeight="1" x14ac:dyDescent="0.2">
      <c r="A30" s="226"/>
      <c r="B30" s="242">
        <f t="shared" si="2"/>
        <v>18</v>
      </c>
      <c r="C30" s="824"/>
      <c r="D30" s="825"/>
      <c r="E30" s="826"/>
      <c r="F30" s="827"/>
      <c r="G30" s="828"/>
      <c r="H30" s="829"/>
      <c r="I30" s="829"/>
      <c r="J30" s="829"/>
      <c r="K30" s="830"/>
      <c r="L30" s="831"/>
      <c r="M30" s="832"/>
      <c r="N30" s="832"/>
      <c r="O30" s="833"/>
      <c r="P30" s="243"/>
      <c r="Q30" s="244"/>
      <c r="R30" s="244"/>
      <c r="S30" s="244"/>
      <c r="T30" s="244"/>
      <c r="U30" s="244"/>
      <c r="V30" s="245"/>
      <c r="W30" s="243"/>
      <c r="X30" s="244"/>
      <c r="Y30" s="244"/>
      <c r="Z30" s="244"/>
      <c r="AA30" s="244"/>
      <c r="AB30" s="244"/>
      <c r="AC30" s="245"/>
      <c r="AD30" s="243"/>
      <c r="AE30" s="244"/>
      <c r="AF30" s="244"/>
      <c r="AG30" s="244"/>
      <c r="AH30" s="244"/>
      <c r="AI30" s="244"/>
      <c r="AJ30" s="245"/>
      <c r="AK30" s="243"/>
      <c r="AL30" s="244"/>
      <c r="AM30" s="244"/>
      <c r="AN30" s="244"/>
      <c r="AO30" s="244"/>
      <c r="AP30" s="244"/>
      <c r="AQ30" s="245"/>
      <c r="AR30" s="243"/>
      <c r="AS30" s="244"/>
      <c r="AT30" s="245"/>
      <c r="AU30" s="834">
        <f t="shared" si="3"/>
        <v>0</v>
      </c>
      <c r="AV30" s="835"/>
      <c r="AW30" s="836">
        <f t="shared" si="1"/>
        <v>0</v>
      </c>
      <c r="AX30" s="837"/>
      <c r="AY30" s="804"/>
      <c r="AZ30" s="805"/>
      <c r="BA30" s="805"/>
      <c r="BB30" s="805"/>
      <c r="BC30" s="805"/>
      <c r="BD30" s="806"/>
    </row>
    <row r="31" spans="1:56" ht="39.9" customHeight="1" x14ac:dyDescent="0.2">
      <c r="A31" s="226"/>
      <c r="B31" s="242">
        <f t="shared" si="2"/>
        <v>19</v>
      </c>
      <c r="C31" s="824"/>
      <c r="D31" s="825"/>
      <c r="E31" s="826"/>
      <c r="F31" s="827"/>
      <c r="G31" s="828"/>
      <c r="H31" s="829"/>
      <c r="I31" s="829"/>
      <c r="J31" s="829"/>
      <c r="K31" s="830"/>
      <c r="L31" s="831"/>
      <c r="M31" s="832"/>
      <c r="N31" s="832"/>
      <c r="O31" s="833"/>
      <c r="P31" s="243"/>
      <c r="Q31" s="244"/>
      <c r="R31" s="244"/>
      <c r="S31" s="244"/>
      <c r="T31" s="244"/>
      <c r="U31" s="244"/>
      <c r="V31" s="245"/>
      <c r="W31" s="243"/>
      <c r="X31" s="244"/>
      <c r="Y31" s="244"/>
      <c r="Z31" s="244"/>
      <c r="AA31" s="244"/>
      <c r="AB31" s="244"/>
      <c r="AC31" s="245"/>
      <c r="AD31" s="243"/>
      <c r="AE31" s="244"/>
      <c r="AF31" s="244"/>
      <c r="AG31" s="244"/>
      <c r="AH31" s="244"/>
      <c r="AI31" s="244"/>
      <c r="AJ31" s="245"/>
      <c r="AK31" s="243"/>
      <c r="AL31" s="244"/>
      <c r="AM31" s="244"/>
      <c r="AN31" s="244"/>
      <c r="AO31" s="244"/>
      <c r="AP31" s="244"/>
      <c r="AQ31" s="245"/>
      <c r="AR31" s="243"/>
      <c r="AS31" s="244"/>
      <c r="AT31" s="245"/>
      <c r="AU31" s="834">
        <f t="shared" si="3"/>
        <v>0</v>
      </c>
      <c r="AV31" s="835"/>
      <c r="AW31" s="836">
        <f t="shared" si="1"/>
        <v>0</v>
      </c>
      <c r="AX31" s="837"/>
      <c r="AY31" s="804"/>
      <c r="AZ31" s="805"/>
      <c r="BA31" s="805"/>
      <c r="BB31" s="805"/>
      <c r="BC31" s="805"/>
      <c r="BD31" s="806"/>
    </row>
    <row r="32" spans="1:56" ht="39.9" customHeight="1" x14ac:dyDescent="0.2">
      <c r="A32" s="226"/>
      <c r="B32" s="242">
        <f t="shared" si="2"/>
        <v>20</v>
      </c>
      <c r="C32" s="824"/>
      <c r="D32" s="825"/>
      <c r="E32" s="826"/>
      <c r="F32" s="827"/>
      <c r="G32" s="828"/>
      <c r="H32" s="829"/>
      <c r="I32" s="829"/>
      <c r="J32" s="829"/>
      <c r="K32" s="830"/>
      <c r="L32" s="831"/>
      <c r="M32" s="832"/>
      <c r="N32" s="832"/>
      <c r="O32" s="833"/>
      <c r="P32" s="243"/>
      <c r="Q32" s="244"/>
      <c r="R32" s="244"/>
      <c r="S32" s="244"/>
      <c r="T32" s="244"/>
      <c r="U32" s="244"/>
      <c r="V32" s="245"/>
      <c r="W32" s="243"/>
      <c r="X32" s="244"/>
      <c r="Y32" s="244"/>
      <c r="Z32" s="244"/>
      <c r="AA32" s="244"/>
      <c r="AB32" s="244"/>
      <c r="AC32" s="245"/>
      <c r="AD32" s="243"/>
      <c r="AE32" s="244"/>
      <c r="AF32" s="244"/>
      <c r="AG32" s="244"/>
      <c r="AH32" s="244"/>
      <c r="AI32" s="244"/>
      <c r="AJ32" s="245"/>
      <c r="AK32" s="243"/>
      <c r="AL32" s="244"/>
      <c r="AM32" s="244"/>
      <c r="AN32" s="244"/>
      <c r="AO32" s="244"/>
      <c r="AP32" s="244"/>
      <c r="AQ32" s="245"/>
      <c r="AR32" s="243"/>
      <c r="AS32" s="244"/>
      <c r="AT32" s="245"/>
      <c r="AU32" s="834">
        <f t="shared" si="3"/>
        <v>0</v>
      </c>
      <c r="AV32" s="835"/>
      <c r="AW32" s="836">
        <f t="shared" si="1"/>
        <v>0</v>
      </c>
      <c r="AX32" s="837"/>
      <c r="AY32" s="804"/>
      <c r="AZ32" s="805"/>
      <c r="BA32" s="805"/>
      <c r="BB32" s="805"/>
      <c r="BC32" s="805"/>
      <c r="BD32" s="806"/>
    </row>
    <row r="33" spans="1:56" ht="39.9" customHeight="1" x14ac:dyDescent="0.2">
      <c r="A33" s="226"/>
      <c r="B33" s="242">
        <f t="shared" si="2"/>
        <v>21</v>
      </c>
      <c r="C33" s="824"/>
      <c r="D33" s="825"/>
      <c r="E33" s="826"/>
      <c r="F33" s="827"/>
      <c r="G33" s="828"/>
      <c r="H33" s="829"/>
      <c r="I33" s="829"/>
      <c r="J33" s="829"/>
      <c r="K33" s="830"/>
      <c r="L33" s="831"/>
      <c r="M33" s="832"/>
      <c r="N33" s="832"/>
      <c r="O33" s="833"/>
      <c r="P33" s="243"/>
      <c r="Q33" s="244"/>
      <c r="R33" s="244"/>
      <c r="S33" s="244"/>
      <c r="T33" s="244"/>
      <c r="U33" s="244"/>
      <c r="V33" s="245"/>
      <c r="W33" s="243"/>
      <c r="X33" s="244"/>
      <c r="Y33" s="244"/>
      <c r="Z33" s="244"/>
      <c r="AA33" s="244"/>
      <c r="AB33" s="244"/>
      <c r="AC33" s="245"/>
      <c r="AD33" s="243"/>
      <c r="AE33" s="244"/>
      <c r="AF33" s="244"/>
      <c r="AG33" s="244"/>
      <c r="AH33" s="244"/>
      <c r="AI33" s="244"/>
      <c r="AJ33" s="245"/>
      <c r="AK33" s="243"/>
      <c r="AL33" s="244"/>
      <c r="AM33" s="244"/>
      <c r="AN33" s="244"/>
      <c r="AO33" s="244"/>
      <c r="AP33" s="244"/>
      <c r="AQ33" s="245"/>
      <c r="AR33" s="243"/>
      <c r="AS33" s="244"/>
      <c r="AT33" s="245"/>
      <c r="AU33" s="834">
        <f t="shared" si="3"/>
        <v>0</v>
      </c>
      <c r="AV33" s="835"/>
      <c r="AW33" s="836">
        <f t="shared" si="1"/>
        <v>0</v>
      </c>
      <c r="AX33" s="837"/>
      <c r="AY33" s="804"/>
      <c r="AZ33" s="805"/>
      <c r="BA33" s="805"/>
      <c r="BB33" s="805"/>
      <c r="BC33" s="805"/>
      <c r="BD33" s="806"/>
    </row>
    <row r="34" spans="1:56" ht="39.9" customHeight="1" x14ac:dyDescent="0.2">
      <c r="A34" s="226"/>
      <c r="B34" s="242">
        <f t="shared" si="2"/>
        <v>22</v>
      </c>
      <c r="C34" s="824"/>
      <c r="D34" s="825"/>
      <c r="E34" s="826"/>
      <c r="F34" s="827"/>
      <c r="G34" s="828"/>
      <c r="H34" s="829"/>
      <c r="I34" s="829"/>
      <c r="J34" s="829"/>
      <c r="K34" s="830"/>
      <c r="L34" s="831"/>
      <c r="M34" s="832"/>
      <c r="N34" s="832"/>
      <c r="O34" s="833"/>
      <c r="P34" s="243"/>
      <c r="Q34" s="244"/>
      <c r="R34" s="244"/>
      <c r="S34" s="244"/>
      <c r="T34" s="244"/>
      <c r="U34" s="244"/>
      <c r="V34" s="245"/>
      <c r="W34" s="243"/>
      <c r="X34" s="244"/>
      <c r="Y34" s="244"/>
      <c r="Z34" s="244"/>
      <c r="AA34" s="244"/>
      <c r="AB34" s="244"/>
      <c r="AC34" s="245"/>
      <c r="AD34" s="243"/>
      <c r="AE34" s="244"/>
      <c r="AF34" s="244"/>
      <c r="AG34" s="244"/>
      <c r="AH34" s="244"/>
      <c r="AI34" s="244"/>
      <c r="AJ34" s="245"/>
      <c r="AK34" s="243"/>
      <c r="AL34" s="244"/>
      <c r="AM34" s="244"/>
      <c r="AN34" s="244"/>
      <c r="AO34" s="244"/>
      <c r="AP34" s="244"/>
      <c r="AQ34" s="245"/>
      <c r="AR34" s="243"/>
      <c r="AS34" s="244"/>
      <c r="AT34" s="245"/>
      <c r="AU34" s="834">
        <f t="shared" si="3"/>
        <v>0</v>
      </c>
      <c r="AV34" s="835"/>
      <c r="AW34" s="836">
        <f t="shared" si="1"/>
        <v>0</v>
      </c>
      <c r="AX34" s="837"/>
      <c r="AY34" s="804"/>
      <c r="AZ34" s="805"/>
      <c r="BA34" s="805"/>
      <c r="BB34" s="805"/>
      <c r="BC34" s="805"/>
      <c r="BD34" s="806"/>
    </row>
    <row r="35" spans="1:56" ht="39.9" customHeight="1" x14ac:dyDescent="0.2">
      <c r="A35" s="226"/>
      <c r="B35" s="242">
        <f t="shared" si="2"/>
        <v>23</v>
      </c>
      <c r="C35" s="824"/>
      <c r="D35" s="825"/>
      <c r="E35" s="826"/>
      <c r="F35" s="827"/>
      <c r="G35" s="828"/>
      <c r="H35" s="829"/>
      <c r="I35" s="829"/>
      <c r="J35" s="829"/>
      <c r="K35" s="830"/>
      <c r="L35" s="831"/>
      <c r="M35" s="832"/>
      <c r="N35" s="832"/>
      <c r="O35" s="833"/>
      <c r="P35" s="243"/>
      <c r="Q35" s="244"/>
      <c r="R35" s="244"/>
      <c r="S35" s="244"/>
      <c r="T35" s="244"/>
      <c r="U35" s="244"/>
      <c r="V35" s="245"/>
      <c r="W35" s="243"/>
      <c r="X35" s="244"/>
      <c r="Y35" s="244"/>
      <c r="Z35" s="244"/>
      <c r="AA35" s="244"/>
      <c r="AB35" s="244"/>
      <c r="AC35" s="245"/>
      <c r="AD35" s="243"/>
      <c r="AE35" s="244"/>
      <c r="AF35" s="244"/>
      <c r="AG35" s="244"/>
      <c r="AH35" s="244"/>
      <c r="AI35" s="244"/>
      <c r="AJ35" s="245"/>
      <c r="AK35" s="243"/>
      <c r="AL35" s="244"/>
      <c r="AM35" s="244"/>
      <c r="AN35" s="244"/>
      <c r="AO35" s="244"/>
      <c r="AP35" s="244"/>
      <c r="AQ35" s="245"/>
      <c r="AR35" s="243"/>
      <c r="AS35" s="244"/>
      <c r="AT35" s="245"/>
      <c r="AU35" s="834">
        <f t="shared" si="3"/>
        <v>0</v>
      </c>
      <c r="AV35" s="835"/>
      <c r="AW35" s="836">
        <f t="shared" si="1"/>
        <v>0</v>
      </c>
      <c r="AX35" s="837"/>
      <c r="AY35" s="804"/>
      <c r="AZ35" s="805"/>
      <c r="BA35" s="805"/>
      <c r="BB35" s="805"/>
      <c r="BC35" s="805"/>
      <c r="BD35" s="806"/>
    </row>
    <row r="36" spans="1:56" ht="39.9" customHeight="1" x14ac:dyDescent="0.2">
      <c r="A36" s="226"/>
      <c r="B36" s="242">
        <f t="shared" si="2"/>
        <v>24</v>
      </c>
      <c r="C36" s="824"/>
      <c r="D36" s="825"/>
      <c r="E36" s="826"/>
      <c r="F36" s="827"/>
      <c r="G36" s="828"/>
      <c r="H36" s="829"/>
      <c r="I36" s="829"/>
      <c r="J36" s="829"/>
      <c r="K36" s="830"/>
      <c r="L36" s="831"/>
      <c r="M36" s="832"/>
      <c r="N36" s="832"/>
      <c r="O36" s="833"/>
      <c r="P36" s="243"/>
      <c r="Q36" s="244"/>
      <c r="R36" s="244"/>
      <c r="S36" s="244"/>
      <c r="T36" s="244"/>
      <c r="U36" s="244"/>
      <c r="V36" s="245"/>
      <c r="W36" s="243"/>
      <c r="X36" s="244"/>
      <c r="Y36" s="244"/>
      <c r="Z36" s="244"/>
      <c r="AA36" s="244"/>
      <c r="AB36" s="244"/>
      <c r="AC36" s="245"/>
      <c r="AD36" s="243"/>
      <c r="AE36" s="244"/>
      <c r="AF36" s="244"/>
      <c r="AG36" s="244"/>
      <c r="AH36" s="244"/>
      <c r="AI36" s="244"/>
      <c r="AJ36" s="245"/>
      <c r="AK36" s="243"/>
      <c r="AL36" s="244"/>
      <c r="AM36" s="244"/>
      <c r="AN36" s="244"/>
      <c r="AO36" s="244"/>
      <c r="AP36" s="244"/>
      <c r="AQ36" s="245"/>
      <c r="AR36" s="243"/>
      <c r="AS36" s="244"/>
      <c r="AT36" s="245"/>
      <c r="AU36" s="834">
        <f t="shared" si="3"/>
        <v>0</v>
      </c>
      <c r="AV36" s="835"/>
      <c r="AW36" s="836">
        <f t="shared" si="1"/>
        <v>0</v>
      </c>
      <c r="AX36" s="837"/>
      <c r="AY36" s="804"/>
      <c r="AZ36" s="805"/>
      <c r="BA36" s="805"/>
      <c r="BB36" s="805"/>
      <c r="BC36" s="805"/>
      <c r="BD36" s="806"/>
    </row>
    <row r="37" spans="1:56" ht="39.9" customHeight="1" x14ac:dyDescent="0.2">
      <c r="A37" s="226"/>
      <c r="B37" s="242">
        <f t="shared" si="2"/>
        <v>25</v>
      </c>
      <c r="C37" s="824"/>
      <c r="D37" s="825"/>
      <c r="E37" s="826"/>
      <c r="F37" s="827"/>
      <c r="G37" s="828"/>
      <c r="H37" s="829"/>
      <c r="I37" s="829"/>
      <c r="J37" s="829"/>
      <c r="K37" s="830"/>
      <c r="L37" s="831"/>
      <c r="M37" s="832"/>
      <c r="N37" s="832"/>
      <c r="O37" s="833"/>
      <c r="P37" s="243"/>
      <c r="Q37" s="244"/>
      <c r="R37" s="244"/>
      <c r="S37" s="244"/>
      <c r="T37" s="244"/>
      <c r="U37" s="244"/>
      <c r="V37" s="245"/>
      <c r="W37" s="243"/>
      <c r="X37" s="244"/>
      <c r="Y37" s="244"/>
      <c r="Z37" s="244"/>
      <c r="AA37" s="244"/>
      <c r="AB37" s="244"/>
      <c r="AC37" s="245"/>
      <c r="AD37" s="243"/>
      <c r="AE37" s="244"/>
      <c r="AF37" s="244"/>
      <c r="AG37" s="244"/>
      <c r="AH37" s="244"/>
      <c r="AI37" s="244"/>
      <c r="AJ37" s="245"/>
      <c r="AK37" s="243"/>
      <c r="AL37" s="244"/>
      <c r="AM37" s="244"/>
      <c r="AN37" s="244"/>
      <c r="AO37" s="244"/>
      <c r="AP37" s="244"/>
      <c r="AQ37" s="245"/>
      <c r="AR37" s="243"/>
      <c r="AS37" s="244"/>
      <c r="AT37" s="245"/>
      <c r="AU37" s="834">
        <f t="shared" si="3"/>
        <v>0</v>
      </c>
      <c r="AV37" s="835"/>
      <c r="AW37" s="836">
        <f t="shared" si="1"/>
        <v>0</v>
      </c>
      <c r="AX37" s="837"/>
      <c r="AY37" s="804"/>
      <c r="AZ37" s="805"/>
      <c r="BA37" s="805"/>
      <c r="BB37" s="805"/>
      <c r="BC37" s="805"/>
      <c r="BD37" s="806"/>
    </row>
    <row r="38" spans="1:56" ht="39.9" customHeight="1" x14ac:dyDescent="0.2">
      <c r="A38" s="226"/>
      <c r="B38" s="242">
        <f t="shared" si="2"/>
        <v>26</v>
      </c>
      <c r="C38" s="824"/>
      <c r="D38" s="825"/>
      <c r="E38" s="826"/>
      <c r="F38" s="827"/>
      <c r="G38" s="828"/>
      <c r="H38" s="829"/>
      <c r="I38" s="829"/>
      <c r="J38" s="829"/>
      <c r="K38" s="830"/>
      <c r="L38" s="831"/>
      <c r="M38" s="832"/>
      <c r="N38" s="832"/>
      <c r="O38" s="833"/>
      <c r="P38" s="243"/>
      <c r="Q38" s="244"/>
      <c r="R38" s="244"/>
      <c r="S38" s="244"/>
      <c r="T38" s="244"/>
      <c r="U38" s="244"/>
      <c r="V38" s="245"/>
      <c r="W38" s="243"/>
      <c r="X38" s="244"/>
      <c r="Y38" s="244"/>
      <c r="Z38" s="244"/>
      <c r="AA38" s="244"/>
      <c r="AB38" s="244"/>
      <c r="AC38" s="245"/>
      <c r="AD38" s="243"/>
      <c r="AE38" s="244"/>
      <c r="AF38" s="244"/>
      <c r="AG38" s="244"/>
      <c r="AH38" s="244"/>
      <c r="AI38" s="244"/>
      <c r="AJ38" s="245"/>
      <c r="AK38" s="243"/>
      <c r="AL38" s="244"/>
      <c r="AM38" s="244"/>
      <c r="AN38" s="244"/>
      <c r="AO38" s="244"/>
      <c r="AP38" s="244"/>
      <c r="AQ38" s="245"/>
      <c r="AR38" s="243"/>
      <c r="AS38" s="244"/>
      <c r="AT38" s="245"/>
      <c r="AU38" s="834">
        <f t="shared" si="3"/>
        <v>0</v>
      </c>
      <c r="AV38" s="835"/>
      <c r="AW38" s="836">
        <f t="shared" si="1"/>
        <v>0</v>
      </c>
      <c r="AX38" s="837"/>
      <c r="AY38" s="804"/>
      <c r="AZ38" s="805"/>
      <c r="BA38" s="805"/>
      <c r="BB38" s="805"/>
      <c r="BC38" s="805"/>
      <c r="BD38" s="806"/>
    </row>
    <row r="39" spans="1:56" ht="39.9" customHeight="1" x14ac:dyDescent="0.2">
      <c r="A39" s="226"/>
      <c r="B39" s="242">
        <f t="shared" si="2"/>
        <v>27</v>
      </c>
      <c r="C39" s="824"/>
      <c r="D39" s="825"/>
      <c r="E39" s="826"/>
      <c r="F39" s="827"/>
      <c r="G39" s="828"/>
      <c r="H39" s="829"/>
      <c r="I39" s="829"/>
      <c r="J39" s="829"/>
      <c r="K39" s="830"/>
      <c r="L39" s="831"/>
      <c r="M39" s="832"/>
      <c r="N39" s="832"/>
      <c r="O39" s="833"/>
      <c r="P39" s="243"/>
      <c r="Q39" s="244"/>
      <c r="R39" s="244"/>
      <c r="S39" s="244"/>
      <c r="T39" s="244"/>
      <c r="U39" s="244"/>
      <c r="V39" s="245"/>
      <c r="W39" s="243"/>
      <c r="X39" s="244"/>
      <c r="Y39" s="244"/>
      <c r="Z39" s="244"/>
      <c r="AA39" s="244"/>
      <c r="AB39" s="244"/>
      <c r="AC39" s="245"/>
      <c r="AD39" s="243"/>
      <c r="AE39" s="244"/>
      <c r="AF39" s="244"/>
      <c r="AG39" s="244"/>
      <c r="AH39" s="244"/>
      <c r="AI39" s="244"/>
      <c r="AJ39" s="245"/>
      <c r="AK39" s="243"/>
      <c r="AL39" s="244"/>
      <c r="AM39" s="244"/>
      <c r="AN39" s="244"/>
      <c r="AO39" s="244"/>
      <c r="AP39" s="244"/>
      <c r="AQ39" s="245"/>
      <c r="AR39" s="243"/>
      <c r="AS39" s="244"/>
      <c r="AT39" s="245"/>
      <c r="AU39" s="834">
        <f t="shared" si="3"/>
        <v>0</v>
      </c>
      <c r="AV39" s="835"/>
      <c r="AW39" s="836">
        <f t="shared" si="1"/>
        <v>0</v>
      </c>
      <c r="AX39" s="837"/>
      <c r="AY39" s="804"/>
      <c r="AZ39" s="805"/>
      <c r="BA39" s="805"/>
      <c r="BB39" s="805"/>
      <c r="BC39" s="805"/>
      <c r="BD39" s="806"/>
    </row>
    <row r="40" spans="1:56" ht="39.9" customHeight="1" x14ac:dyDescent="0.2">
      <c r="A40" s="226"/>
      <c r="B40" s="242">
        <f t="shared" si="2"/>
        <v>28</v>
      </c>
      <c r="C40" s="824"/>
      <c r="D40" s="825"/>
      <c r="E40" s="826"/>
      <c r="F40" s="827"/>
      <c r="G40" s="828"/>
      <c r="H40" s="829"/>
      <c r="I40" s="829"/>
      <c r="J40" s="829"/>
      <c r="K40" s="830"/>
      <c r="L40" s="831"/>
      <c r="M40" s="832"/>
      <c r="N40" s="832"/>
      <c r="O40" s="833"/>
      <c r="P40" s="246"/>
      <c r="Q40" s="247"/>
      <c r="R40" s="247"/>
      <c r="S40" s="247"/>
      <c r="T40" s="247"/>
      <c r="U40" s="247"/>
      <c r="V40" s="248"/>
      <c r="W40" s="246"/>
      <c r="X40" s="247"/>
      <c r="Y40" s="247"/>
      <c r="Z40" s="247"/>
      <c r="AA40" s="247"/>
      <c r="AB40" s="247"/>
      <c r="AC40" s="248"/>
      <c r="AD40" s="246"/>
      <c r="AE40" s="247"/>
      <c r="AF40" s="247"/>
      <c r="AG40" s="247"/>
      <c r="AH40" s="247"/>
      <c r="AI40" s="247"/>
      <c r="AJ40" s="248"/>
      <c r="AK40" s="246"/>
      <c r="AL40" s="247"/>
      <c r="AM40" s="247"/>
      <c r="AN40" s="247"/>
      <c r="AO40" s="247"/>
      <c r="AP40" s="247"/>
      <c r="AQ40" s="248"/>
      <c r="AR40" s="246"/>
      <c r="AS40" s="247"/>
      <c r="AT40" s="248"/>
      <c r="AU40" s="834">
        <f t="shared" si="3"/>
        <v>0</v>
      </c>
      <c r="AV40" s="835"/>
      <c r="AW40" s="836">
        <f t="shared" si="1"/>
        <v>0</v>
      </c>
      <c r="AX40" s="837"/>
      <c r="AY40" s="804"/>
      <c r="AZ40" s="805"/>
      <c r="BA40" s="805"/>
      <c r="BB40" s="805"/>
      <c r="BC40" s="805"/>
      <c r="BD40" s="806"/>
    </row>
    <row r="41" spans="1:56" ht="39.9" customHeight="1" x14ac:dyDescent="0.2">
      <c r="A41" s="226"/>
      <c r="B41" s="242">
        <f t="shared" si="2"/>
        <v>29</v>
      </c>
      <c r="C41" s="824"/>
      <c r="D41" s="825"/>
      <c r="E41" s="826"/>
      <c r="F41" s="827"/>
      <c r="G41" s="828"/>
      <c r="H41" s="829"/>
      <c r="I41" s="829"/>
      <c r="J41" s="829"/>
      <c r="K41" s="830"/>
      <c r="L41" s="831"/>
      <c r="M41" s="832"/>
      <c r="N41" s="832"/>
      <c r="O41" s="833"/>
      <c r="P41" s="243"/>
      <c r="Q41" s="244"/>
      <c r="R41" s="244"/>
      <c r="S41" s="244"/>
      <c r="T41" s="244"/>
      <c r="U41" s="244"/>
      <c r="V41" s="245"/>
      <c r="W41" s="243"/>
      <c r="X41" s="244"/>
      <c r="Y41" s="244"/>
      <c r="Z41" s="244"/>
      <c r="AA41" s="244"/>
      <c r="AB41" s="244"/>
      <c r="AC41" s="245"/>
      <c r="AD41" s="243"/>
      <c r="AE41" s="244"/>
      <c r="AF41" s="244"/>
      <c r="AG41" s="244"/>
      <c r="AH41" s="244"/>
      <c r="AI41" s="244"/>
      <c r="AJ41" s="245"/>
      <c r="AK41" s="243"/>
      <c r="AL41" s="244"/>
      <c r="AM41" s="244"/>
      <c r="AN41" s="244"/>
      <c r="AO41" s="244"/>
      <c r="AP41" s="244"/>
      <c r="AQ41" s="245"/>
      <c r="AR41" s="243"/>
      <c r="AS41" s="244"/>
      <c r="AT41" s="245"/>
      <c r="AU41" s="834">
        <f t="shared" si="3"/>
        <v>0</v>
      </c>
      <c r="AV41" s="835"/>
      <c r="AW41" s="836">
        <f t="shared" si="1"/>
        <v>0</v>
      </c>
      <c r="AX41" s="837"/>
      <c r="AY41" s="804"/>
      <c r="AZ41" s="805"/>
      <c r="BA41" s="805"/>
      <c r="BB41" s="805"/>
      <c r="BC41" s="805"/>
      <c r="BD41" s="806"/>
    </row>
    <row r="42" spans="1:56" ht="39.9" customHeight="1" x14ac:dyDescent="0.2">
      <c r="A42" s="226"/>
      <c r="B42" s="242">
        <f t="shared" si="2"/>
        <v>30</v>
      </c>
      <c r="C42" s="824"/>
      <c r="D42" s="825"/>
      <c r="E42" s="826"/>
      <c r="F42" s="827"/>
      <c r="G42" s="828"/>
      <c r="H42" s="829"/>
      <c r="I42" s="829"/>
      <c r="J42" s="829"/>
      <c r="K42" s="830"/>
      <c r="L42" s="831"/>
      <c r="M42" s="832"/>
      <c r="N42" s="832"/>
      <c r="O42" s="833"/>
      <c r="P42" s="243"/>
      <c r="Q42" s="244"/>
      <c r="R42" s="244"/>
      <c r="S42" s="244"/>
      <c r="T42" s="244"/>
      <c r="U42" s="244"/>
      <c r="V42" s="245"/>
      <c r="W42" s="243"/>
      <c r="X42" s="244"/>
      <c r="Y42" s="244"/>
      <c r="Z42" s="244"/>
      <c r="AA42" s="244"/>
      <c r="AB42" s="244"/>
      <c r="AC42" s="245"/>
      <c r="AD42" s="243"/>
      <c r="AE42" s="244"/>
      <c r="AF42" s="244"/>
      <c r="AG42" s="244"/>
      <c r="AH42" s="244"/>
      <c r="AI42" s="244"/>
      <c r="AJ42" s="245"/>
      <c r="AK42" s="243"/>
      <c r="AL42" s="244"/>
      <c r="AM42" s="244"/>
      <c r="AN42" s="244"/>
      <c r="AO42" s="244"/>
      <c r="AP42" s="244"/>
      <c r="AQ42" s="245"/>
      <c r="AR42" s="243"/>
      <c r="AS42" s="244"/>
      <c r="AT42" s="245"/>
      <c r="AU42" s="834">
        <f t="shared" si="3"/>
        <v>0</v>
      </c>
      <c r="AV42" s="835"/>
      <c r="AW42" s="836">
        <f t="shared" si="1"/>
        <v>0</v>
      </c>
      <c r="AX42" s="837"/>
      <c r="AY42" s="804"/>
      <c r="AZ42" s="805"/>
      <c r="BA42" s="805"/>
      <c r="BB42" s="805"/>
      <c r="BC42" s="805"/>
      <c r="BD42" s="806"/>
    </row>
    <row r="43" spans="1:56" ht="39.9" customHeight="1" x14ac:dyDescent="0.2">
      <c r="A43" s="226"/>
      <c r="B43" s="242">
        <f t="shared" si="2"/>
        <v>31</v>
      </c>
      <c r="C43" s="824"/>
      <c r="D43" s="825"/>
      <c r="E43" s="826"/>
      <c r="F43" s="827"/>
      <c r="G43" s="828"/>
      <c r="H43" s="829"/>
      <c r="I43" s="829"/>
      <c r="J43" s="829"/>
      <c r="K43" s="830"/>
      <c r="L43" s="831"/>
      <c r="M43" s="832"/>
      <c r="N43" s="832"/>
      <c r="O43" s="833"/>
      <c r="P43" s="243"/>
      <c r="Q43" s="244"/>
      <c r="R43" s="244"/>
      <c r="S43" s="244"/>
      <c r="T43" s="244"/>
      <c r="U43" s="244"/>
      <c r="V43" s="245"/>
      <c r="W43" s="243"/>
      <c r="X43" s="244"/>
      <c r="Y43" s="244"/>
      <c r="Z43" s="244"/>
      <c r="AA43" s="244"/>
      <c r="AB43" s="244"/>
      <c r="AC43" s="245"/>
      <c r="AD43" s="243"/>
      <c r="AE43" s="244"/>
      <c r="AF43" s="244"/>
      <c r="AG43" s="244"/>
      <c r="AH43" s="244"/>
      <c r="AI43" s="244"/>
      <c r="AJ43" s="245"/>
      <c r="AK43" s="243"/>
      <c r="AL43" s="244"/>
      <c r="AM43" s="244"/>
      <c r="AN43" s="244"/>
      <c r="AO43" s="244"/>
      <c r="AP43" s="244"/>
      <c r="AQ43" s="245"/>
      <c r="AR43" s="243"/>
      <c r="AS43" s="244"/>
      <c r="AT43" s="245"/>
      <c r="AU43" s="834">
        <f t="shared" si="3"/>
        <v>0</v>
      </c>
      <c r="AV43" s="835"/>
      <c r="AW43" s="836">
        <f t="shared" si="1"/>
        <v>0</v>
      </c>
      <c r="AX43" s="837"/>
      <c r="AY43" s="804"/>
      <c r="AZ43" s="805"/>
      <c r="BA43" s="805"/>
      <c r="BB43" s="805"/>
      <c r="BC43" s="805"/>
      <c r="BD43" s="806"/>
    </row>
    <row r="44" spans="1:56" ht="39.9" customHeight="1" x14ac:dyDescent="0.2">
      <c r="A44" s="226"/>
      <c r="B44" s="242">
        <f t="shared" si="2"/>
        <v>32</v>
      </c>
      <c r="C44" s="824"/>
      <c r="D44" s="825"/>
      <c r="E44" s="826"/>
      <c r="F44" s="827"/>
      <c r="G44" s="828"/>
      <c r="H44" s="829"/>
      <c r="I44" s="829"/>
      <c r="J44" s="829"/>
      <c r="K44" s="830"/>
      <c r="L44" s="831"/>
      <c r="M44" s="832"/>
      <c r="N44" s="832"/>
      <c r="O44" s="833"/>
      <c r="P44" s="243"/>
      <c r="Q44" s="244"/>
      <c r="R44" s="244"/>
      <c r="S44" s="244"/>
      <c r="T44" s="244"/>
      <c r="U44" s="244"/>
      <c r="V44" s="245"/>
      <c r="W44" s="243"/>
      <c r="X44" s="244"/>
      <c r="Y44" s="244"/>
      <c r="Z44" s="244"/>
      <c r="AA44" s="244"/>
      <c r="AB44" s="244"/>
      <c r="AC44" s="245"/>
      <c r="AD44" s="243"/>
      <c r="AE44" s="244"/>
      <c r="AF44" s="244"/>
      <c r="AG44" s="244"/>
      <c r="AH44" s="244"/>
      <c r="AI44" s="244"/>
      <c r="AJ44" s="245"/>
      <c r="AK44" s="243"/>
      <c r="AL44" s="244"/>
      <c r="AM44" s="244"/>
      <c r="AN44" s="244"/>
      <c r="AO44" s="244"/>
      <c r="AP44" s="244"/>
      <c r="AQ44" s="245"/>
      <c r="AR44" s="243"/>
      <c r="AS44" s="244"/>
      <c r="AT44" s="245"/>
      <c r="AU44" s="834">
        <f t="shared" si="3"/>
        <v>0</v>
      </c>
      <c r="AV44" s="835"/>
      <c r="AW44" s="836">
        <f t="shared" si="1"/>
        <v>0</v>
      </c>
      <c r="AX44" s="837"/>
      <c r="AY44" s="804"/>
      <c r="AZ44" s="805"/>
      <c r="BA44" s="805"/>
      <c r="BB44" s="805"/>
      <c r="BC44" s="805"/>
      <c r="BD44" s="806"/>
    </row>
    <row r="45" spans="1:56" ht="39.9" customHeight="1" x14ac:dyDescent="0.2">
      <c r="A45" s="226"/>
      <c r="B45" s="242">
        <f t="shared" si="2"/>
        <v>33</v>
      </c>
      <c r="C45" s="824"/>
      <c r="D45" s="825"/>
      <c r="E45" s="826"/>
      <c r="F45" s="827"/>
      <c r="G45" s="828"/>
      <c r="H45" s="829"/>
      <c r="I45" s="829"/>
      <c r="J45" s="829"/>
      <c r="K45" s="830"/>
      <c r="L45" s="831"/>
      <c r="M45" s="832"/>
      <c r="N45" s="832"/>
      <c r="O45" s="833"/>
      <c r="P45" s="243"/>
      <c r="Q45" s="244"/>
      <c r="R45" s="244"/>
      <c r="S45" s="244"/>
      <c r="T45" s="244"/>
      <c r="U45" s="244"/>
      <c r="V45" s="245"/>
      <c r="W45" s="243"/>
      <c r="X45" s="244"/>
      <c r="Y45" s="244"/>
      <c r="Z45" s="244"/>
      <c r="AA45" s="244"/>
      <c r="AB45" s="244"/>
      <c r="AC45" s="245"/>
      <c r="AD45" s="243"/>
      <c r="AE45" s="244"/>
      <c r="AF45" s="244"/>
      <c r="AG45" s="244"/>
      <c r="AH45" s="244"/>
      <c r="AI45" s="244"/>
      <c r="AJ45" s="245"/>
      <c r="AK45" s="243"/>
      <c r="AL45" s="244"/>
      <c r="AM45" s="244"/>
      <c r="AN45" s="244"/>
      <c r="AO45" s="244"/>
      <c r="AP45" s="244"/>
      <c r="AQ45" s="245"/>
      <c r="AR45" s="243"/>
      <c r="AS45" s="244"/>
      <c r="AT45" s="245"/>
      <c r="AU45" s="834">
        <f t="shared" si="3"/>
        <v>0</v>
      </c>
      <c r="AV45" s="835"/>
      <c r="AW45" s="836">
        <f t="shared" si="1"/>
        <v>0</v>
      </c>
      <c r="AX45" s="837"/>
      <c r="AY45" s="804"/>
      <c r="AZ45" s="805"/>
      <c r="BA45" s="805"/>
      <c r="BB45" s="805"/>
      <c r="BC45" s="805"/>
      <c r="BD45" s="806"/>
    </row>
    <row r="46" spans="1:56" ht="39.9" customHeight="1" x14ac:dyDescent="0.2">
      <c r="A46" s="226"/>
      <c r="B46" s="242">
        <f t="shared" si="2"/>
        <v>34</v>
      </c>
      <c r="C46" s="824"/>
      <c r="D46" s="825"/>
      <c r="E46" s="826"/>
      <c r="F46" s="827"/>
      <c r="G46" s="828"/>
      <c r="H46" s="829"/>
      <c r="I46" s="829"/>
      <c r="J46" s="829"/>
      <c r="K46" s="830"/>
      <c r="L46" s="831"/>
      <c r="M46" s="832"/>
      <c r="N46" s="832"/>
      <c r="O46" s="833"/>
      <c r="P46" s="243"/>
      <c r="Q46" s="244"/>
      <c r="R46" s="244"/>
      <c r="S46" s="244"/>
      <c r="T46" s="244"/>
      <c r="U46" s="244"/>
      <c r="V46" s="245"/>
      <c r="W46" s="243"/>
      <c r="X46" s="244"/>
      <c r="Y46" s="244"/>
      <c r="Z46" s="244"/>
      <c r="AA46" s="244"/>
      <c r="AB46" s="244"/>
      <c r="AC46" s="245"/>
      <c r="AD46" s="243"/>
      <c r="AE46" s="244"/>
      <c r="AF46" s="244"/>
      <c r="AG46" s="244"/>
      <c r="AH46" s="244"/>
      <c r="AI46" s="244"/>
      <c r="AJ46" s="245"/>
      <c r="AK46" s="243"/>
      <c r="AL46" s="244"/>
      <c r="AM46" s="244"/>
      <c r="AN46" s="244"/>
      <c r="AO46" s="244"/>
      <c r="AP46" s="244"/>
      <c r="AQ46" s="245"/>
      <c r="AR46" s="243"/>
      <c r="AS46" s="244"/>
      <c r="AT46" s="245"/>
      <c r="AU46" s="834">
        <f t="shared" si="3"/>
        <v>0</v>
      </c>
      <c r="AV46" s="835"/>
      <c r="AW46" s="836">
        <f t="shared" si="1"/>
        <v>0</v>
      </c>
      <c r="AX46" s="837"/>
      <c r="AY46" s="804"/>
      <c r="AZ46" s="805"/>
      <c r="BA46" s="805"/>
      <c r="BB46" s="805"/>
      <c r="BC46" s="805"/>
      <c r="BD46" s="806"/>
    </row>
    <row r="47" spans="1:56" ht="39.9" customHeight="1" x14ac:dyDescent="0.2">
      <c r="A47" s="226"/>
      <c r="B47" s="242">
        <f t="shared" si="2"/>
        <v>35</v>
      </c>
      <c r="C47" s="824"/>
      <c r="D47" s="825"/>
      <c r="E47" s="826"/>
      <c r="F47" s="827"/>
      <c r="G47" s="828"/>
      <c r="H47" s="829"/>
      <c r="I47" s="829"/>
      <c r="J47" s="829"/>
      <c r="K47" s="830"/>
      <c r="L47" s="831"/>
      <c r="M47" s="832"/>
      <c r="N47" s="832"/>
      <c r="O47" s="833"/>
      <c r="P47" s="243"/>
      <c r="Q47" s="244"/>
      <c r="R47" s="244"/>
      <c r="S47" s="244"/>
      <c r="T47" s="244"/>
      <c r="U47" s="244"/>
      <c r="V47" s="245"/>
      <c r="W47" s="243"/>
      <c r="X47" s="244"/>
      <c r="Y47" s="244"/>
      <c r="Z47" s="244"/>
      <c r="AA47" s="244"/>
      <c r="AB47" s="244"/>
      <c r="AC47" s="245"/>
      <c r="AD47" s="243"/>
      <c r="AE47" s="244"/>
      <c r="AF47" s="244"/>
      <c r="AG47" s="244"/>
      <c r="AH47" s="244"/>
      <c r="AI47" s="244"/>
      <c r="AJ47" s="245"/>
      <c r="AK47" s="243"/>
      <c r="AL47" s="244"/>
      <c r="AM47" s="244"/>
      <c r="AN47" s="244"/>
      <c r="AO47" s="244"/>
      <c r="AP47" s="244"/>
      <c r="AQ47" s="245"/>
      <c r="AR47" s="243"/>
      <c r="AS47" s="244"/>
      <c r="AT47" s="245"/>
      <c r="AU47" s="834">
        <f t="shared" si="3"/>
        <v>0</v>
      </c>
      <c r="AV47" s="835"/>
      <c r="AW47" s="836">
        <f t="shared" si="1"/>
        <v>0</v>
      </c>
      <c r="AX47" s="837"/>
      <c r="AY47" s="804"/>
      <c r="AZ47" s="805"/>
      <c r="BA47" s="805"/>
      <c r="BB47" s="805"/>
      <c r="BC47" s="805"/>
      <c r="BD47" s="806"/>
    </row>
    <row r="48" spans="1:56" ht="39.9" customHeight="1" x14ac:dyDescent="0.2">
      <c r="A48" s="226"/>
      <c r="B48" s="242">
        <f t="shared" si="2"/>
        <v>36</v>
      </c>
      <c r="C48" s="824"/>
      <c r="D48" s="825"/>
      <c r="E48" s="826"/>
      <c r="F48" s="827"/>
      <c r="G48" s="828"/>
      <c r="H48" s="829"/>
      <c r="I48" s="829"/>
      <c r="J48" s="829"/>
      <c r="K48" s="830"/>
      <c r="L48" s="831"/>
      <c r="M48" s="832"/>
      <c r="N48" s="832"/>
      <c r="O48" s="833"/>
      <c r="P48" s="243"/>
      <c r="Q48" s="244"/>
      <c r="R48" s="244"/>
      <c r="S48" s="244"/>
      <c r="T48" s="244"/>
      <c r="U48" s="244"/>
      <c r="V48" s="245"/>
      <c r="W48" s="243"/>
      <c r="X48" s="244"/>
      <c r="Y48" s="244"/>
      <c r="Z48" s="244"/>
      <c r="AA48" s="244"/>
      <c r="AB48" s="244"/>
      <c r="AC48" s="245"/>
      <c r="AD48" s="243"/>
      <c r="AE48" s="244"/>
      <c r="AF48" s="244"/>
      <c r="AG48" s="244"/>
      <c r="AH48" s="244"/>
      <c r="AI48" s="244"/>
      <c r="AJ48" s="245"/>
      <c r="AK48" s="243"/>
      <c r="AL48" s="244"/>
      <c r="AM48" s="244"/>
      <c r="AN48" s="244"/>
      <c r="AO48" s="244"/>
      <c r="AP48" s="244"/>
      <c r="AQ48" s="245"/>
      <c r="AR48" s="243"/>
      <c r="AS48" s="244"/>
      <c r="AT48" s="245"/>
      <c r="AU48" s="834">
        <f t="shared" si="3"/>
        <v>0</v>
      </c>
      <c r="AV48" s="835"/>
      <c r="AW48" s="836">
        <f t="shared" si="1"/>
        <v>0</v>
      </c>
      <c r="AX48" s="837"/>
      <c r="AY48" s="804"/>
      <c r="AZ48" s="805"/>
      <c r="BA48" s="805"/>
      <c r="BB48" s="805"/>
      <c r="BC48" s="805"/>
      <c r="BD48" s="806"/>
    </row>
    <row r="49" spans="1:56" ht="39.9" customHeight="1" x14ac:dyDescent="0.2">
      <c r="A49" s="226"/>
      <c r="B49" s="242">
        <f t="shared" si="2"/>
        <v>37</v>
      </c>
      <c r="C49" s="824"/>
      <c r="D49" s="825"/>
      <c r="E49" s="826"/>
      <c r="F49" s="827"/>
      <c r="G49" s="828"/>
      <c r="H49" s="829"/>
      <c r="I49" s="829"/>
      <c r="J49" s="829"/>
      <c r="K49" s="830"/>
      <c r="L49" s="831"/>
      <c r="M49" s="832"/>
      <c r="N49" s="832"/>
      <c r="O49" s="833"/>
      <c r="P49" s="243"/>
      <c r="Q49" s="244"/>
      <c r="R49" s="244"/>
      <c r="S49" s="244"/>
      <c r="T49" s="244"/>
      <c r="U49" s="244"/>
      <c r="V49" s="245"/>
      <c r="W49" s="243"/>
      <c r="X49" s="244"/>
      <c r="Y49" s="244"/>
      <c r="Z49" s="244"/>
      <c r="AA49" s="244"/>
      <c r="AB49" s="244"/>
      <c r="AC49" s="245"/>
      <c r="AD49" s="243"/>
      <c r="AE49" s="244"/>
      <c r="AF49" s="244"/>
      <c r="AG49" s="244"/>
      <c r="AH49" s="244"/>
      <c r="AI49" s="244"/>
      <c r="AJ49" s="245"/>
      <c r="AK49" s="243"/>
      <c r="AL49" s="244"/>
      <c r="AM49" s="244"/>
      <c r="AN49" s="244"/>
      <c r="AO49" s="244"/>
      <c r="AP49" s="244"/>
      <c r="AQ49" s="245"/>
      <c r="AR49" s="243"/>
      <c r="AS49" s="244"/>
      <c r="AT49" s="245"/>
      <c r="AU49" s="834">
        <f t="shared" si="3"/>
        <v>0</v>
      </c>
      <c r="AV49" s="835"/>
      <c r="AW49" s="836">
        <f t="shared" si="1"/>
        <v>0</v>
      </c>
      <c r="AX49" s="837"/>
      <c r="AY49" s="804"/>
      <c r="AZ49" s="805"/>
      <c r="BA49" s="805"/>
      <c r="BB49" s="805"/>
      <c r="BC49" s="805"/>
      <c r="BD49" s="806"/>
    </row>
    <row r="50" spans="1:56" ht="39.9" customHeight="1" x14ac:dyDescent="0.2">
      <c r="A50" s="226"/>
      <c r="B50" s="242">
        <f t="shared" si="2"/>
        <v>38</v>
      </c>
      <c r="C50" s="824"/>
      <c r="D50" s="825"/>
      <c r="E50" s="826"/>
      <c r="F50" s="827"/>
      <c r="G50" s="828"/>
      <c r="H50" s="829"/>
      <c r="I50" s="829"/>
      <c r="J50" s="829"/>
      <c r="K50" s="830"/>
      <c r="L50" s="831"/>
      <c r="M50" s="832"/>
      <c r="N50" s="832"/>
      <c r="O50" s="833"/>
      <c r="P50" s="243"/>
      <c r="Q50" s="244"/>
      <c r="R50" s="244"/>
      <c r="S50" s="244"/>
      <c r="T50" s="244"/>
      <c r="U50" s="244"/>
      <c r="V50" s="245"/>
      <c r="W50" s="243"/>
      <c r="X50" s="244"/>
      <c r="Y50" s="244"/>
      <c r="Z50" s="244"/>
      <c r="AA50" s="244"/>
      <c r="AB50" s="244"/>
      <c r="AC50" s="245"/>
      <c r="AD50" s="243"/>
      <c r="AE50" s="244"/>
      <c r="AF50" s="244"/>
      <c r="AG50" s="244"/>
      <c r="AH50" s="244"/>
      <c r="AI50" s="244"/>
      <c r="AJ50" s="245"/>
      <c r="AK50" s="243"/>
      <c r="AL50" s="244"/>
      <c r="AM50" s="244"/>
      <c r="AN50" s="244"/>
      <c r="AO50" s="244"/>
      <c r="AP50" s="244"/>
      <c r="AQ50" s="245"/>
      <c r="AR50" s="243"/>
      <c r="AS50" s="244"/>
      <c r="AT50" s="245"/>
      <c r="AU50" s="834">
        <f t="shared" si="3"/>
        <v>0</v>
      </c>
      <c r="AV50" s="835"/>
      <c r="AW50" s="836">
        <f t="shared" si="1"/>
        <v>0</v>
      </c>
      <c r="AX50" s="837"/>
      <c r="AY50" s="804"/>
      <c r="AZ50" s="805"/>
      <c r="BA50" s="805"/>
      <c r="BB50" s="805"/>
      <c r="BC50" s="805"/>
      <c r="BD50" s="806"/>
    </row>
    <row r="51" spans="1:56" ht="39.9" customHeight="1" x14ac:dyDescent="0.2">
      <c r="A51" s="226"/>
      <c r="B51" s="242">
        <f t="shared" si="2"/>
        <v>39</v>
      </c>
      <c r="C51" s="824"/>
      <c r="D51" s="825"/>
      <c r="E51" s="826"/>
      <c r="F51" s="827"/>
      <c r="G51" s="828"/>
      <c r="H51" s="829"/>
      <c r="I51" s="829"/>
      <c r="J51" s="829"/>
      <c r="K51" s="830"/>
      <c r="L51" s="831"/>
      <c r="M51" s="832"/>
      <c r="N51" s="832"/>
      <c r="O51" s="833"/>
      <c r="P51" s="243"/>
      <c r="Q51" s="244"/>
      <c r="R51" s="244"/>
      <c r="S51" s="244"/>
      <c r="T51" s="244"/>
      <c r="U51" s="244"/>
      <c r="V51" s="245"/>
      <c r="W51" s="243"/>
      <c r="X51" s="244"/>
      <c r="Y51" s="244"/>
      <c r="Z51" s="244"/>
      <c r="AA51" s="244"/>
      <c r="AB51" s="244"/>
      <c r="AC51" s="245"/>
      <c r="AD51" s="243"/>
      <c r="AE51" s="244"/>
      <c r="AF51" s="244"/>
      <c r="AG51" s="244"/>
      <c r="AH51" s="244"/>
      <c r="AI51" s="244"/>
      <c r="AJ51" s="245"/>
      <c r="AK51" s="243"/>
      <c r="AL51" s="244"/>
      <c r="AM51" s="244"/>
      <c r="AN51" s="244"/>
      <c r="AO51" s="244"/>
      <c r="AP51" s="244"/>
      <c r="AQ51" s="245"/>
      <c r="AR51" s="243"/>
      <c r="AS51" s="244"/>
      <c r="AT51" s="245"/>
      <c r="AU51" s="834">
        <f t="shared" si="3"/>
        <v>0</v>
      </c>
      <c r="AV51" s="835"/>
      <c r="AW51" s="836">
        <f t="shared" si="1"/>
        <v>0</v>
      </c>
      <c r="AX51" s="837"/>
      <c r="AY51" s="804"/>
      <c r="AZ51" s="805"/>
      <c r="BA51" s="805"/>
      <c r="BB51" s="805"/>
      <c r="BC51" s="805"/>
      <c r="BD51" s="806"/>
    </row>
    <row r="52" spans="1:56" ht="39.9" customHeight="1" x14ac:dyDescent="0.2">
      <c r="A52" s="226"/>
      <c r="B52" s="242">
        <f t="shared" si="2"/>
        <v>40</v>
      </c>
      <c r="C52" s="824"/>
      <c r="D52" s="825"/>
      <c r="E52" s="826"/>
      <c r="F52" s="827"/>
      <c r="G52" s="828"/>
      <c r="H52" s="829"/>
      <c r="I52" s="829"/>
      <c r="J52" s="829"/>
      <c r="K52" s="830"/>
      <c r="L52" s="831"/>
      <c r="M52" s="832"/>
      <c r="N52" s="832"/>
      <c r="O52" s="833"/>
      <c r="P52" s="243"/>
      <c r="Q52" s="244"/>
      <c r="R52" s="244"/>
      <c r="S52" s="244"/>
      <c r="T52" s="244"/>
      <c r="U52" s="244"/>
      <c r="V52" s="245"/>
      <c r="W52" s="243"/>
      <c r="X52" s="244"/>
      <c r="Y52" s="244"/>
      <c r="Z52" s="244"/>
      <c r="AA52" s="244"/>
      <c r="AB52" s="244"/>
      <c r="AC52" s="245"/>
      <c r="AD52" s="243"/>
      <c r="AE52" s="244"/>
      <c r="AF52" s="244"/>
      <c r="AG52" s="244"/>
      <c r="AH52" s="244"/>
      <c r="AI52" s="244"/>
      <c r="AJ52" s="245"/>
      <c r="AK52" s="243"/>
      <c r="AL52" s="244"/>
      <c r="AM52" s="244"/>
      <c r="AN52" s="244"/>
      <c r="AO52" s="244"/>
      <c r="AP52" s="244"/>
      <c r="AQ52" s="245"/>
      <c r="AR52" s="243"/>
      <c r="AS52" s="244"/>
      <c r="AT52" s="245"/>
      <c r="AU52" s="834">
        <f t="shared" si="3"/>
        <v>0</v>
      </c>
      <c r="AV52" s="835"/>
      <c r="AW52" s="836">
        <f t="shared" si="1"/>
        <v>0</v>
      </c>
      <c r="AX52" s="837"/>
      <c r="AY52" s="804"/>
      <c r="AZ52" s="805"/>
      <c r="BA52" s="805"/>
      <c r="BB52" s="805"/>
      <c r="BC52" s="805"/>
      <c r="BD52" s="806"/>
    </row>
    <row r="53" spans="1:56" ht="39.9" customHeight="1" x14ac:dyDescent="0.2">
      <c r="A53" s="226"/>
      <c r="B53" s="242">
        <f t="shared" si="2"/>
        <v>41</v>
      </c>
      <c r="C53" s="824"/>
      <c r="D53" s="825"/>
      <c r="E53" s="826"/>
      <c r="F53" s="827"/>
      <c r="G53" s="828"/>
      <c r="H53" s="829"/>
      <c r="I53" s="829"/>
      <c r="J53" s="829"/>
      <c r="K53" s="830"/>
      <c r="L53" s="831"/>
      <c r="M53" s="832"/>
      <c r="N53" s="832"/>
      <c r="O53" s="833"/>
      <c r="P53" s="243"/>
      <c r="Q53" s="244"/>
      <c r="R53" s="244"/>
      <c r="S53" s="244"/>
      <c r="T53" s="244"/>
      <c r="U53" s="244"/>
      <c r="V53" s="245"/>
      <c r="W53" s="243"/>
      <c r="X53" s="244"/>
      <c r="Y53" s="244"/>
      <c r="Z53" s="244"/>
      <c r="AA53" s="244"/>
      <c r="AB53" s="244"/>
      <c r="AC53" s="245"/>
      <c r="AD53" s="243"/>
      <c r="AE53" s="244"/>
      <c r="AF53" s="244"/>
      <c r="AG53" s="244"/>
      <c r="AH53" s="244"/>
      <c r="AI53" s="244"/>
      <c r="AJ53" s="245"/>
      <c r="AK53" s="243"/>
      <c r="AL53" s="244"/>
      <c r="AM53" s="244"/>
      <c r="AN53" s="244"/>
      <c r="AO53" s="244"/>
      <c r="AP53" s="244"/>
      <c r="AQ53" s="245"/>
      <c r="AR53" s="243"/>
      <c r="AS53" s="244"/>
      <c r="AT53" s="245"/>
      <c r="AU53" s="834">
        <f t="shared" si="3"/>
        <v>0</v>
      </c>
      <c r="AV53" s="835"/>
      <c r="AW53" s="836">
        <f t="shared" si="1"/>
        <v>0</v>
      </c>
      <c r="AX53" s="837"/>
      <c r="AY53" s="804"/>
      <c r="AZ53" s="805"/>
      <c r="BA53" s="805"/>
      <c r="BB53" s="805"/>
      <c r="BC53" s="805"/>
      <c r="BD53" s="806"/>
    </row>
    <row r="54" spans="1:56" ht="39.9" customHeight="1" x14ac:dyDescent="0.2">
      <c r="A54" s="226"/>
      <c r="B54" s="242">
        <f t="shared" si="2"/>
        <v>42</v>
      </c>
      <c r="C54" s="824"/>
      <c r="D54" s="825"/>
      <c r="E54" s="826"/>
      <c r="F54" s="827"/>
      <c r="G54" s="828"/>
      <c r="H54" s="829"/>
      <c r="I54" s="829"/>
      <c r="J54" s="829"/>
      <c r="K54" s="830"/>
      <c r="L54" s="831"/>
      <c r="M54" s="832"/>
      <c r="N54" s="832"/>
      <c r="O54" s="833"/>
      <c r="P54" s="243"/>
      <c r="Q54" s="244"/>
      <c r="R54" s="244"/>
      <c r="S54" s="244"/>
      <c r="T54" s="244"/>
      <c r="U54" s="244"/>
      <c r="V54" s="245"/>
      <c r="W54" s="243"/>
      <c r="X54" s="244"/>
      <c r="Y54" s="244"/>
      <c r="Z54" s="244"/>
      <c r="AA54" s="244"/>
      <c r="AB54" s="244"/>
      <c r="AC54" s="245"/>
      <c r="AD54" s="243"/>
      <c r="AE54" s="244"/>
      <c r="AF54" s="244"/>
      <c r="AG54" s="244"/>
      <c r="AH54" s="244"/>
      <c r="AI54" s="244"/>
      <c r="AJ54" s="245"/>
      <c r="AK54" s="243"/>
      <c r="AL54" s="244"/>
      <c r="AM54" s="244"/>
      <c r="AN54" s="244"/>
      <c r="AO54" s="244"/>
      <c r="AP54" s="244"/>
      <c r="AQ54" s="245"/>
      <c r="AR54" s="243"/>
      <c r="AS54" s="244"/>
      <c r="AT54" s="245"/>
      <c r="AU54" s="834">
        <f t="shared" si="3"/>
        <v>0</v>
      </c>
      <c r="AV54" s="835"/>
      <c r="AW54" s="836">
        <f t="shared" si="1"/>
        <v>0</v>
      </c>
      <c r="AX54" s="837"/>
      <c r="AY54" s="804"/>
      <c r="AZ54" s="805"/>
      <c r="BA54" s="805"/>
      <c r="BB54" s="805"/>
      <c r="BC54" s="805"/>
      <c r="BD54" s="806"/>
    </row>
    <row r="55" spans="1:56" ht="39.9" customHeight="1" x14ac:dyDescent="0.2">
      <c r="A55" s="226"/>
      <c r="B55" s="242">
        <f t="shared" si="2"/>
        <v>43</v>
      </c>
      <c r="C55" s="824"/>
      <c r="D55" s="825"/>
      <c r="E55" s="826"/>
      <c r="F55" s="827"/>
      <c r="G55" s="828"/>
      <c r="H55" s="829"/>
      <c r="I55" s="829"/>
      <c r="J55" s="829"/>
      <c r="K55" s="830"/>
      <c r="L55" s="831"/>
      <c r="M55" s="832"/>
      <c r="N55" s="832"/>
      <c r="O55" s="833"/>
      <c r="P55" s="243"/>
      <c r="Q55" s="244"/>
      <c r="R55" s="244"/>
      <c r="S55" s="244"/>
      <c r="T55" s="244"/>
      <c r="U55" s="244"/>
      <c r="V55" s="245"/>
      <c r="W55" s="243"/>
      <c r="X55" s="244"/>
      <c r="Y55" s="244"/>
      <c r="Z55" s="244"/>
      <c r="AA55" s="244"/>
      <c r="AB55" s="244"/>
      <c r="AC55" s="245"/>
      <c r="AD55" s="243"/>
      <c r="AE55" s="244"/>
      <c r="AF55" s="244"/>
      <c r="AG55" s="244"/>
      <c r="AH55" s="244"/>
      <c r="AI55" s="244"/>
      <c r="AJ55" s="245"/>
      <c r="AK55" s="243"/>
      <c r="AL55" s="244"/>
      <c r="AM55" s="244"/>
      <c r="AN55" s="244"/>
      <c r="AO55" s="244"/>
      <c r="AP55" s="244"/>
      <c r="AQ55" s="245"/>
      <c r="AR55" s="243"/>
      <c r="AS55" s="244"/>
      <c r="AT55" s="245"/>
      <c r="AU55" s="834">
        <f t="shared" si="3"/>
        <v>0</v>
      </c>
      <c r="AV55" s="835"/>
      <c r="AW55" s="836">
        <f t="shared" si="1"/>
        <v>0</v>
      </c>
      <c r="AX55" s="837"/>
      <c r="AY55" s="804"/>
      <c r="AZ55" s="805"/>
      <c r="BA55" s="805"/>
      <c r="BB55" s="805"/>
      <c r="BC55" s="805"/>
      <c r="BD55" s="806"/>
    </row>
    <row r="56" spans="1:56" ht="39.9" customHeight="1" x14ac:dyDescent="0.2">
      <c r="A56" s="226"/>
      <c r="B56" s="242">
        <f t="shared" si="2"/>
        <v>44</v>
      </c>
      <c r="C56" s="824"/>
      <c r="D56" s="825"/>
      <c r="E56" s="826"/>
      <c r="F56" s="827"/>
      <c r="G56" s="828"/>
      <c r="H56" s="829"/>
      <c r="I56" s="829"/>
      <c r="J56" s="829"/>
      <c r="K56" s="830"/>
      <c r="L56" s="831"/>
      <c r="M56" s="832"/>
      <c r="N56" s="832"/>
      <c r="O56" s="833"/>
      <c r="P56" s="243"/>
      <c r="Q56" s="244"/>
      <c r="R56" s="244"/>
      <c r="S56" s="244"/>
      <c r="T56" s="244"/>
      <c r="U56" s="244"/>
      <c r="V56" s="245"/>
      <c r="W56" s="243"/>
      <c r="X56" s="244"/>
      <c r="Y56" s="244"/>
      <c r="Z56" s="244"/>
      <c r="AA56" s="244"/>
      <c r="AB56" s="244"/>
      <c r="AC56" s="245"/>
      <c r="AD56" s="243"/>
      <c r="AE56" s="244"/>
      <c r="AF56" s="244"/>
      <c r="AG56" s="244"/>
      <c r="AH56" s="244"/>
      <c r="AI56" s="244"/>
      <c r="AJ56" s="245"/>
      <c r="AK56" s="243"/>
      <c r="AL56" s="244"/>
      <c r="AM56" s="244"/>
      <c r="AN56" s="244"/>
      <c r="AO56" s="244"/>
      <c r="AP56" s="244"/>
      <c r="AQ56" s="245"/>
      <c r="AR56" s="243"/>
      <c r="AS56" s="244"/>
      <c r="AT56" s="245"/>
      <c r="AU56" s="834">
        <f t="shared" si="3"/>
        <v>0</v>
      </c>
      <c r="AV56" s="835"/>
      <c r="AW56" s="836">
        <f t="shared" si="1"/>
        <v>0</v>
      </c>
      <c r="AX56" s="837"/>
      <c r="AY56" s="804"/>
      <c r="AZ56" s="805"/>
      <c r="BA56" s="805"/>
      <c r="BB56" s="805"/>
      <c r="BC56" s="805"/>
      <c r="BD56" s="806"/>
    </row>
    <row r="57" spans="1:56" ht="39.9" customHeight="1" x14ac:dyDescent="0.2">
      <c r="A57" s="226"/>
      <c r="B57" s="242">
        <f t="shared" si="2"/>
        <v>45</v>
      </c>
      <c r="C57" s="824"/>
      <c r="D57" s="825"/>
      <c r="E57" s="826"/>
      <c r="F57" s="827"/>
      <c r="G57" s="828"/>
      <c r="H57" s="829"/>
      <c r="I57" s="829"/>
      <c r="J57" s="829"/>
      <c r="K57" s="830"/>
      <c r="L57" s="831"/>
      <c r="M57" s="832"/>
      <c r="N57" s="832"/>
      <c r="O57" s="833"/>
      <c r="P57" s="243"/>
      <c r="Q57" s="244"/>
      <c r="R57" s="244"/>
      <c r="S57" s="244"/>
      <c r="T57" s="244"/>
      <c r="U57" s="244"/>
      <c r="V57" s="245"/>
      <c r="W57" s="243"/>
      <c r="X57" s="244"/>
      <c r="Y57" s="244"/>
      <c r="Z57" s="244"/>
      <c r="AA57" s="244"/>
      <c r="AB57" s="244"/>
      <c r="AC57" s="245"/>
      <c r="AD57" s="243"/>
      <c r="AE57" s="244"/>
      <c r="AF57" s="244"/>
      <c r="AG57" s="244"/>
      <c r="AH57" s="244"/>
      <c r="AI57" s="244"/>
      <c r="AJ57" s="245"/>
      <c r="AK57" s="243"/>
      <c r="AL57" s="244"/>
      <c r="AM57" s="244"/>
      <c r="AN57" s="244"/>
      <c r="AO57" s="244"/>
      <c r="AP57" s="244"/>
      <c r="AQ57" s="245"/>
      <c r="AR57" s="243"/>
      <c r="AS57" s="244"/>
      <c r="AT57" s="245"/>
      <c r="AU57" s="834">
        <f t="shared" si="3"/>
        <v>0</v>
      </c>
      <c r="AV57" s="835"/>
      <c r="AW57" s="836">
        <f t="shared" si="1"/>
        <v>0</v>
      </c>
      <c r="AX57" s="837"/>
      <c r="AY57" s="804"/>
      <c r="AZ57" s="805"/>
      <c r="BA57" s="805"/>
      <c r="BB57" s="805"/>
      <c r="BC57" s="805"/>
      <c r="BD57" s="806"/>
    </row>
    <row r="58" spans="1:56" ht="39.9" customHeight="1" x14ac:dyDescent="0.2">
      <c r="A58" s="226"/>
      <c r="B58" s="242">
        <f t="shared" si="2"/>
        <v>46</v>
      </c>
      <c r="C58" s="824"/>
      <c r="D58" s="825"/>
      <c r="E58" s="826"/>
      <c r="F58" s="827"/>
      <c r="G58" s="828"/>
      <c r="H58" s="829"/>
      <c r="I58" s="829"/>
      <c r="J58" s="829"/>
      <c r="K58" s="830"/>
      <c r="L58" s="831"/>
      <c r="M58" s="832"/>
      <c r="N58" s="832"/>
      <c r="O58" s="833"/>
      <c r="P58" s="243"/>
      <c r="Q58" s="244"/>
      <c r="R58" s="244"/>
      <c r="S58" s="244"/>
      <c r="T58" s="244"/>
      <c r="U58" s="244"/>
      <c r="V58" s="245"/>
      <c r="W58" s="243"/>
      <c r="X58" s="244"/>
      <c r="Y58" s="244"/>
      <c r="Z58" s="244"/>
      <c r="AA58" s="244"/>
      <c r="AB58" s="244"/>
      <c r="AC58" s="245"/>
      <c r="AD58" s="243"/>
      <c r="AE58" s="244"/>
      <c r="AF58" s="244"/>
      <c r="AG58" s="244"/>
      <c r="AH58" s="244"/>
      <c r="AI58" s="244"/>
      <c r="AJ58" s="245"/>
      <c r="AK58" s="243"/>
      <c r="AL58" s="244"/>
      <c r="AM58" s="244"/>
      <c r="AN58" s="244"/>
      <c r="AO58" s="244"/>
      <c r="AP58" s="244"/>
      <c r="AQ58" s="245"/>
      <c r="AR58" s="243"/>
      <c r="AS58" s="244"/>
      <c r="AT58" s="245"/>
      <c r="AU58" s="834">
        <f t="shared" si="3"/>
        <v>0</v>
      </c>
      <c r="AV58" s="835"/>
      <c r="AW58" s="836">
        <f t="shared" si="1"/>
        <v>0</v>
      </c>
      <c r="AX58" s="837"/>
      <c r="AY58" s="804"/>
      <c r="AZ58" s="805"/>
      <c r="BA58" s="805"/>
      <c r="BB58" s="805"/>
      <c r="BC58" s="805"/>
      <c r="BD58" s="806"/>
    </row>
    <row r="59" spans="1:56" ht="39.9" customHeight="1" x14ac:dyDescent="0.2">
      <c r="A59" s="226"/>
      <c r="B59" s="242">
        <f t="shared" si="2"/>
        <v>47</v>
      </c>
      <c r="C59" s="824"/>
      <c r="D59" s="825"/>
      <c r="E59" s="826"/>
      <c r="F59" s="827"/>
      <c r="G59" s="828"/>
      <c r="H59" s="829"/>
      <c r="I59" s="829"/>
      <c r="J59" s="829"/>
      <c r="K59" s="830"/>
      <c r="L59" s="831"/>
      <c r="M59" s="832"/>
      <c r="N59" s="832"/>
      <c r="O59" s="833"/>
      <c r="P59" s="243"/>
      <c r="Q59" s="244"/>
      <c r="R59" s="244"/>
      <c r="S59" s="244"/>
      <c r="T59" s="244"/>
      <c r="U59" s="244"/>
      <c r="V59" s="245"/>
      <c r="W59" s="243"/>
      <c r="X59" s="244"/>
      <c r="Y59" s="244"/>
      <c r="Z59" s="244"/>
      <c r="AA59" s="244"/>
      <c r="AB59" s="244"/>
      <c r="AC59" s="245"/>
      <c r="AD59" s="243"/>
      <c r="AE59" s="244"/>
      <c r="AF59" s="244"/>
      <c r="AG59" s="244"/>
      <c r="AH59" s="244"/>
      <c r="AI59" s="244"/>
      <c r="AJ59" s="245"/>
      <c r="AK59" s="243"/>
      <c r="AL59" s="244"/>
      <c r="AM59" s="244"/>
      <c r="AN59" s="244"/>
      <c r="AO59" s="244"/>
      <c r="AP59" s="244"/>
      <c r="AQ59" s="245"/>
      <c r="AR59" s="243"/>
      <c r="AS59" s="244"/>
      <c r="AT59" s="245"/>
      <c r="AU59" s="834">
        <f t="shared" si="3"/>
        <v>0</v>
      </c>
      <c r="AV59" s="835"/>
      <c r="AW59" s="836">
        <f t="shared" si="1"/>
        <v>0</v>
      </c>
      <c r="AX59" s="837"/>
      <c r="AY59" s="804"/>
      <c r="AZ59" s="805"/>
      <c r="BA59" s="805"/>
      <c r="BB59" s="805"/>
      <c r="BC59" s="805"/>
      <c r="BD59" s="806"/>
    </row>
    <row r="60" spans="1:56" ht="39.9" customHeight="1" x14ac:dyDescent="0.2">
      <c r="A60" s="226"/>
      <c r="B60" s="242">
        <f t="shared" si="2"/>
        <v>48</v>
      </c>
      <c r="C60" s="824"/>
      <c r="D60" s="825"/>
      <c r="E60" s="826"/>
      <c r="F60" s="827"/>
      <c r="G60" s="828"/>
      <c r="H60" s="829"/>
      <c r="I60" s="829"/>
      <c r="J60" s="829"/>
      <c r="K60" s="830"/>
      <c r="L60" s="831"/>
      <c r="M60" s="832"/>
      <c r="N60" s="832"/>
      <c r="O60" s="833"/>
      <c r="P60" s="243"/>
      <c r="Q60" s="244"/>
      <c r="R60" s="244"/>
      <c r="S60" s="244"/>
      <c r="T60" s="244"/>
      <c r="U60" s="244"/>
      <c r="V60" s="245"/>
      <c r="W60" s="243"/>
      <c r="X60" s="244"/>
      <c r="Y60" s="244"/>
      <c r="Z60" s="244"/>
      <c r="AA60" s="244"/>
      <c r="AB60" s="244"/>
      <c r="AC60" s="245"/>
      <c r="AD60" s="243"/>
      <c r="AE60" s="244"/>
      <c r="AF60" s="244"/>
      <c r="AG60" s="244"/>
      <c r="AH60" s="244"/>
      <c r="AI60" s="244"/>
      <c r="AJ60" s="245"/>
      <c r="AK60" s="243"/>
      <c r="AL60" s="244"/>
      <c r="AM60" s="244"/>
      <c r="AN60" s="244"/>
      <c r="AO60" s="244"/>
      <c r="AP60" s="244"/>
      <c r="AQ60" s="245"/>
      <c r="AR60" s="243"/>
      <c r="AS60" s="244"/>
      <c r="AT60" s="245"/>
      <c r="AU60" s="834">
        <f t="shared" si="3"/>
        <v>0</v>
      </c>
      <c r="AV60" s="835"/>
      <c r="AW60" s="836">
        <f t="shared" si="1"/>
        <v>0</v>
      </c>
      <c r="AX60" s="837"/>
      <c r="AY60" s="804"/>
      <c r="AZ60" s="805"/>
      <c r="BA60" s="805"/>
      <c r="BB60" s="805"/>
      <c r="BC60" s="805"/>
      <c r="BD60" s="806"/>
    </row>
    <row r="61" spans="1:56" ht="39.9" customHeight="1" x14ac:dyDescent="0.2">
      <c r="A61" s="226"/>
      <c r="B61" s="242">
        <f t="shared" si="2"/>
        <v>49</v>
      </c>
      <c r="C61" s="824"/>
      <c r="D61" s="825"/>
      <c r="E61" s="826"/>
      <c r="F61" s="827"/>
      <c r="G61" s="828"/>
      <c r="H61" s="829"/>
      <c r="I61" s="829"/>
      <c r="J61" s="829"/>
      <c r="K61" s="830"/>
      <c r="L61" s="831"/>
      <c r="M61" s="832"/>
      <c r="N61" s="832"/>
      <c r="O61" s="833"/>
      <c r="P61" s="243"/>
      <c r="Q61" s="244"/>
      <c r="R61" s="244"/>
      <c r="S61" s="244"/>
      <c r="T61" s="244"/>
      <c r="U61" s="244"/>
      <c r="V61" s="245"/>
      <c r="W61" s="243"/>
      <c r="X61" s="244"/>
      <c r="Y61" s="244"/>
      <c r="Z61" s="244"/>
      <c r="AA61" s="244"/>
      <c r="AB61" s="244"/>
      <c r="AC61" s="245"/>
      <c r="AD61" s="243"/>
      <c r="AE61" s="244"/>
      <c r="AF61" s="244"/>
      <c r="AG61" s="244"/>
      <c r="AH61" s="244"/>
      <c r="AI61" s="244"/>
      <c r="AJ61" s="245"/>
      <c r="AK61" s="243"/>
      <c r="AL61" s="244"/>
      <c r="AM61" s="244"/>
      <c r="AN61" s="244"/>
      <c r="AO61" s="244"/>
      <c r="AP61" s="244"/>
      <c r="AQ61" s="245"/>
      <c r="AR61" s="243"/>
      <c r="AS61" s="244"/>
      <c r="AT61" s="245"/>
      <c r="AU61" s="834">
        <f t="shared" si="3"/>
        <v>0</v>
      </c>
      <c r="AV61" s="835"/>
      <c r="AW61" s="836">
        <f t="shared" si="1"/>
        <v>0</v>
      </c>
      <c r="AX61" s="837"/>
      <c r="AY61" s="804"/>
      <c r="AZ61" s="805"/>
      <c r="BA61" s="805"/>
      <c r="BB61" s="805"/>
      <c r="BC61" s="805"/>
      <c r="BD61" s="806"/>
    </row>
    <row r="62" spans="1:56" ht="39.9" customHeight="1" x14ac:dyDescent="0.2">
      <c r="A62" s="226"/>
      <c r="B62" s="242">
        <f t="shared" si="2"/>
        <v>50</v>
      </c>
      <c r="C62" s="824"/>
      <c r="D62" s="825"/>
      <c r="E62" s="826"/>
      <c r="F62" s="827"/>
      <c r="G62" s="828"/>
      <c r="H62" s="829"/>
      <c r="I62" s="829"/>
      <c r="J62" s="829"/>
      <c r="K62" s="830"/>
      <c r="L62" s="831"/>
      <c r="M62" s="832"/>
      <c r="N62" s="832"/>
      <c r="O62" s="833"/>
      <c r="P62" s="243"/>
      <c r="Q62" s="244"/>
      <c r="R62" s="244"/>
      <c r="S62" s="244"/>
      <c r="T62" s="244"/>
      <c r="U62" s="244"/>
      <c r="V62" s="245"/>
      <c r="W62" s="243"/>
      <c r="X62" s="244"/>
      <c r="Y62" s="244"/>
      <c r="Z62" s="244"/>
      <c r="AA62" s="244"/>
      <c r="AB62" s="244"/>
      <c r="AC62" s="245"/>
      <c r="AD62" s="243"/>
      <c r="AE62" s="244"/>
      <c r="AF62" s="244"/>
      <c r="AG62" s="244"/>
      <c r="AH62" s="244"/>
      <c r="AI62" s="244"/>
      <c r="AJ62" s="245"/>
      <c r="AK62" s="243"/>
      <c r="AL62" s="244"/>
      <c r="AM62" s="244"/>
      <c r="AN62" s="244"/>
      <c r="AO62" s="244"/>
      <c r="AP62" s="244"/>
      <c r="AQ62" s="245"/>
      <c r="AR62" s="243"/>
      <c r="AS62" s="244"/>
      <c r="AT62" s="245"/>
      <c r="AU62" s="834">
        <f t="shared" si="3"/>
        <v>0</v>
      </c>
      <c r="AV62" s="835"/>
      <c r="AW62" s="836">
        <f t="shared" si="1"/>
        <v>0</v>
      </c>
      <c r="AX62" s="837"/>
      <c r="AY62" s="804"/>
      <c r="AZ62" s="805"/>
      <c r="BA62" s="805"/>
      <c r="BB62" s="805"/>
      <c r="BC62" s="805"/>
      <c r="BD62" s="806"/>
    </row>
    <row r="63" spans="1:56" ht="39.9" customHeight="1" x14ac:dyDescent="0.2">
      <c r="A63" s="226"/>
      <c r="B63" s="242">
        <f t="shared" si="2"/>
        <v>51</v>
      </c>
      <c r="C63" s="824"/>
      <c r="D63" s="825"/>
      <c r="E63" s="826"/>
      <c r="F63" s="827"/>
      <c r="G63" s="828"/>
      <c r="H63" s="829"/>
      <c r="I63" s="829"/>
      <c r="J63" s="829"/>
      <c r="K63" s="830"/>
      <c r="L63" s="831"/>
      <c r="M63" s="832"/>
      <c r="N63" s="832"/>
      <c r="O63" s="833"/>
      <c r="P63" s="243"/>
      <c r="Q63" s="244"/>
      <c r="R63" s="244"/>
      <c r="S63" s="244"/>
      <c r="T63" s="244"/>
      <c r="U63" s="244"/>
      <c r="V63" s="245"/>
      <c r="W63" s="243"/>
      <c r="X63" s="244"/>
      <c r="Y63" s="244"/>
      <c r="Z63" s="244"/>
      <c r="AA63" s="244"/>
      <c r="AB63" s="244"/>
      <c r="AC63" s="245"/>
      <c r="AD63" s="243"/>
      <c r="AE63" s="244"/>
      <c r="AF63" s="244"/>
      <c r="AG63" s="244"/>
      <c r="AH63" s="244"/>
      <c r="AI63" s="244"/>
      <c r="AJ63" s="245"/>
      <c r="AK63" s="243"/>
      <c r="AL63" s="244"/>
      <c r="AM63" s="244"/>
      <c r="AN63" s="244"/>
      <c r="AO63" s="244"/>
      <c r="AP63" s="244"/>
      <c r="AQ63" s="245"/>
      <c r="AR63" s="243"/>
      <c r="AS63" s="244"/>
      <c r="AT63" s="245"/>
      <c r="AU63" s="834">
        <f t="shared" si="3"/>
        <v>0</v>
      </c>
      <c r="AV63" s="835"/>
      <c r="AW63" s="836">
        <f t="shared" si="1"/>
        <v>0</v>
      </c>
      <c r="AX63" s="837"/>
      <c r="AY63" s="804"/>
      <c r="AZ63" s="805"/>
      <c r="BA63" s="805"/>
      <c r="BB63" s="805"/>
      <c r="BC63" s="805"/>
      <c r="BD63" s="806"/>
    </row>
    <row r="64" spans="1:56" ht="39.9" customHeight="1" x14ac:dyDescent="0.2">
      <c r="A64" s="226"/>
      <c r="B64" s="242">
        <f t="shared" si="2"/>
        <v>52</v>
      </c>
      <c r="C64" s="824"/>
      <c r="D64" s="825"/>
      <c r="E64" s="826"/>
      <c r="F64" s="827"/>
      <c r="G64" s="828"/>
      <c r="H64" s="829"/>
      <c r="I64" s="829"/>
      <c r="J64" s="829"/>
      <c r="K64" s="830"/>
      <c r="L64" s="831"/>
      <c r="M64" s="832"/>
      <c r="N64" s="832"/>
      <c r="O64" s="833"/>
      <c r="P64" s="243"/>
      <c r="Q64" s="244"/>
      <c r="R64" s="244"/>
      <c r="S64" s="244"/>
      <c r="T64" s="244"/>
      <c r="U64" s="244"/>
      <c r="V64" s="245"/>
      <c r="W64" s="243"/>
      <c r="X64" s="244"/>
      <c r="Y64" s="244"/>
      <c r="Z64" s="244"/>
      <c r="AA64" s="244"/>
      <c r="AB64" s="244"/>
      <c r="AC64" s="245"/>
      <c r="AD64" s="243"/>
      <c r="AE64" s="244"/>
      <c r="AF64" s="244"/>
      <c r="AG64" s="244"/>
      <c r="AH64" s="244"/>
      <c r="AI64" s="244"/>
      <c r="AJ64" s="245"/>
      <c r="AK64" s="243"/>
      <c r="AL64" s="244"/>
      <c r="AM64" s="244"/>
      <c r="AN64" s="244"/>
      <c r="AO64" s="244"/>
      <c r="AP64" s="244"/>
      <c r="AQ64" s="245"/>
      <c r="AR64" s="243"/>
      <c r="AS64" s="244"/>
      <c r="AT64" s="245"/>
      <c r="AU64" s="834">
        <f t="shared" si="3"/>
        <v>0</v>
      </c>
      <c r="AV64" s="835"/>
      <c r="AW64" s="836">
        <f t="shared" si="1"/>
        <v>0</v>
      </c>
      <c r="AX64" s="837"/>
      <c r="AY64" s="804"/>
      <c r="AZ64" s="805"/>
      <c r="BA64" s="805"/>
      <c r="BB64" s="805"/>
      <c r="BC64" s="805"/>
      <c r="BD64" s="806"/>
    </row>
    <row r="65" spans="1:56" ht="39.9" customHeight="1" x14ac:dyDescent="0.2">
      <c r="A65" s="226"/>
      <c r="B65" s="242">
        <f t="shared" si="2"/>
        <v>53</v>
      </c>
      <c r="C65" s="824"/>
      <c r="D65" s="825"/>
      <c r="E65" s="826"/>
      <c r="F65" s="827"/>
      <c r="G65" s="828"/>
      <c r="H65" s="829"/>
      <c r="I65" s="829"/>
      <c r="J65" s="829"/>
      <c r="K65" s="830"/>
      <c r="L65" s="831"/>
      <c r="M65" s="832"/>
      <c r="N65" s="832"/>
      <c r="O65" s="833"/>
      <c r="P65" s="243"/>
      <c r="Q65" s="244"/>
      <c r="R65" s="244"/>
      <c r="S65" s="244"/>
      <c r="T65" s="244"/>
      <c r="U65" s="244"/>
      <c r="V65" s="245"/>
      <c r="W65" s="243"/>
      <c r="X65" s="244"/>
      <c r="Y65" s="244"/>
      <c r="Z65" s="244"/>
      <c r="AA65" s="244"/>
      <c r="AB65" s="244"/>
      <c r="AC65" s="245"/>
      <c r="AD65" s="243"/>
      <c r="AE65" s="244"/>
      <c r="AF65" s="244"/>
      <c r="AG65" s="244"/>
      <c r="AH65" s="244"/>
      <c r="AI65" s="244"/>
      <c r="AJ65" s="245"/>
      <c r="AK65" s="243"/>
      <c r="AL65" s="244"/>
      <c r="AM65" s="244"/>
      <c r="AN65" s="244"/>
      <c r="AO65" s="244"/>
      <c r="AP65" s="244"/>
      <c r="AQ65" s="245"/>
      <c r="AR65" s="243"/>
      <c r="AS65" s="244"/>
      <c r="AT65" s="245"/>
      <c r="AU65" s="834">
        <f t="shared" si="3"/>
        <v>0</v>
      </c>
      <c r="AV65" s="835"/>
      <c r="AW65" s="836">
        <f t="shared" si="1"/>
        <v>0</v>
      </c>
      <c r="AX65" s="837"/>
      <c r="AY65" s="804"/>
      <c r="AZ65" s="805"/>
      <c r="BA65" s="805"/>
      <c r="BB65" s="805"/>
      <c r="BC65" s="805"/>
      <c r="BD65" s="806"/>
    </row>
    <row r="66" spans="1:56" ht="39.9" customHeight="1" x14ac:dyDescent="0.2">
      <c r="A66" s="226"/>
      <c r="B66" s="242">
        <f t="shared" si="2"/>
        <v>54</v>
      </c>
      <c r="C66" s="824"/>
      <c r="D66" s="825"/>
      <c r="E66" s="826"/>
      <c r="F66" s="827"/>
      <c r="G66" s="828"/>
      <c r="H66" s="829"/>
      <c r="I66" s="829"/>
      <c r="J66" s="829"/>
      <c r="K66" s="830"/>
      <c r="L66" s="831"/>
      <c r="M66" s="832"/>
      <c r="N66" s="832"/>
      <c r="O66" s="833"/>
      <c r="P66" s="243"/>
      <c r="Q66" s="244"/>
      <c r="R66" s="244"/>
      <c r="S66" s="244"/>
      <c r="T66" s="244"/>
      <c r="U66" s="244"/>
      <c r="V66" s="245"/>
      <c r="W66" s="243"/>
      <c r="X66" s="244"/>
      <c r="Y66" s="244"/>
      <c r="Z66" s="244"/>
      <c r="AA66" s="244"/>
      <c r="AB66" s="244"/>
      <c r="AC66" s="245"/>
      <c r="AD66" s="243"/>
      <c r="AE66" s="244"/>
      <c r="AF66" s="244"/>
      <c r="AG66" s="244"/>
      <c r="AH66" s="244"/>
      <c r="AI66" s="244"/>
      <c r="AJ66" s="245"/>
      <c r="AK66" s="243"/>
      <c r="AL66" s="244"/>
      <c r="AM66" s="244"/>
      <c r="AN66" s="244"/>
      <c r="AO66" s="244"/>
      <c r="AP66" s="244"/>
      <c r="AQ66" s="245"/>
      <c r="AR66" s="243"/>
      <c r="AS66" s="244"/>
      <c r="AT66" s="245"/>
      <c r="AU66" s="834">
        <f t="shared" si="3"/>
        <v>0</v>
      </c>
      <c r="AV66" s="835"/>
      <c r="AW66" s="836">
        <f t="shared" si="1"/>
        <v>0</v>
      </c>
      <c r="AX66" s="837"/>
      <c r="AY66" s="804"/>
      <c r="AZ66" s="805"/>
      <c r="BA66" s="805"/>
      <c r="BB66" s="805"/>
      <c r="BC66" s="805"/>
      <c r="BD66" s="806"/>
    </row>
    <row r="67" spans="1:56" ht="39.9" customHeight="1" x14ac:dyDescent="0.2">
      <c r="A67" s="226"/>
      <c r="B67" s="242">
        <f t="shared" si="2"/>
        <v>55</v>
      </c>
      <c r="C67" s="824"/>
      <c r="D67" s="825"/>
      <c r="E67" s="826"/>
      <c r="F67" s="827"/>
      <c r="G67" s="828"/>
      <c r="H67" s="829"/>
      <c r="I67" s="829"/>
      <c r="J67" s="829"/>
      <c r="K67" s="830"/>
      <c r="L67" s="831"/>
      <c r="M67" s="832"/>
      <c r="N67" s="832"/>
      <c r="O67" s="833"/>
      <c r="P67" s="243"/>
      <c r="Q67" s="244"/>
      <c r="R67" s="244"/>
      <c r="S67" s="244"/>
      <c r="T67" s="244"/>
      <c r="U67" s="244"/>
      <c r="V67" s="245"/>
      <c r="W67" s="243"/>
      <c r="X67" s="244"/>
      <c r="Y67" s="244"/>
      <c r="Z67" s="244"/>
      <c r="AA67" s="244"/>
      <c r="AB67" s="244"/>
      <c r="AC67" s="245"/>
      <c r="AD67" s="243"/>
      <c r="AE67" s="244"/>
      <c r="AF67" s="244"/>
      <c r="AG67" s="244"/>
      <c r="AH67" s="244"/>
      <c r="AI67" s="244"/>
      <c r="AJ67" s="245"/>
      <c r="AK67" s="243"/>
      <c r="AL67" s="244"/>
      <c r="AM67" s="244"/>
      <c r="AN67" s="244"/>
      <c r="AO67" s="244"/>
      <c r="AP67" s="244"/>
      <c r="AQ67" s="245"/>
      <c r="AR67" s="243"/>
      <c r="AS67" s="244"/>
      <c r="AT67" s="245"/>
      <c r="AU67" s="834">
        <f t="shared" si="3"/>
        <v>0</v>
      </c>
      <c r="AV67" s="835"/>
      <c r="AW67" s="836">
        <f t="shared" si="1"/>
        <v>0</v>
      </c>
      <c r="AX67" s="837"/>
      <c r="AY67" s="804"/>
      <c r="AZ67" s="805"/>
      <c r="BA67" s="805"/>
      <c r="BB67" s="805"/>
      <c r="BC67" s="805"/>
      <c r="BD67" s="806"/>
    </row>
    <row r="68" spans="1:56" ht="39.9" customHeight="1" x14ac:dyDescent="0.2">
      <c r="A68" s="226"/>
      <c r="B68" s="242">
        <f t="shared" si="2"/>
        <v>56</v>
      </c>
      <c r="C68" s="824"/>
      <c r="D68" s="825"/>
      <c r="E68" s="826"/>
      <c r="F68" s="827"/>
      <c r="G68" s="828"/>
      <c r="H68" s="829"/>
      <c r="I68" s="829"/>
      <c r="J68" s="829"/>
      <c r="K68" s="830"/>
      <c r="L68" s="831"/>
      <c r="M68" s="832"/>
      <c r="N68" s="832"/>
      <c r="O68" s="833"/>
      <c r="P68" s="246"/>
      <c r="Q68" s="247"/>
      <c r="R68" s="247"/>
      <c r="S68" s="247"/>
      <c r="T68" s="247"/>
      <c r="U68" s="247"/>
      <c r="V68" s="248"/>
      <c r="W68" s="246"/>
      <c r="X68" s="247"/>
      <c r="Y68" s="247"/>
      <c r="Z68" s="247"/>
      <c r="AA68" s="247"/>
      <c r="AB68" s="247"/>
      <c r="AC68" s="248"/>
      <c r="AD68" s="246"/>
      <c r="AE68" s="247"/>
      <c r="AF68" s="247"/>
      <c r="AG68" s="247"/>
      <c r="AH68" s="247"/>
      <c r="AI68" s="247"/>
      <c r="AJ68" s="248"/>
      <c r="AK68" s="246"/>
      <c r="AL68" s="247"/>
      <c r="AM68" s="247"/>
      <c r="AN68" s="247"/>
      <c r="AO68" s="247"/>
      <c r="AP68" s="247"/>
      <c r="AQ68" s="248"/>
      <c r="AR68" s="246"/>
      <c r="AS68" s="247"/>
      <c r="AT68" s="248"/>
      <c r="AU68" s="834">
        <f t="shared" si="3"/>
        <v>0</v>
      </c>
      <c r="AV68" s="835"/>
      <c r="AW68" s="836">
        <f t="shared" si="1"/>
        <v>0</v>
      </c>
      <c r="AX68" s="837"/>
      <c r="AY68" s="804"/>
      <c r="AZ68" s="805"/>
      <c r="BA68" s="805"/>
      <c r="BB68" s="805"/>
      <c r="BC68" s="805"/>
      <c r="BD68" s="806"/>
    </row>
    <row r="69" spans="1:56" ht="39.9" customHeight="1" x14ac:dyDescent="0.2">
      <c r="A69" s="226"/>
      <c r="B69" s="242">
        <f t="shared" si="2"/>
        <v>57</v>
      </c>
      <c r="C69" s="824"/>
      <c r="D69" s="825"/>
      <c r="E69" s="826"/>
      <c r="F69" s="827"/>
      <c r="G69" s="828"/>
      <c r="H69" s="829"/>
      <c r="I69" s="829"/>
      <c r="J69" s="829"/>
      <c r="K69" s="830"/>
      <c r="L69" s="831"/>
      <c r="M69" s="832"/>
      <c r="N69" s="832"/>
      <c r="O69" s="833"/>
      <c r="P69" s="243"/>
      <c r="Q69" s="244"/>
      <c r="R69" s="244"/>
      <c r="S69" s="244"/>
      <c r="T69" s="244"/>
      <c r="U69" s="244"/>
      <c r="V69" s="245"/>
      <c r="W69" s="243"/>
      <c r="X69" s="244"/>
      <c r="Y69" s="244"/>
      <c r="Z69" s="244"/>
      <c r="AA69" s="244"/>
      <c r="AB69" s="244"/>
      <c r="AC69" s="245"/>
      <c r="AD69" s="243"/>
      <c r="AE69" s="244"/>
      <c r="AF69" s="244"/>
      <c r="AG69" s="244"/>
      <c r="AH69" s="244"/>
      <c r="AI69" s="244"/>
      <c r="AJ69" s="245"/>
      <c r="AK69" s="243"/>
      <c r="AL69" s="244"/>
      <c r="AM69" s="244"/>
      <c r="AN69" s="244"/>
      <c r="AO69" s="244"/>
      <c r="AP69" s="244"/>
      <c r="AQ69" s="245"/>
      <c r="AR69" s="243"/>
      <c r="AS69" s="244"/>
      <c r="AT69" s="245"/>
      <c r="AU69" s="834">
        <f t="shared" si="3"/>
        <v>0</v>
      </c>
      <c r="AV69" s="835"/>
      <c r="AW69" s="836">
        <f t="shared" si="1"/>
        <v>0</v>
      </c>
      <c r="AX69" s="837"/>
      <c r="AY69" s="804"/>
      <c r="AZ69" s="805"/>
      <c r="BA69" s="805"/>
      <c r="BB69" s="805"/>
      <c r="BC69" s="805"/>
      <c r="BD69" s="806"/>
    </row>
    <row r="70" spans="1:56" ht="39.9" customHeight="1" x14ac:dyDescent="0.2">
      <c r="A70" s="226"/>
      <c r="B70" s="242">
        <f t="shared" si="2"/>
        <v>58</v>
      </c>
      <c r="C70" s="824"/>
      <c r="D70" s="825"/>
      <c r="E70" s="826"/>
      <c r="F70" s="827"/>
      <c r="G70" s="828"/>
      <c r="H70" s="829"/>
      <c r="I70" s="829"/>
      <c r="J70" s="829"/>
      <c r="K70" s="830"/>
      <c r="L70" s="831"/>
      <c r="M70" s="832"/>
      <c r="N70" s="832"/>
      <c r="O70" s="833"/>
      <c r="P70" s="243"/>
      <c r="Q70" s="244"/>
      <c r="R70" s="244"/>
      <c r="S70" s="244"/>
      <c r="T70" s="244"/>
      <c r="U70" s="244"/>
      <c r="V70" s="245"/>
      <c r="W70" s="243"/>
      <c r="X70" s="244"/>
      <c r="Y70" s="244"/>
      <c r="Z70" s="244"/>
      <c r="AA70" s="244"/>
      <c r="AB70" s="244"/>
      <c r="AC70" s="245"/>
      <c r="AD70" s="243"/>
      <c r="AE70" s="244"/>
      <c r="AF70" s="244"/>
      <c r="AG70" s="244"/>
      <c r="AH70" s="244"/>
      <c r="AI70" s="244"/>
      <c r="AJ70" s="245"/>
      <c r="AK70" s="243"/>
      <c r="AL70" s="244"/>
      <c r="AM70" s="244"/>
      <c r="AN70" s="244"/>
      <c r="AO70" s="244"/>
      <c r="AP70" s="244"/>
      <c r="AQ70" s="245"/>
      <c r="AR70" s="243"/>
      <c r="AS70" s="244"/>
      <c r="AT70" s="245"/>
      <c r="AU70" s="834">
        <f t="shared" si="3"/>
        <v>0</v>
      </c>
      <c r="AV70" s="835"/>
      <c r="AW70" s="836">
        <f t="shared" si="1"/>
        <v>0</v>
      </c>
      <c r="AX70" s="837"/>
      <c r="AY70" s="804"/>
      <c r="AZ70" s="805"/>
      <c r="BA70" s="805"/>
      <c r="BB70" s="805"/>
      <c r="BC70" s="805"/>
      <c r="BD70" s="806"/>
    </row>
    <row r="71" spans="1:56" ht="39.9" customHeight="1" x14ac:dyDescent="0.2">
      <c r="A71" s="226"/>
      <c r="B71" s="242">
        <f t="shared" si="2"/>
        <v>59</v>
      </c>
      <c r="C71" s="824"/>
      <c r="D71" s="825"/>
      <c r="E71" s="826"/>
      <c r="F71" s="827"/>
      <c r="G71" s="828"/>
      <c r="H71" s="829"/>
      <c r="I71" s="829"/>
      <c r="J71" s="829"/>
      <c r="K71" s="830"/>
      <c r="L71" s="831"/>
      <c r="M71" s="832"/>
      <c r="N71" s="832"/>
      <c r="O71" s="833"/>
      <c r="P71" s="243"/>
      <c r="Q71" s="244"/>
      <c r="R71" s="244"/>
      <c r="S71" s="244"/>
      <c r="T71" s="244"/>
      <c r="U71" s="244"/>
      <c r="V71" s="245"/>
      <c r="W71" s="243"/>
      <c r="X71" s="244"/>
      <c r="Y71" s="244"/>
      <c r="Z71" s="244"/>
      <c r="AA71" s="244"/>
      <c r="AB71" s="244"/>
      <c r="AC71" s="245"/>
      <c r="AD71" s="243"/>
      <c r="AE71" s="244"/>
      <c r="AF71" s="244"/>
      <c r="AG71" s="244"/>
      <c r="AH71" s="244"/>
      <c r="AI71" s="244"/>
      <c r="AJ71" s="245"/>
      <c r="AK71" s="243"/>
      <c r="AL71" s="244"/>
      <c r="AM71" s="244"/>
      <c r="AN71" s="244"/>
      <c r="AO71" s="244"/>
      <c r="AP71" s="244"/>
      <c r="AQ71" s="245"/>
      <c r="AR71" s="243"/>
      <c r="AS71" s="244"/>
      <c r="AT71" s="245"/>
      <c r="AU71" s="834">
        <f t="shared" si="3"/>
        <v>0</v>
      </c>
      <c r="AV71" s="835"/>
      <c r="AW71" s="836">
        <f t="shared" si="1"/>
        <v>0</v>
      </c>
      <c r="AX71" s="837"/>
      <c r="AY71" s="804"/>
      <c r="AZ71" s="805"/>
      <c r="BA71" s="805"/>
      <c r="BB71" s="805"/>
      <c r="BC71" s="805"/>
      <c r="BD71" s="806"/>
    </row>
    <row r="72" spans="1:56" ht="39.9" customHeight="1" x14ac:dyDescent="0.2">
      <c r="A72" s="226"/>
      <c r="B72" s="242">
        <f t="shared" si="2"/>
        <v>60</v>
      </c>
      <c r="C72" s="824"/>
      <c r="D72" s="825"/>
      <c r="E72" s="826"/>
      <c r="F72" s="827"/>
      <c r="G72" s="828"/>
      <c r="H72" s="829"/>
      <c r="I72" s="829"/>
      <c r="J72" s="829"/>
      <c r="K72" s="830"/>
      <c r="L72" s="831"/>
      <c r="M72" s="832"/>
      <c r="N72" s="832"/>
      <c r="O72" s="833"/>
      <c r="P72" s="243"/>
      <c r="Q72" s="244"/>
      <c r="R72" s="244"/>
      <c r="S72" s="244"/>
      <c r="T72" s="244"/>
      <c r="U72" s="244"/>
      <c r="V72" s="245"/>
      <c r="W72" s="243"/>
      <c r="X72" s="244"/>
      <c r="Y72" s="244"/>
      <c r="Z72" s="244"/>
      <c r="AA72" s="244"/>
      <c r="AB72" s="244"/>
      <c r="AC72" s="245"/>
      <c r="AD72" s="243"/>
      <c r="AE72" s="244"/>
      <c r="AF72" s="244"/>
      <c r="AG72" s="244"/>
      <c r="AH72" s="244"/>
      <c r="AI72" s="244"/>
      <c r="AJ72" s="245"/>
      <c r="AK72" s="243"/>
      <c r="AL72" s="244"/>
      <c r="AM72" s="244"/>
      <c r="AN72" s="244"/>
      <c r="AO72" s="244"/>
      <c r="AP72" s="244"/>
      <c r="AQ72" s="245"/>
      <c r="AR72" s="243"/>
      <c r="AS72" s="244"/>
      <c r="AT72" s="245"/>
      <c r="AU72" s="834">
        <f t="shared" si="3"/>
        <v>0</v>
      </c>
      <c r="AV72" s="835"/>
      <c r="AW72" s="836">
        <f t="shared" si="1"/>
        <v>0</v>
      </c>
      <c r="AX72" s="837"/>
      <c r="AY72" s="804"/>
      <c r="AZ72" s="805"/>
      <c r="BA72" s="805"/>
      <c r="BB72" s="805"/>
      <c r="BC72" s="805"/>
      <c r="BD72" s="806"/>
    </row>
    <row r="73" spans="1:56" ht="39.9" customHeight="1" x14ac:dyDescent="0.2">
      <c r="A73" s="226"/>
      <c r="B73" s="242">
        <f t="shared" si="2"/>
        <v>61</v>
      </c>
      <c r="C73" s="824"/>
      <c r="D73" s="825"/>
      <c r="E73" s="826"/>
      <c r="F73" s="827"/>
      <c r="G73" s="828"/>
      <c r="H73" s="829"/>
      <c r="I73" s="829"/>
      <c r="J73" s="829"/>
      <c r="K73" s="830"/>
      <c r="L73" s="831"/>
      <c r="M73" s="832"/>
      <c r="N73" s="832"/>
      <c r="O73" s="833"/>
      <c r="P73" s="243"/>
      <c r="Q73" s="244"/>
      <c r="R73" s="244"/>
      <c r="S73" s="244"/>
      <c r="T73" s="244"/>
      <c r="U73" s="244"/>
      <c r="V73" s="245"/>
      <c r="W73" s="243"/>
      <c r="X73" s="244"/>
      <c r="Y73" s="244"/>
      <c r="Z73" s="244"/>
      <c r="AA73" s="244"/>
      <c r="AB73" s="244"/>
      <c r="AC73" s="245"/>
      <c r="AD73" s="243"/>
      <c r="AE73" s="244"/>
      <c r="AF73" s="244"/>
      <c r="AG73" s="244"/>
      <c r="AH73" s="244"/>
      <c r="AI73" s="244"/>
      <c r="AJ73" s="245"/>
      <c r="AK73" s="243"/>
      <c r="AL73" s="244"/>
      <c r="AM73" s="244"/>
      <c r="AN73" s="244"/>
      <c r="AO73" s="244"/>
      <c r="AP73" s="244"/>
      <c r="AQ73" s="245"/>
      <c r="AR73" s="243"/>
      <c r="AS73" s="244"/>
      <c r="AT73" s="245"/>
      <c r="AU73" s="834">
        <f t="shared" si="3"/>
        <v>0</v>
      </c>
      <c r="AV73" s="835"/>
      <c r="AW73" s="836">
        <f t="shared" si="1"/>
        <v>0</v>
      </c>
      <c r="AX73" s="837"/>
      <c r="AY73" s="804"/>
      <c r="AZ73" s="805"/>
      <c r="BA73" s="805"/>
      <c r="BB73" s="805"/>
      <c r="BC73" s="805"/>
      <c r="BD73" s="806"/>
    </row>
    <row r="74" spans="1:56" ht="39.9" customHeight="1" x14ac:dyDescent="0.2">
      <c r="A74" s="226"/>
      <c r="B74" s="242">
        <f t="shared" si="2"/>
        <v>62</v>
      </c>
      <c r="C74" s="824"/>
      <c r="D74" s="825"/>
      <c r="E74" s="826"/>
      <c r="F74" s="827"/>
      <c r="G74" s="828"/>
      <c r="H74" s="829"/>
      <c r="I74" s="829"/>
      <c r="J74" s="829"/>
      <c r="K74" s="830"/>
      <c r="L74" s="831"/>
      <c r="M74" s="832"/>
      <c r="N74" s="832"/>
      <c r="O74" s="833"/>
      <c r="P74" s="243"/>
      <c r="Q74" s="244"/>
      <c r="R74" s="244"/>
      <c r="S74" s="244"/>
      <c r="T74" s="244"/>
      <c r="U74" s="244"/>
      <c r="V74" s="245"/>
      <c r="W74" s="243"/>
      <c r="X74" s="244"/>
      <c r="Y74" s="244"/>
      <c r="Z74" s="244"/>
      <c r="AA74" s="244"/>
      <c r="AB74" s="244"/>
      <c r="AC74" s="245"/>
      <c r="AD74" s="243"/>
      <c r="AE74" s="244"/>
      <c r="AF74" s="244"/>
      <c r="AG74" s="244"/>
      <c r="AH74" s="244"/>
      <c r="AI74" s="244"/>
      <c r="AJ74" s="245"/>
      <c r="AK74" s="243"/>
      <c r="AL74" s="244"/>
      <c r="AM74" s="244"/>
      <c r="AN74" s="244"/>
      <c r="AO74" s="244"/>
      <c r="AP74" s="244"/>
      <c r="AQ74" s="245"/>
      <c r="AR74" s="243"/>
      <c r="AS74" s="244"/>
      <c r="AT74" s="245"/>
      <c r="AU74" s="834">
        <f t="shared" si="3"/>
        <v>0</v>
      </c>
      <c r="AV74" s="835"/>
      <c r="AW74" s="836">
        <f t="shared" si="1"/>
        <v>0</v>
      </c>
      <c r="AX74" s="837"/>
      <c r="AY74" s="804"/>
      <c r="AZ74" s="805"/>
      <c r="BA74" s="805"/>
      <c r="BB74" s="805"/>
      <c r="BC74" s="805"/>
      <c r="BD74" s="806"/>
    </row>
    <row r="75" spans="1:56" ht="39.9" customHeight="1" x14ac:dyDescent="0.2">
      <c r="A75" s="226"/>
      <c r="B75" s="242">
        <f t="shared" si="2"/>
        <v>63</v>
      </c>
      <c r="C75" s="824"/>
      <c r="D75" s="825"/>
      <c r="E75" s="826"/>
      <c r="F75" s="827"/>
      <c r="G75" s="828"/>
      <c r="H75" s="829"/>
      <c r="I75" s="829"/>
      <c r="J75" s="829"/>
      <c r="K75" s="830"/>
      <c r="L75" s="831"/>
      <c r="M75" s="832"/>
      <c r="N75" s="832"/>
      <c r="O75" s="833"/>
      <c r="P75" s="243"/>
      <c r="Q75" s="244"/>
      <c r="R75" s="244"/>
      <c r="S75" s="244"/>
      <c r="T75" s="244"/>
      <c r="U75" s="244"/>
      <c r="V75" s="245"/>
      <c r="W75" s="243"/>
      <c r="X75" s="244"/>
      <c r="Y75" s="244"/>
      <c r="Z75" s="244"/>
      <c r="AA75" s="244"/>
      <c r="AB75" s="244"/>
      <c r="AC75" s="245"/>
      <c r="AD75" s="243"/>
      <c r="AE75" s="244"/>
      <c r="AF75" s="244"/>
      <c r="AG75" s="244"/>
      <c r="AH75" s="244"/>
      <c r="AI75" s="244"/>
      <c r="AJ75" s="245"/>
      <c r="AK75" s="243"/>
      <c r="AL75" s="244"/>
      <c r="AM75" s="244"/>
      <c r="AN75" s="244"/>
      <c r="AO75" s="244"/>
      <c r="AP75" s="244"/>
      <c r="AQ75" s="245"/>
      <c r="AR75" s="243"/>
      <c r="AS75" s="244"/>
      <c r="AT75" s="245"/>
      <c r="AU75" s="834">
        <f t="shared" si="3"/>
        <v>0</v>
      </c>
      <c r="AV75" s="835"/>
      <c r="AW75" s="836">
        <f t="shared" si="1"/>
        <v>0</v>
      </c>
      <c r="AX75" s="837"/>
      <c r="AY75" s="804"/>
      <c r="AZ75" s="805"/>
      <c r="BA75" s="805"/>
      <c r="BB75" s="805"/>
      <c r="BC75" s="805"/>
      <c r="BD75" s="806"/>
    </row>
    <row r="76" spans="1:56" ht="39.9" customHeight="1" x14ac:dyDescent="0.2">
      <c r="A76" s="226"/>
      <c r="B76" s="242">
        <f t="shared" si="2"/>
        <v>64</v>
      </c>
      <c r="C76" s="824"/>
      <c r="D76" s="825"/>
      <c r="E76" s="826"/>
      <c r="F76" s="827"/>
      <c r="G76" s="828"/>
      <c r="H76" s="829"/>
      <c r="I76" s="829"/>
      <c r="J76" s="829"/>
      <c r="K76" s="830"/>
      <c r="L76" s="831"/>
      <c r="M76" s="832"/>
      <c r="N76" s="832"/>
      <c r="O76" s="833"/>
      <c r="P76" s="243"/>
      <c r="Q76" s="244"/>
      <c r="R76" s="244"/>
      <c r="S76" s="244"/>
      <c r="T76" s="244"/>
      <c r="U76" s="244"/>
      <c r="V76" s="245"/>
      <c r="W76" s="243"/>
      <c r="X76" s="244"/>
      <c r="Y76" s="244"/>
      <c r="Z76" s="244"/>
      <c r="AA76" s="244"/>
      <c r="AB76" s="244"/>
      <c r="AC76" s="245"/>
      <c r="AD76" s="243"/>
      <c r="AE76" s="244"/>
      <c r="AF76" s="244"/>
      <c r="AG76" s="244"/>
      <c r="AH76" s="244"/>
      <c r="AI76" s="244"/>
      <c r="AJ76" s="245"/>
      <c r="AK76" s="243"/>
      <c r="AL76" s="244"/>
      <c r="AM76" s="244"/>
      <c r="AN76" s="244"/>
      <c r="AO76" s="244"/>
      <c r="AP76" s="244"/>
      <c r="AQ76" s="245"/>
      <c r="AR76" s="243"/>
      <c r="AS76" s="244"/>
      <c r="AT76" s="245"/>
      <c r="AU76" s="834">
        <f t="shared" si="3"/>
        <v>0</v>
      </c>
      <c r="AV76" s="835"/>
      <c r="AW76" s="836">
        <f t="shared" si="1"/>
        <v>0</v>
      </c>
      <c r="AX76" s="837"/>
      <c r="AY76" s="804"/>
      <c r="AZ76" s="805"/>
      <c r="BA76" s="805"/>
      <c r="BB76" s="805"/>
      <c r="BC76" s="805"/>
      <c r="BD76" s="806"/>
    </row>
    <row r="77" spans="1:56" ht="39.9" customHeight="1" x14ac:dyDescent="0.2">
      <c r="A77" s="226"/>
      <c r="B77" s="242">
        <f t="shared" si="2"/>
        <v>65</v>
      </c>
      <c r="C77" s="824"/>
      <c r="D77" s="825"/>
      <c r="E77" s="826"/>
      <c r="F77" s="827"/>
      <c r="G77" s="828"/>
      <c r="H77" s="829"/>
      <c r="I77" s="829"/>
      <c r="J77" s="829"/>
      <c r="K77" s="830"/>
      <c r="L77" s="831"/>
      <c r="M77" s="832"/>
      <c r="N77" s="832"/>
      <c r="O77" s="833"/>
      <c r="P77" s="243"/>
      <c r="Q77" s="244"/>
      <c r="R77" s="244"/>
      <c r="S77" s="244"/>
      <c r="T77" s="244"/>
      <c r="U77" s="244"/>
      <c r="V77" s="245"/>
      <c r="W77" s="243"/>
      <c r="X77" s="244"/>
      <c r="Y77" s="244"/>
      <c r="Z77" s="244"/>
      <c r="AA77" s="244"/>
      <c r="AB77" s="244"/>
      <c r="AC77" s="245"/>
      <c r="AD77" s="243"/>
      <c r="AE77" s="244"/>
      <c r="AF77" s="244"/>
      <c r="AG77" s="244"/>
      <c r="AH77" s="244"/>
      <c r="AI77" s="244"/>
      <c r="AJ77" s="245"/>
      <c r="AK77" s="243"/>
      <c r="AL77" s="244"/>
      <c r="AM77" s="244"/>
      <c r="AN77" s="244"/>
      <c r="AO77" s="244"/>
      <c r="AP77" s="244"/>
      <c r="AQ77" s="245"/>
      <c r="AR77" s="243"/>
      <c r="AS77" s="244"/>
      <c r="AT77" s="245"/>
      <c r="AU77" s="834">
        <f t="shared" si="3"/>
        <v>0</v>
      </c>
      <c r="AV77" s="835"/>
      <c r="AW77" s="836">
        <f t="shared" ref="AW77:AW112" si="4">IF($AZ$3="４週",AU77/4,IF($AZ$3="暦月",AU77/($AZ$6/7),""))</f>
        <v>0</v>
      </c>
      <c r="AX77" s="837"/>
      <c r="AY77" s="804"/>
      <c r="AZ77" s="805"/>
      <c r="BA77" s="805"/>
      <c r="BB77" s="805"/>
      <c r="BC77" s="805"/>
      <c r="BD77" s="806"/>
    </row>
    <row r="78" spans="1:56" ht="39.9" customHeight="1" x14ac:dyDescent="0.2">
      <c r="A78" s="226"/>
      <c r="B78" s="242">
        <f t="shared" ref="B78:B112" si="5">B77+1</f>
        <v>66</v>
      </c>
      <c r="C78" s="824"/>
      <c r="D78" s="825"/>
      <c r="E78" s="826"/>
      <c r="F78" s="827"/>
      <c r="G78" s="828"/>
      <c r="H78" s="829"/>
      <c r="I78" s="829"/>
      <c r="J78" s="829"/>
      <c r="K78" s="830"/>
      <c r="L78" s="831"/>
      <c r="M78" s="832"/>
      <c r="N78" s="832"/>
      <c r="O78" s="833"/>
      <c r="P78" s="243"/>
      <c r="Q78" s="244"/>
      <c r="R78" s="244"/>
      <c r="S78" s="244"/>
      <c r="T78" s="244"/>
      <c r="U78" s="244"/>
      <c r="V78" s="245"/>
      <c r="W78" s="243"/>
      <c r="X78" s="244"/>
      <c r="Y78" s="244"/>
      <c r="Z78" s="244"/>
      <c r="AA78" s="244"/>
      <c r="AB78" s="244"/>
      <c r="AC78" s="245"/>
      <c r="AD78" s="243"/>
      <c r="AE78" s="244"/>
      <c r="AF78" s="244"/>
      <c r="AG78" s="244"/>
      <c r="AH78" s="244"/>
      <c r="AI78" s="244"/>
      <c r="AJ78" s="245"/>
      <c r="AK78" s="243"/>
      <c r="AL78" s="244"/>
      <c r="AM78" s="244"/>
      <c r="AN78" s="244"/>
      <c r="AO78" s="244"/>
      <c r="AP78" s="244"/>
      <c r="AQ78" s="245"/>
      <c r="AR78" s="243"/>
      <c r="AS78" s="244"/>
      <c r="AT78" s="245"/>
      <c r="AU78" s="834">
        <f t="shared" si="3"/>
        <v>0</v>
      </c>
      <c r="AV78" s="835"/>
      <c r="AW78" s="836">
        <f t="shared" si="4"/>
        <v>0</v>
      </c>
      <c r="AX78" s="837"/>
      <c r="AY78" s="804"/>
      <c r="AZ78" s="805"/>
      <c r="BA78" s="805"/>
      <c r="BB78" s="805"/>
      <c r="BC78" s="805"/>
      <c r="BD78" s="806"/>
    </row>
    <row r="79" spans="1:56" ht="39.9" customHeight="1" x14ac:dyDescent="0.2">
      <c r="A79" s="226"/>
      <c r="B79" s="242">
        <f t="shared" si="5"/>
        <v>67</v>
      </c>
      <c r="C79" s="824"/>
      <c r="D79" s="825"/>
      <c r="E79" s="826"/>
      <c r="F79" s="827"/>
      <c r="G79" s="828"/>
      <c r="H79" s="829"/>
      <c r="I79" s="829"/>
      <c r="J79" s="829"/>
      <c r="K79" s="830"/>
      <c r="L79" s="831"/>
      <c r="M79" s="832"/>
      <c r="N79" s="832"/>
      <c r="O79" s="833"/>
      <c r="P79" s="243"/>
      <c r="Q79" s="244"/>
      <c r="R79" s="244"/>
      <c r="S79" s="244"/>
      <c r="T79" s="244"/>
      <c r="U79" s="244"/>
      <c r="V79" s="245"/>
      <c r="W79" s="243"/>
      <c r="X79" s="244"/>
      <c r="Y79" s="244"/>
      <c r="Z79" s="244"/>
      <c r="AA79" s="244"/>
      <c r="AB79" s="244"/>
      <c r="AC79" s="245"/>
      <c r="AD79" s="243"/>
      <c r="AE79" s="244"/>
      <c r="AF79" s="244"/>
      <c r="AG79" s="244"/>
      <c r="AH79" s="244"/>
      <c r="AI79" s="244"/>
      <c r="AJ79" s="245"/>
      <c r="AK79" s="243"/>
      <c r="AL79" s="244"/>
      <c r="AM79" s="244"/>
      <c r="AN79" s="244"/>
      <c r="AO79" s="244"/>
      <c r="AP79" s="244"/>
      <c r="AQ79" s="245"/>
      <c r="AR79" s="243"/>
      <c r="AS79" s="244"/>
      <c r="AT79" s="245"/>
      <c r="AU79" s="834">
        <f t="shared" si="3"/>
        <v>0</v>
      </c>
      <c r="AV79" s="835"/>
      <c r="AW79" s="836">
        <f t="shared" si="4"/>
        <v>0</v>
      </c>
      <c r="AX79" s="837"/>
      <c r="AY79" s="804"/>
      <c r="AZ79" s="805"/>
      <c r="BA79" s="805"/>
      <c r="BB79" s="805"/>
      <c r="BC79" s="805"/>
      <c r="BD79" s="806"/>
    </row>
    <row r="80" spans="1:56" ht="39.9" customHeight="1" x14ac:dyDescent="0.2">
      <c r="A80" s="226"/>
      <c r="B80" s="242">
        <f t="shared" si="5"/>
        <v>68</v>
      </c>
      <c r="C80" s="824"/>
      <c r="D80" s="825"/>
      <c r="E80" s="826"/>
      <c r="F80" s="827"/>
      <c r="G80" s="828"/>
      <c r="H80" s="829"/>
      <c r="I80" s="829"/>
      <c r="J80" s="829"/>
      <c r="K80" s="830"/>
      <c r="L80" s="831"/>
      <c r="M80" s="832"/>
      <c r="N80" s="832"/>
      <c r="O80" s="833"/>
      <c r="P80" s="243"/>
      <c r="Q80" s="244"/>
      <c r="R80" s="244"/>
      <c r="S80" s="244"/>
      <c r="T80" s="244"/>
      <c r="U80" s="244"/>
      <c r="V80" s="245"/>
      <c r="W80" s="243"/>
      <c r="X80" s="244"/>
      <c r="Y80" s="244"/>
      <c r="Z80" s="244"/>
      <c r="AA80" s="244"/>
      <c r="AB80" s="244"/>
      <c r="AC80" s="245"/>
      <c r="AD80" s="243"/>
      <c r="AE80" s="244"/>
      <c r="AF80" s="244"/>
      <c r="AG80" s="244"/>
      <c r="AH80" s="244"/>
      <c r="AI80" s="244"/>
      <c r="AJ80" s="245"/>
      <c r="AK80" s="243"/>
      <c r="AL80" s="244"/>
      <c r="AM80" s="244"/>
      <c r="AN80" s="244"/>
      <c r="AO80" s="244"/>
      <c r="AP80" s="244"/>
      <c r="AQ80" s="245"/>
      <c r="AR80" s="243"/>
      <c r="AS80" s="244"/>
      <c r="AT80" s="245"/>
      <c r="AU80" s="834">
        <f t="shared" si="3"/>
        <v>0</v>
      </c>
      <c r="AV80" s="835"/>
      <c r="AW80" s="836">
        <f t="shared" si="4"/>
        <v>0</v>
      </c>
      <c r="AX80" s="837"/>
      <c r="AY80" s="804"/>
      <c r="AZ80" s="805"/>
      <c r="BA80" s="805"/>
      <c r="BB80" s="805"/>
      <c r="BC80" s="805"/>
      <c r="BD80" s="806"/>
    </row>
    <row r="81" spans="1:56" ht="39.9" customHeight="1" x14ac:dyDescent="0.2">
      <c r="A81" s="226"/>
      <c r="B81" s="242">
        <f t="shared" si="5"/>
        <v>69</v>
      </c>
      <c r="C81" s="824"/>
      <c r="D81" s="825"/>
      <c r="E81" s="826"/>
      <c r="F81" s="827"/>
      <c r="G81" s="828"/>
      <c r="H81" s="829"/>
      <c r="I81" s="829"/>
      <c r="J81" s="829"/>
      <c r="K81" s="830"/>
      <c r="L81" s="831"/>
      <c r="M81" s="832"/>
      <c r="N81" s="832"/>
      <c r="O81" s="833"/>
      <c r="P81" s="243"/>
      <c r="Q81" s="244"/>
      <c r="R81" s="244"/>
      <c r="S81" s="244"/>
      <c r="T81" s="244"/>
      <c r="U81" s="244"/>
      <c r="V81" s="245"/>
      <c r="W81" s="243"/>
      <c r="X81" s="244"/>
      <c r="Y81" s="244"/>
      <c r="Z81" s="244"/>
      <c r="AA81" s="244"/>
      <c r="AB81" s="244"/>
      <c r="AC81" s="245"/>
      <c r="AD81" s="243"/>
      <c r="AE81" s="244"/>
      <c r="AF81" s="244"/>
      <c r="AG81" s="244"/>
      <c r="AH81" s="244"/>
      <c r="AI81" s="244"/>
      <c r="AJ81" s="245"/>
      <c r="AK81" s="243"/>
      <c r="AL81" s="244"/>
      <c r="AM81" s="244"/>
      <c r="AN81" s="244"/>
      <c r="AO81" s="244"/>
      <c r="AP81" s="244"/>
      <c r="AQ81" s="245"/>
      <c r="AR81" s="243"/>
      <c r="AS81" s="244"/>
      <c r="AT81" s="245"/>
      <c r="AU81" s="834">
        <f t="shared" si="3"/>
        <v>0</v>
      </c>
      <c r="AV81" s="835"/>
      <c r="AW81" s="836">
        <f t="shared" si="4"/>
        <v>0</v>
      </c>
      <c r="AX81" s="837"/>
      <c r="AY81" s="804"/>
      <c r="AZ81" s="805"/>
      <c r="BA81" s="805"/>
      <c r="BB81" s="805"/>
      <c r="BC81" s="805"/>
      <c r="BD81" s="806"/>
    </row>
    <row r="82" spans="1:56" ht="39.9" customHeight="1" x14ac:dyDescent="0.2">
      <c r="A82" s="226"/>
      <c r="B82" s="242">
        <f t="shared" si="5"/>
        <v>70</v>
      </c>
      <c r="C82" s="824"/>
      <c r="D82" s="825"/>
      <c r="E82" s="826"/>
      <c r="F82" s="827"/>
      <c r="G82" s="828"/>
      <c r="H82" s="829"/>
      <c r="I82" s="829"/>
      <c r="J82" s="829"/>
      <c r="K82" s="830"/>
      <c r="L82" s="831"/>
      <c r="M82" s="832"/>
      <c r="N82" s="832"/>
      <c r="O82" s="833"/>
      <c r="P82" s="243"/>
      <c r="Q82" s="244"/>
      <c r="R82" s="244"/>
      <c r="S82" s="244"/>
      <c r="T82" s="244"/>
      <c r="U82" s="244"/>
      <c r="V82" s="245"/>
      <c r="W82" s="243"/>
      <c r="X82" s="244"/>
      <c r="Y82" s="244"/>
      <c r="Z82" s="244"/>
      <c r="AA82" s="244"/>
      <c r="AB82" s="244"/>
      <c r="AC82" s="245"/>
      <c r="AD82" s="243"/>
      <c r="AE82" s="244"/>
      <c r="AF82" s="244"/>
      <c r="AG82" s="244"/>
      <c r="AH82" s="244"/>
      <c r="AI82" s="244"/>
      <c r="AJ82" s="245"/>
      <c r="AK82" s="243"/>
      <c r="AL82" s="244"/>
      <c r="AM82" s="244"/>
      <c r="AN82" s="244"/>
      <c r="AO82" s="244"/>
      <c r="AP82" s="244"/>
      <c r="AQ82" s="245"/>
      <c r="AR82" s="243"/>
      <c r="AS82" s="244"/>
      <c r="AT82" s="245"/>
      <c r="AU82" s="834">
        <f t="shared" si="3"/>
        <v>0</v>
      </c>
      <c r="AV82" s="835"/>
      <c r="AW82" s="836">
        <f t="shared" si="4"/>
        <v>0</v>
      </c>
      <c r="AX82" s="837"/>
      <c r="AY82" s="804"/>
      <c r="AZ82" s="805"/>
      <c r="BA82" s="805"/>
      <c r="BB82" s="805"/>
      <c r="BC82" s="805"/>
      <c r="BD82" s="806"/>
    </row>
    <row r="83" spans="1:56" ht="39.9" customHeight="1" x14ac:dyDescent="0.2">
      <c r="A83" s="226"/>
      <c r="B83" s="242">
        <f t="shared" si="5"/>
        <v>71</v>
      </c>
      <c r="C83" s="824"/>
      <c r="D83" s="825"/>
      <c r="E83" s="826"/>
      <c r="F83" s="827"/>
      <c r="G83" s="828"/>
      <c r="H83" s="829"/>
      <c r="I83" s="829"/>
      <c r="J83" s="829"/>
      <c r="K83" s="830"/>
      <c r="L83" s="831"/>
      <c r="M83" s="832"/>
      <c r="N83" s="832"/>
      <c r="O83" s="833"/>
      <c r="P83" s="243"/>
      <c r="Q83" s="244"/>
      <c r="R83" s="244"/>
      <c r="S83" s="244"/>
      <c r="T83" s="244"/>
      <c r="U83" s="244"/>
      <c r="V83" s="245"/>
      <c r="W83" s="243"/>
      <c r="X83" s="244"/>
      <c r="Y83" s="244"/>
      <c r="Z83" s="244"/>
      <c r="AA83" s="244"/>
      <c r="AB83" s="244"/>
      <c r="AC83" s="245"/>
      <c r="AD83" s="243"/>
      <c r="AE83" s="244"/>
      <c r="AF83" s="244"/>
      <c r="AG83" s="244"/>
      <c r="AH83" s="244"/>
      <c r="AI83" s="244"/>
      <c r="AJ83" s="245"/>
      <c r="AK83" s="243"/>
      <c r="AL83" s="244"/>
      <c r="AM83" s="244"/>
      <c r="AN83" s="244"/>
      <c r="AO83" s="244"/>
      <c r="AP83" s="244"/>
      <c r="AQ83" s="245"/>
      <c r="AR83" s="243"/>
      <c r="AS83" s="244"/>
      <c r="AT83" s="245"/>
      <c r="AU83" s="834">
        <f t="shared" si="3"/>
        <v>0</v>
      </c>
      <c r="AV83" s="835"/>
      <c r="AW83" s="836">
        <f t="shared" si="4"/>
        <v>0</v>
      </c>
      <c r="AX83" s="837"/>
      <c r="AY83" s="804"/>
      <c r="AZ83" s="805"/>
      <c r="BA83" s="805"/>
      <c r="BB83" s="805"/>
      <c r="BC83" s="805"/>
      <c r="BD83" s="806"/>
    </row>
    <row r="84" spans="1:56" ht="39.9" customHeight="1" x14ac:dyDescent="0.2">
      <c r="A84" s="226"/>
      <c r="B84" s="242">
        <f t="shared" si="5"/>
        <v>72</v>
      </c>
      <c r="C84" s="824"/>
      <c r="D84" s="825"/>
      <c r="E84" s="826"/>
      <c r="F84" s="827"/>
      <c r="G84" s="828"/>
      <c r="H84" s="829"/>
      <c r="I84" s="829"/>
      <c r="J84" s="829"/>
      <c r="K84" s="830"/>
      <c r="L84" s="831"/>
      <c r="M84" s="832"/>
      <c r="N84" s="832"/>
      <c r="O84" s="833"/>
      <c r="P84" s="243"/>
      <c r="Q84" s="244"/>
      <c r="R84" s="244"/>
      <c r="S84" s="244"/>
      <c r="T84" s="244"/>
      <c r="U84" s="244"/>
      <c r="V84" s="245"/>
      <c r="W84" s="243"/>
      <c r="X84" s="244"/>
      <c r="Y84" s="244"/>
      <c r="Z84" s="244"/>
      <c r="AA84" s="244"/>
      <c r="AB84" s="244"/>
      <c r="AC84" s="245"/>
      <c r="AD84" s="243"/>
      <c r="AE84" s="244"/>
      <c r="AF84" s="244"/>
      <c r="AG84" s="244"/>
      <c r="AH84" s="244"/>
      <c r="AI84" s="244"/>
      <c r="AJ84" s="245"/>
      <c r="AK84" s="243"/>
      <c r="AL84" s="244"/>
      <c r="AM84" s="244"/>
      <c r="AN84" s="244"/>
      <c r="AO84" s="244"/>
      <c r="AP84" s="244"/>
      <c r="AQ84" s="245"/>
      <c r="AR84" s="243"/>
      <c r="AS84" s="244"/>
      <c r="AT84" s="245"/>
      <c r="AU84" s="834">
        <f t="shared" si="3"/>
        <v>0</v>
      </c>
      <c r="AV84" s="835"/>
      <c r="AW84" s="836">
        <f t="shared" si="4"/>
        <v>0</v>
      </c>
      <c r="AX84" s="837"/>
      <c r="AY84" s="804"/>
      <c r="AZ84" s="805"/>
      <c r="BA84" s="805"/>
      <c r="BB84" s="805"/>
      <c r="BC84" s="805"/>
      <c r="BD84" s="806"/>
    </row>
    <row r="85" spans="1:56" ht="39.9" customHeight="1" x14ac:dyDescent="0.2">
      <c r="A85" s="226"/>
      <c r="B85" s="242">
        <f t="shared" si="5"/>
        <v>73</v>
      </c>
      <c r="C85" s="824"/>
      <c r="D85" s="825"/>
      <c r="E85" s="826"/>
      <c r="F85" s="827"/>
      <c r="G85" s="828"/>
      <c r="H85" s="829"/>
      <c r="I85" s="829"/>
      <c r="J85" s="829"/>
      <c r="K85" s="830"/>
      <c r="L85" s="831"/>
      <c r="M85" s="832"/>
      <c r="N85" s="832"/>
      <c r="O85" s="833"/>
      <c r="P85" s="243"/>
      <c r="Q85" s="244"/>
      <c r="R85" s="244"/>
      <c r="S85" s="244"/>
      <c r="T85" s="244"/>
      <c r="U85" s="244"/>
      <c r="V85" s="245"/>
      <c r="W85" s="243"/>
      <c r="X85" s="244"/>
      <c r="Y85" s="244"/>
      <c r="Z85" s="244"/>
      <c r="AA85" s="244"/>
      <c r="AB85" s="244"/>
      <c r="AC85" s="245"/>
      <c r="AD85" s="243"/>
      <c r="AE85" s="244"/>
      <c r="AF85" s="244"/>
      <c r="AG85" s="244"/>
      <c r="AH85" s="244"/>
      <c r="AI85" s="244"/>
      <c r="AJ85" s="245"/>
      <c r="AK85" s="243"/>
      <c r="AL85" s="244"/>
      <c r="AM85" s="244"/>
      <c r="AN85" s="244"/>
      <c r="AO85" s="244"/>
      <c r="AP85" s="244"/>
      <c r="AQ85" s="245"/>
      <c r="AR85" s="243"/>
      <c r="AS85" s="244"/>
      <c r="AT85" s="245"/>
      <c r="AU85" s="834">
        <f t="shared" si="3"/>
        <v>0</v>
      </c>
      <c r="AV85" s="835"/>
      <c r="AW85" s="836">
        <f t="shared" si="4"/>
        <v>0</v>
      </c>
      <c r="AX85" s="837"/>
      <c r="AY85" s="804"/>
      <c r="AZ85" s="805"/>
      <c r="BA85" s="805"/>
      <c r="BB85" s="805"/>
      <c r="BC85" s="805"/>
      <c r="BD85" s="806"/>
    </row>
    <row r="86" spans="1:56" ht="39.9" customHeight="1" x14ac:dyDescent="0.2">
      <c r="A86" s="226"/>
      <c r="B86" s="242">
        <f t="shared" si="5"/>
        <v>74</v>
      </c>
      <c r="C86" s="824"/>
      <c r="D86" s="825"/>
      <c r="E86" s="826"/>
      <c r="F86" s="827"/>
      <c r="G86" s="828"/>
      <c r="H86" s="829"/>
      <c r="I86" s="829"/>
      <c r="J86" s="829"/>
      <c r="K86" s="830"/>
      <c r="L86" s="831"/>
      <c r="M86" s="832"/>
      <c r="N86" s="832"/>
      <c r="O86" s="833"/>
      <c r="P86" s="243"/>
      <c r="Q86" s="244"/>
      <c r="R86" s="244"/>
      <c r="S86" s="244"/>
      <c r="T86" s="244"/>
      <c r="U86" s="244"/>
      <c r="V86" s="245"/>
      <c r="W86" s="243"/>
      <c r="X86" s="244"/>
      <c r="Y86" s="244"/>
      <c r="Z86" s="244"/>
      <c r="AA86" s="244"/>
      <c r="AB86" s="244"/>
      <c r="AC86" s="245"/>
      <c r="AD86" s="243"/>
      <c r="AE86" s="244"/>
      <c r="AF86" s="244"/>
      <c r="AG86" s="244"/>
      <c r="AH86" s="244"/>
      <c r="AI86" s="244"/>
      <c r="AJ86" s="245"/>
      <c r="AK86" s="243"/>
      <c r="AL86" s="244"/>
      <c r="AM86" s="244"/>
      <c r="AN86" s="244"/>
      <c r="AO86" s="244"/>
      <c r="AP86" s="244"/>
      <c r="AQ86" s="245"/>
      <c r="AR86" s="243"/>
      <c r="AS86" s="244"/>
      <c r="AT86" s="245"/>
      <c r="AU86" s="834">
        <f t="shared" si="3"/>
        <v>0</v>
      </c>
      <c r="AV86" s="835"/>
      <c r="AW86" s="836">
        <f t="shared" si="4"/>
        <v>0</v>
      </c>
      <c r="AX86" s="837"/>
      <c r="AY86" s="804"/>
      <c r="AZ86" s="805"/>
      <c r="BA86" s="805"/>
      <c r="BB86" s="805"/>
      <c r="BC86" s="805"/>
      <c r="BD86" s="806"/>
    </row>
    <row r="87" spans="1:56" ht="39.9" customHeight="1" x14ac:dyDescent="0.2">
      <c r="A87" s="226"/>
      <c r="B87" s="242">
        <f t="shared" si="5"/>
        <v>75</v>
      </c>
      <c r="C87" s="824"/>
      <c r="D87" s="825"/>
      <c r="E87" s="826"/>
      <c r="F87" s="827"/>
      <c r="G87" s="828"/>
      <c r="H87" s="829"/>
      <c r="I87" s="829"/>
      <c r="J87" s="829"/>
      <c r="K87" s="830"/>
      <c r="L87" s="831"/>
      <c r="M87" s="832"/>
      <c r="N87" s="832"/>
      <c r="O87" s="833"/>
      <c r="P87" s="243"/>
      <c r="Q87" s="244"/>
      <c r="R87" s="244"/>
      <c r="S87" s="244"/>
      <c r="T87" s="244"/>
      <c r="U87" s="244"/>
      <c r="V87" s="245"/>
      <c r="W87" s="243"/>
      <c r="X87" s="244"/>
      <c r="Y87" s="244"/>
      <c r="Z87" s="244"/>
      <c r="AA87" s="244"/>
      <c r="AB87" s="244"/>
      <c r="AC87" s="245"/>
      <c r="AD87" s="243"/>
      <c r="AE87" s="244"/>
      <c r="AF87" s="244"/>
      <c r="AG87" s="244"/>
      <c r="AH87" s="244"/>
      <c r="AI87" s="244"/>
      <c r="AJ87" s="245"/>
      <c r="AK87" s="243"/>
      <c r="AL87" s="244"/>
      <c r="AM87" s="244"/>
      <c r="AN87" s="244"/>
      <c r="AO87" s="244"/>
      <c r="AP87" s="244"/>
      <c r="AQ87" s="245"/>
      <c r="AR87" s="243"/>
      <c r="AS87" s="244"/>
      <c r="AT87" s="245"/>
      <c r="AU87" s="834">
        <f t="shared" si="3"/>
        <v>0</v>
      </c>
      <c r="AV87" s="835"/>
      <c r="AW87" s="836">
        <f t="shared" si="4"/>
        <v>0</v>
      </c>
      <c r="AX87" s="837"/>
      <c r="AY87" s="804"/>
      <c r="AZ87" s="805"/>
      <c r="BA87" s="805"/>
      <c r="BB87" s="805"/>
      <c r="BC87" s="805"/>
      <c r="BD87" s="806"/>
    </row>
    <row r="88" spans="1:56" ht="39.9" customHeight="1" x14ac:dyDescent="0.2">
      <c r="A88" s="226"/>
      <c r="B88" s="242">
        <f t="shared" si="5"/>
        <v>76</v>
      </c>
      <c r="C88" s="824"/>
      <c r="D88" s="825"/>
      <c r="E88" s="826"/>
      <c r="F88" s="827"/>
      <c r="G88" s="828"/>
      <c r="H88" s="829"/>
      <c r="I88" s="829"/>
      <c r="J88" s="829"/>
      <c r="K88" s="830"/>
      <c r="L88" s="831"/>
      <c r="M88" s="832"/>
      <c r="N88" s="832"/>
      <c r="O88" s="833"/>
      <c r="P88" s="243"/>
      <c r="Q88" s="244"/>
      <c r="R88" s="244"/>
      <c r="S88" s="244"/>
      <c r="T88" s="244"/>
      <c r="U88" s="244"/>
      <c r="V88" s="245"/>
      <c r="W88" s="243"/>
      <c r="X88" s="244"/>
      <c r="Y88" s="244"/>
      <c r="Z88" s="244"/>
      <c r="AA88" s="244"/>
      <c r="AB88" s="244"/>
      <c r="AC88" s="245"/>
      <c r="AD88" s="243"/>
      <c r="AE88" s="244"/>
      <c r="AF88" s="244"/>
      <c r="AG88" s="244"/>
      <c r="AH88" s="244"/>
      <c r="AI88" s="244"/>
      <c r="AJ88" s="245"/>
      <c r="AK88" s="243"/>
      <c r="AL88" s="244"/>
      <c r="AM88" s="244"/>
      <c r="AN88" s="244"/>
      <c r="AO88" s="244"/>
      <c r="AP88" s="244"/>
      <c r="AQ88" s="245"/>
      <c r="AR88" s="243"/>
      <c r="AS88" s="244"/>
      <c r="AT88" s="245"/>
      <c r="AU88" s="834">
        <f t="shared" si="3"/>
        <v>0</v>
      </c>
      <c r="AV88" s="835"/>
      <c r="AW88" s="836">
        <f t="shared" si="4"/>
        <v>0</v>
      </c>
      <c r="AX88" s="837"/>
      <c r="AY88" s="804"/>
      <c r="AZ88" s="805"/>
      <c r="BA88" s="805"/>
      <c r="BB88" s="805"/>
      <c r="BC88" s="805"/>
      <c r="BD88" s="806"/>
    </row>
    <row r="89" spans="1:56" ht="39.9" customHeight="1" x14ac:dyDescent="0.2">
      <c r="A89" s="226"/>
      <c r="B89" s="242">
        <f t="shared" si="5"/>
        <v>77</v>
      </c>
      <c r="C89" s="824"/>
      <c r="D89" s="825"/>
      <c r="E89" s="826"/>
      <c r="F89" s="827"/>
      <c r="G89" s="828"/>
      <c r="H89" s="829"/>
      <c r="I89" s="829"/>
      <c r="J89" s="829"/>
      <c r="K89" s="830"/>
      <c r="L89" s="831"/>
      <c r="M89" s="832"/>
      <c r="N89" s="832"/>
      <c r="O89" s="833"/>
      <c r="P89" s="243"/>
      <c r="Q89" s="244"/>
      <c r="R89" s="244"/>
      <c r="S89" s="244"/>
      <c r="T89" s="244"/>
      <c r="U89" s="244"/>
      <c r="V89" s="245"/>
      <c r="W89" s="243"/>
      <c r="X89" s="244"/>
      <c r="Y89" s="244"/>
      <c r="Z89" s="244"/>
      <c r="AA89" s="244"/>
      <c r="AB89" s="244"/>
      <c r="AC89" s="245"/>
      <c r="AD89" s="243"/>
      <c r="AE89" s="244"/>
      <c r="AF89" s="244"/>
      <c r="AG89" s="244"/>
      <c r="AH89" s="244"/>
      <c r="AI89" s="244"/>
      <c r="AJ89" s="245"/>
      <c r="AK89" s="243"/>
      <c r="AL89" s="244"/>
      <c r="AM89" s="244"/>
      <c r="AN89" s="244"/>
      <c r="AO89" s="244"/>
      <c r="AP89" s="244"/>
      <c r="AQ89" s="245"/>
      <c r="AR89" s="243"/>
      <c r="AS89" s="244"/>
      <c r="AT89" s="245"/>
      <c r="AU89" s="834">
        <f t="shared" si="3"/>
        <v>0</v>
      </c>
      <c r="AV89" s="835"/>
      <c r="AW89" s="836">
        <f t="shared" si="4"/>
        <v>0</v>
      </c>
      <c r="AX89" s="837"/>
      <c r="AY89" s="804"/>
      <c r="AZ89" s="805"/>
      <c r="BA89" s="805"/>
      <c r="BB89" s="805"/>
      <c r="BC89" s="805"/>
      <c r="BD89" s="806"/>
    </row>
    <row r="90" spans="1:56" ht="39.9" customHeight="1" x14ac:dyDescent="0.2">
      <c r="A90" s="226"/>
      <c r="B90" s="242">
        <f t="shared" si="5"/>
        <v>78</v>
      </c>
      <c r="C90" s="824"/>
      <c r="D90" s="825"/>
      <c r="E90" s="826"/>
      <c r="F90" s="827"/>
      <c r="G90" s="828"/>
      <c r="H90" s="829"/>
      <c r="I90" s="829"/>
      <c r="J90" s="829"/>
      <c r="K90" s="830"/>
      <c r="L90" s="831"/>
      <c r="M90" s="832"/>
      <c r="N90" s="832"/>
      <c r="O90" s="833"/>
      <c r="P90" s="243"/>
      <c r="Q90" s="244"/>
      <c r="R90" s="244"/>
      <c r="S90" s="244"/>
      <c r="T90" s="244"/>
      <c r="U90" s="244"/>
      <c r="V90" s="245"/>
      <c r="W90" s="243"/>
      <c r="X90" s="244"/>
      <c r="Y90" s="244"/>
      <c r="Z90" s="244"/>
      <c r="AA90" s="244"/>
      <c r="AB90" s="244"/>
      <c r="AC90" s="245"/>
      <c r="AD90" s="243"/>
      <c r="AE90" s="244"/>
      <c r="AF90" s="244"/>
      <c r="AG90" s="244"/>
      <c r="AH90" s="244"/>
      <c r="AI90" s="244"/>
      <c r="AJ90" s="245"/>
      <c r="AK90" s="243"/>
      <c r="AL90" s="244"/>
      <c r="AM90" s="244"/>
      <c r="AN90" s="244"/>
      <c r="AO90" s="244"/>
      <c r="AP90" s="244"/>
      <c r="AQ90" s="245"/>
      <c r="AR90" s="243"/>
      <c r="AS90" s="244"/>
      <c r="AT90" s="245"/>
      <c r="AU90" s="834">
        <f t="shared" si="3"/>
        <v>0</v>
      </c>
      <c r="AV90" s="835"/>
      <c r="AW90" s="836">
        <f t="shared" si="4"/>
        <v>0</v>
      </c>
      <c r="AX90" s="837"/>
      <c r="AY90" s="804"/>
      <c r="AZ90" s="805"/>
      <c r="BA90" s="805"/>
      <c r="BB90" s="805"/>
      <c r="BC90" s="805"/>
      <c r="BD90" s="806"/>
    </row>
    <row r="91" spans="1:56" ht="39.9" customHeight="1" x14ac:dyDescent="0.2">
      <c r="A91" s="226"/>
      <c r="B91" s="242">
        <f t="shared" si="5"/>
        <v>79</v>
      </c>
      <c r="C91" s="824"/>
      <c r="D91" s="825"/>
      <c r="E91" s="826"/>
      <c r="F91" s="827"/>
      <c r="G91" s="828"/>
      <c r="H91" s="829"/>
      <c r="I91" s="829"/>
      <c r="J91" s="829"/>
      <c r="K91" s="830"/>
      <c r="L91" s="831"/>
      <c r="M91" s="832"/>
      <c r="N91" s="832"/>
      <c r="O91" s="833"/>
      <c r="P91" s="243"/>
      <c r="Q91" s="244"/>
      <c r="R91" s="244"/>
      <c r="S91" s="244"/>
      <c r="T91" s="244"/>
      <c r="U91" s="244"/>
      <c r="V91" s="245"/>
      <c r="W91" s="243"/>
      <c r="X91" s="244"/>
      <c r="Y91" s="244"/>
      <c r="Z91" s="244"/>
      <c r="AA91" s="244"/>
      <c r="AB91" s="244"/>
      <c r="AC91" s="245"/>
      <c r="AD91" s="243"/>
      <c r="AE91" s="244"/>
      <c r="AF91" s="244"/>
      <c r="AG91" s="244"/>
      <c r="AH91" s="244"/>
      <c r="AI91" s="244"/>
      <c r="AJ91" s="245"/>
      <c r="AK91" s="243"/>
      <c r="AL91" s="244"/>
      <c r="AM91" s="244"/>
      <c r="AN91" s="244"/>
      <c r="AO91" s="244"/>
      <c r="AP91" s="244"/>
      <c r="AQ91" s="245"/>
      <c r="AR91" s="243"/>
      <c r="AS91" s="244"/>
      <c r="AT91" s="245"/>
      <c r="AU91" s="834">
        <f t="shared" si="3"/>
        <v>0</v>
      </c>
      <c r="AV91" s="835"/>
      <c r="AW91" s="836">
        <f t="shared" si="4"/>
        <v>0</v>
      </c>
      <c r="AX91" s="837"/>
      <c r="AY91" s="804"/>
      <c r="AZ91" s="805"/>
      <c r="BA91" s="805"/>
      <c r="BB91" s="805"/>
      <c r="BC91" s="805"/>
      <c r="BD91" s="806"/>
    </row>
    <row r="92" spans="1:56" ht="39.9" customHeight="1" x14ac:dyDescent="0.2">
      <c r="A92" s="226"/>
      <c r="B92" s="242">
        <f t="shared" si="5"/>
        <v>80</v>
      </c>
      <c r="C92" s="824"/>
      <c r="D92" s="825"/>
      <c r="E92" s="826"/>
      <c r="F92" s="827"/>
      <c r="G92" s="828"/>
      <c r="H92" s="829"/>
      <c r="I92" s="829"/>
      <c r="J92" s="829"/>
      <c r="K92" s="830"/>
      <c r="L92" s="831"/>
      <c r="M92" s="832"/>
      <c r="N92" s="832"/>
      <c r="O92" s="833"/>
      <c r="P92" s="243"/>
      <c r="Q92" s="244"/>
      <c r="R92" s="244"/>
      <c r="S92" s="244"/>
      <c r="T92" s="244"/>
      <c r="U92" s="244"/>
      <c r="V92" s="245"/>
      <c r="W92" s="243"/>
      <c r="X92" s="244"/>
      <c r="Y92" s="244"/>
      <c r="Z92" s="244"/>
      <c r="AA92" s="244"/>
      <c r="AB92" s="244"/>
      <c r="AC92" s="245"/>
      <c r="AD92" s="243"/>
      <c r="AE92" s="244"/>
      <c r="AF92" s="244"/>
      <c r="AG92" s="244"/>
      <c r="AH92" s="244"/>
      <c r="AI92" s="244"/>
      <c r="AJ92" s="245"/>
      <c r="AK92" s="243"/>
      <c r="AL92" s="244"/>
      <c r="AM92" s="244"/>
      <c r="AN92" s="244"/>
      <c r="AO92" s="244"/>
      <c r="AP92" s="244"/>
      <c r="AQ92" s="245"/>
      <c r="AR92" s="243"/>
      <c r="AS92" s="244"/>
      <c r="AT92" s="245"/>
      <c r="AU92" s="834">
        <f t="shared" si="3"/>
        <v>0</v>
      </c>
      <c r="AV92" s="835"/>
      <c r="AW92" s="836">
        <f t="shared" si="4"/>
        <v>0</v>
      </c>
      <c r="AX92" s="837"/>
      <c r="AY92" s="804"/>
      <c r="AZ92" s="805"/>
      <c r="BA92" s="805"/>
      <c r="BB92" s="805"/>
      <c r="BC92" s="805"/>
      <c r="BD92" s="806"/>
    </row>
    <row r="93" spans="1:56" ht="39.9" customHeight="1" x14ac:dyDescent="0.2">
      <c r="A93" s="226"/>
      <c r="B93" s="242">
        <f t="shared" si="5"/>
        <v>81</v>
      </c>
      <c r="C93" s="824"/>
      <c r="D93" s="825"/>
      <c r="E93" s="826"/>
      <c r="F93" s="827"/>
      <c r="G93" s="828"/>
      <c r="H93" s="829"/>
      <c r="I93" s="829"/>
      <c r="J93" s="829"/>
      <c r="K93" s="830"/>
      <c r="L93" s="831"/>
      <c r="M93" s="832"/>
      <c r="N93" s="832"/>
      <c r="O93" s="833"/>
      <c r="P93" s="243"/>
      <c r="Q93" s="244"/>
      <c r="R93" s="244"/>
      <c r="S93" s="244"/>
      <c r="T93" s="244"/>
      <c r="U93" s="244"/>
      <c r="V93" s="245"/>
      <c r="W93" s="243"/>
      <c r="X93" s="244"/>
      <c r="Y93" s="244"/>
      <c r="Z93" s="244"/>
      <c r="AA93" s="244"/>
      <c r="AB93" s="244"/>
      <c r="AC93" s="245"/>
      <c r="AD93" s="243"/>
      <c r="AE93" s="244"/>
      <c r="AF93" s="244"/>
      <c r="AG93" s="244"/>
      <c r="AH93" s="244"/>
      <c r="AI93" s="244"/>
      <c r="AJ93" s="245"/>
      <c r="AK93" s="243"/>
      <c r="AL93" s="244"/>
      <c r="AM93" s="244"/>
      <c r="AN93" s="244"/>
      <c r="AO93" s="244"/>
      <c r="AP93" s="244"/>
      <c r="AQ93" s="245"/>
      <c r="AR93" s="243"/>
      <c r="AS93" s="244"/>
      <c r="AT93" s="245"/>
      <c r="AU93" s="834">
        <f t="shared" si="3"/>
        <v>0</v>
      </c>
      <c r="AV93" s="835"/>
      <c r="AW93" s="836">
        <f t="shared" si="4"/>
        <v>0</v>
      </c>
      <c r="AX93" s="837"/>
      <c r="AY93" s="804"/>
      <c r="AZ93" s="805"/>
      <c r="BA93" s="805"/>
      <c r="BB93" s="805"/>
      <c r="BC93" s="805"/>
      <c r="BD93" s="806"/>
    </row>
    <row r="94" spans="1:56" ht="39.9" customHeight="1" x14ac:dyDescent="0.2">
      <c r="A94" s="226"/>
      <c r="B94" s="242">
        <f t="shared" si="5"/>
        <v>82</v>
      </c>
      <c r="C94" s="824"/>
      <c r="D94" s="825"/>
      <c r="E94" s="826"/>
      <c r="F94" s="827"/>
      <c r="G94" s="828"/>
      <c r="H94" s="829"/>
      <c r="I94" s="829"/>
      <c r="J94" s="829"/>
      <c r="K94" s="830"/>
      <c r="L94" s="831"/>
      <c r="M94" s="832"/>
      <c r="N94" s="832"/>
      <c r="O94" s="833"/>
      <c r="P94" s="243"/>
      <c r="Q94" s="244"/>
      <c r="R94" s="244"/>
      <c r="S94" s="244"/>
      <c r="T94" s="244"/>
      <c r="U94" s="244"/>
      <c r="V94" s="245"/>
      <c r="W94" s="243"/>
      <c r="X94" s="244"/>
      <c r="Y94" s="244"/>
      <c r="Z94" s="244"/>
      <c r="AA94" s="244"/>
      <c r="AB94" s="244"/>
      <c r="AC94" s="245"/>
      <c r="AD94" s="243"/>
      <c r="AE94" s="244"/>
      <c r="AF94" s="244"/>
      <c r="AG94" s="244"/>
      <c r="AH94" s="244"/>
      <c r="AI94" s="244"/>
      <c r="AJ94" s="245"/>
      <c r="AK94" s="243"/>
      <c r="AL94" s="244"/>
      <c r="AM94" s="244"/>
      <c r="AN94" s="244"/>
      <c r="AO94" s="244"/>
      <c r="AP94" s="244"/>
      <c r="AQ94" s="245"/>
      <c r="AR94" s="243"/>
      <c r="AS94" s="244"/>
      <c r="AT94" s="245"/>
      <c r="AU94" s="834">
        <f t="shared" si="3"/>
        <v>0</v>
      </c>
      <c r="AV94" s="835"/>
      <c r="AW94" s="836">
        <f t="shared" si="4"/>
        <v>0</v>
      </c>
      <c r="AX94" s="837"/>
      <c r="AY94" s="804"/>
      <c r="AZ94" s="805"/>
      <c r="BA94" s="805"/>
      <c r="BB94" s="805"/>
      <c r="BC94" s="805"/>
      <c r="BD94" s="806"/>
    </row>
    <row r="95" spans="1:56" ht="39.9" customHeight="1" x14ac:dyDescent="0.2">
      <c r="A95" s="226"/>
      <c r="B95" s="242">
        <f t="shared" si="5"/>
        <v>83</v>
      </c>
      <c r="C95" s="824"/>
      <c r="D95" s="825"/>
      <c r="E95" s="826"/>
      <c r="F95" s="827"/>
      <c r="G95" s="828"/>
      <c r="H95" s="829"/>
      <c r="I95" s="829"/>
      <c r="J95" s="829"/>
      <c r="K95" s="830"/>
      <c r="L95" s="831"/>
      <c r="M95" s="832"/>
      <c r="N95" s="832"/>
      <c r="O95" s="833"/>
      <c r="P95" s="243"/>
      <c r="Q95" s="244"/>
      <c r="R95" s="244"/>
      <c r="S95" s="244"/>
      <c r="T95" s="244"/>
      <c r="U95" s="244"/>
      <c r="V95" s="245"/>
      <c r="W95" s="243"/>
      <c r="X95" s="244"/>
      <c r="Y95" s="244"/>
      <c r="Z95" s="244"/>
      <c r="AA95" s="244"/>
      <c r="AB95" s="244"/>
      <c r="AC95" s="245"/>
      <c r="AD95" s="243"/>
      <c r="AE95" s="244"/>
      <c r="AF95" s="244"/>
      <c r="AG95" s="244"/>
      <c r="AH95" s="244"/>
      <c r="AI95" s="244"/>
      <c r="AJ95" s="245"/>
      <c r="AK95" s="243"/>
      <c r="AL95" s="244"/>
      <c r="AM95" s="244"/>
      <c r="AN95" s="244"/>
      <c r="AO95" s="244"/>
      <c r="AP95" s="244"/>
      <c r="AQ95" s="245"/>
      <c r="AR95" s="243"/>
      <c r="AS95" s="244"/>
      <c r="AT95" s="245"/>
      <c r="AU95" s="834">
        <f t="shared" ref="AU95:AU111" si="6">IF($AZ$3="４週",SUM(P95:AQ95),IF($AZ$3="暦月",SUM(P95:AT95),""))</f>
        <v>0</v>
      </c>
      <c r="AV95" s="835"/>
      <c r="AW95" s="836">
        <f t="shared" si="4"/>
        <v>0</v>
      </c>
      <c r="AX95" s="837"/>
      <c r="AY95" s="804"/>
      <c r="AZ95" s="805"/>
      <c r="BA95" s="805"/>
      <c r="BB95" s="805"/>
      <c r="BC95" s="805"/>
      <c r="BD95" s="806"/>
    </row>
    <row r="96" spans="1:56" ht="39.9" customHeight="1" x14ac:dyDescent="0.2">
      <c r="A96" s="226"/>
      <c r="B96" s="242">
        <f t="shared" si="5"/>
        <v>84</v>
      </c>
      <c r="C96" s="824"/>
      <c r="D96" s="825"/>
      <c r="E96" s="826"/>
      <c r="F96" s="827"/>
      <c r="G96" s="828"/>
      <c r="H96" s="829"/>
      <c r="I96" s="829"/>
      <c r="J96" s="829"/>
      <c r="K96" s="830"/>
      <c r="L96" s="831"/>
      <c r="M96" s="832"/>
      <c r="N96" s="832"/>
      <c r="O96" s="833"/>
      <c r="P96" s="246"/>
      <c r="Q96" s="247"/>
      <c r="R96" s="247"/>
      <c r="S96" s="247"/>
      <c r="T96" s="247"/>
      <c r="U96" s="247"/>
      <c r="V96" s="248"/>
      <c r="W96" s="246"/>
      <c r="X96" s="247"/>
      <c r="Y96" s="247"/>
      <c r="Z96" s="247"/>
      <c r="AA96" s="247"/>
      <c r="AB96" s="247"/>
      <c r="AC96" s="248"/>
      <c r="AD96" s="246"/>
      <c r="AE96" s="247"/>
      <c r="AF96" s="247"/>
      <c r="AG96" s="247"/>
      <c r="AH96" s="247"/>
      <c r="AI96" s="247"/>
      <c r="AJ96" s="248"/>
      <c r="AK96" s="246"/>
      <c r="AL96" s="247"/>
      <c r="AM96" s="247"/>
      <c r="AN96" s="247"/>
      <c r="AO96" s="247"/>
      <c r="AP96" s="247"/>
      <c r="AQ96" s="248"/>
      <c r="AR96" s="246"/>
      <c r="AS96" s="247"/>
      <c r="AT96" s="248"/>
      <c r="AU96" s="834">
        <f t="shared" si="6"/>
        <v>0</v>
      </c>
      <c r="AV96" s="835"/>
      <c r="AW96" s="836">
        <f t="shared" si="4"/>
        <v>0</v>
      </c>
      <c r="AX96" s="837"/>
      <c r="AY96" s="804"/>
      <c r="AZ96" s="805"/>
      <c r="BA96" s="805"/>
      <c r="BB96" s="805"/>
      <c r="BC96" s="805"/>
      <c r="BD96" s="806"/>
    </row>
    <row r="97" spans="1:56" ht="39.9" customHeight="1" x14ac:dyDescent="0.2">
      <c r="A97" s="226"/>
      <c r="B97" s="242">
        <f t="shared" si="5"/>
        <v>85</v>
      </c>
      <c r="C97" s="824"/>
      <c r="D97" s="825"/>
      <c r="E97" s="826"/>
      <c r="F97" s="827"/>
      <c r="G97" s="828"/>
      <c r="H97" s="829"/>
      <c r="I97" s="829"/>
      <c r="J97" s="829"/>
      <c r="K97" s="830"/>
      <c r="L97" s="831"/>
      <c r="M97" s="832"/>
      <c r="N97" s="832"/>
      <c r="O97" s="833"/>
      <c r="P97" s="243"/>
      <c r="Q97" s="244"/>
      <c r="R97" s="244"/>
      <c r="S97" s="244"/>
      <c r="T97" s="244"/>
      <c r="U97" s="244"/>
      <c r="V97" s="245"/>
      <c r="W97" s="243"/>
      <c r="X97" s="244"/>
      <c r="Y97" s="244"/>
      <c r="Z97" s="244"/>
      <c r="AA97" s="244"/>
      <c r="AB97" s="244"/>
      <c r="AC97" s="245"/>
      <c r="AD97" s="243"/>
      <c r="AE97" s="244"/>
      <c r="AF97" s="244"/>
      <c r="AG97" s="244"/>
      <c r="AH97" s="244"/>
      <c r="AI97" s="244"/>
      <c r="AJ97" s="245"/>
      <c r="AK97" s="243"/>
      <c r="AL97" s="244"/>
      <c r="AM97" s="244"/>
      <c r="AN97" s="244"/>
      <c r="AO97" s="244"/>
      <c r="AP97" s="244"/>
      <c r="AQ97" s="245"/>
      <c r="AR97" s="243"/>
      <c r="AS97" s="244"/>
      <c r="AT97" s="245"/>
      <c r="AU97" s="834">
        <f t="shared" si="6"/>
        <v>0</v>
      </c>
      <c r="AV97" s="835"/>
      <c r="AW97" s="836">
        <f t="shared" si="4"/>
        <v>0</v>
      </c>
      <c r="AX97" s="837"/>
      <c r="AY97" s="804"/>
      <c r="AZ97" s="805"/>
      <c r="BA97" s="805"/>
      <c r="BB97" s="805"/>
      <c r="BC97" s="805"/>
      <c r="BD97" s="806"/>
    </row>
    <row r="98" spans="1:56" ht="39.9" customHeight="1" x14ac:dyDescent="0.2">
      <c r="A98" s="226"/>
      <c r="B98" s="242">
        <f t="shared" si="5"/>
        <v>86</v>
      </c>
      <c r="C98" s="824"/>
      <c r="D98" s="825"/>
      <c r="E98" s="826"/>
      <c r="F98" s="827"/>
      <c r="G98" s="828"/>
      <c r="H98" s="829"/>
      <c r="I98" s="829"/>
      <c r="J98" s="829"/>
      <c r="K98" s="830"/>
      <c r="L98" s="831"/>
      <c r="M98" s="832"/>
      <c r="N98" s="832"/>
      <c r="O98" s="833"/>
      <c r="P98" s="243"/>
      <c r="Q98" s="244"/>
      <c r="R98" s="244"/>
      <c r="S98" s="244"/>
      <c r="T98" s="244"/>
      <c r="U98" s="244"/>
      <c r="V98" s="245"/>
      <c r="W98" s="243"/>
      <c r="X98" s="244"/>
      <c r="Y98" s="244"/>
      <c r="Z98" s="244"/>
      <c r="AA98" s="244"/>
      <c r="AB98" s="244"/>
      <c r="AC98" s="245"/>
      <c r="AD98" s="243"/>
      <c r="AE98" s="244"/>
      <c r="AF98" s="244"/>
      <c r="AG98" s="244"/>
      <c r="AH98" s="244"/>
      <c r="AI98" s="244"/>
      <c r="AJ98" s="245"/>
      <c r="AK98" s="243"/>
      <c r="AL98" s="244"/>
      <c r="AM98" s="244"/>
      <c r="AN98" s="244"/>
      <c r="AO98" s="244"/>
      <c r="AP98" s="244"/>
      <c r="AQ98" s="245"/>
      <c r="AR98" s="243"/>
      <c r="AS98" s="244"/>
      <c r="AT98" s="245"/>
      <c r="AU98" s="834">
        <f t="shared" si="6"/>
        <v>0</v>
      </c>
      <c r="AV98" s="835"/>
      <c r="AW98" s="836">
        <f t="shared" si="4"/>
        <v>0</v>
      </c>
      <c r="AX98" s="837"/>
      <c r="AY98" s="804"/>
      <c r="AZ98" s="805"/>
      <c r="BA98" s="805"/>
      <c r="BB98" s="805"/>
      <c r="BC98" s="805"/>
      <c r="BD98" s="806"/>
    </row>
    <row r="99" spans="1:56" ht="39.9" customHeight="1" x14ac:dyDescent="0.2">
      <c r="A99" s="226"/>
      <c r="B99" s="242">
        <f t="shared" si="5"/>
        <v>87</v>
      </c>
      <c r="C99" s="824"/>
      <c r="D99" s="825"/>
      <c r="E99" s="826"/>
      <c r="F99" s="827"/>
      <c r="G99" s="828"/>
      <c r="H99" s="829"/>
      <c r="I99" s="829"/>
      <c r="J99" s="829"/>
      <c r="K99" s="830"/>
      <c r="L99" s="831"/>
      <c r="M99" s="832"/>
      <c r="N99" s="832"/>
      <c r="O99" s="833"/>
      <c r="P99" s="243"/>
      <c r="Q99" s="244"/>
      <c r="R99" s="244"/>
      <c r="S99" s="244"/>
      <c r="T99" s="244"/>
      <c r="U99" s="244"/>
      <c r="V99" s="245"/>
      <c r="W99" s="243"/>
      <c r="X99" s="244"/>
      <c r="Y99" s="244"/>
      <c r="Z99" s="244"/>
      <c r="AA99" s="244"/>
      <c r="AB99" s="244"/>
      <c r="AC99" s="245"/>
      <c r="AD99" s="243"/>
      <c r="AE99" s="244"/>
      <c r="AF99" s="244"/>
      <c r="AG99" s="244"/>
      <c r="AH99" s="244"/>
      <c r="AI99" s="244"/>
      <c r="AJ99" s="245"/>
      <c r="AK99" s="243"/>
      <c r="AL99" s="244"/>
      <c r="AM99" s="244"/>
      <c r="AN99" s="244"/>
      <c r="AO99" s="244"/>
      <c r="AP99" s="244"/>
      <c r="AQ99" s="245"/>
      <c r="AR99" s="243"/>
      <c r="AS99" s="244"/>
      <c r="AT99" s="245"/>
      <c r="AU99" s="834">
        <f t="shared" si="6"/>
        <v>0</v>
      </c>
      <c r="AV99" s="835"/>
      <c r="AW99" s="836">
        <f t="shared" si="4"/>
        <v>0</v>
      </c>
      <c r="AX99" s="837"/>
      <c r="AY99" s="804"/>
      <c r="AZ99" s="805"/>
      <c r="BA99" s="805"/>
      <c r="BB99" s="805"/>
      <c r="BC99" s="805"/>
      <c r="BD99" s="806"/>
    </row>
    <row r="100" spans="1:56" ht="39.9" customHeight="1" x14ac:dyDescent="0.2">
      <c r="A100" s="226"/>
      <c r="B100" s="242">
        <f t="shared" si="5"/>
        <v>88</v>
      </c>
      <c r="C100" s="824"/>
      <c r="D100" s="825"/>
      <c r="E100" s="826"/>
      <c r="F100" s="827"/>
      <c r="G100" s="828"/>
      <c r="H100" s="829"/>
      <c r="I100" s="829"/>
      <c r="J100" s="829"/>
      <c r="K100" s="830"/>
      <c r="L100" s="831"/>
      <c r="M100" s="832"/>
      <c r="N100" s="832"/>
      <c r="O100" s="833"/>
      <c r="P100" s="243"/>
      <c r="Q100" s="244"/>
      <c r="R100" s="244"/>
      <c r="S100" s="244"/>
      <c r="T100" s="244"/>
      <c r="U100" s="244"/>
      <c r="V100" s="245"/>
      <c r="W100" s="243"/>
      <c r="X100" s="244"/>
      <c r="Y100" s="244"/>
      <c r="Z100" s="244"/>
      <c r="AA100" s="244"/>
      <c r="AB100" s="244"/>
      <c r="AC100" s="245"/>
      <c r="AD100" s="243"/>
      <c r="AE100" s="244"/>
      <c r="AF100" s="244"/>
      <c r="AG100" s="244"/>
      <c r="AH100" s="244"/>
      <c r="AI100" s="244"/>
      <c r="AJ100" s="245"/>
      <c r="AK100" s="243"/>
      <c r="AL100" s="244"/>
      <c r="AM100" s="244"/>
      <c r="AN100" s="244"/>
      <c r="AO100" s="244"/>
      <c r="AP100" s="244"/>
      <c r="AQ100" s="245"/>
      <c r="AR100" s="243"/>
      <c r="AS100" s="244"/>
      <c r="AT100" s="245"/>
      <c r="AU100" s="834">
        <f t="shared" si="6"/>
        <v>0</v>
      </c>
      <c r="AV100" s="835"/>
      <c r="AW100" s="836">
        <f t="shared" si="4"/>
        <v>0</v>
      </c>
      <c r="AX100" s="837"/>
      <c r="AY100" s="804"/>
      <c r="AZ100" s="805"/>
      <c r="BA100" s="805"/>
      <c r="BB100" s="805"/>
      <c r="BC100" s="805"/>
      <c r="BD100" s="806"/>
    </row>
    <row r="101" spans="1:56" ht="39.9" customHeight="1" x14ac:dyDescent="0.2">
      <c r="A101" s="226"/>
      <c r="B101" s="242">
        <f t="shared" si="5"/>
        <v>89</v>
      </c>
      <c r="C101" s="824"/>
      <c r="D101" s="825"/>
      <c r="E101" s="826"/>
      <c r="F101" s="827"/>
      <c r="G101" s="828"/>
      <c r="H101" s="829"/>
      <c r="I101" s="829"/>
      <c r="J101" s="829"/>
      <c r="K101" s="830"/>
      <c r="L101" s="831"/>
      <c r="M101" s="832"/>
      <c r="N101" s="832"/>
      <c r="O101" s="833"/>
      <c r="P101" s="243"/>
      <c r="Q101" s="244"/>
      <c r="R101" s="244"/>
      <c r="S101" s="244"/>
      <c r="T101" s="244"/>
      <c r="U101" s="244"/>
      <c r="V101" s="245"/>
      <c r="W101" s="243"/>
      <c r="X101" s="244"/>
      <c r="Y101" s="244"/>
      <c r="Z101" s="244"/>
      <c r="AA101" s="244"/>
      <c r="AB101" s="244"/>
      <c r="AC101" s="245"/>
      <c r="AD101" s="243"/>
      <c r="AE101" s="244"/>
      <c r="AF101" s="244"/>
      <c r="AG101" s="244"/>
      <c r="AH101" s="244"/>
      <c r="AI101" s="244"/>
      <c r="AJ101" s="245"/>
      <c r="AK101" s="243"/>
      <c r="AL101" s="244"/>
      <c r="AM101" s="244"/>
      <c r="AN101" s="244"/>
      <c r="AO101" s="244"/>
      <c r="AP101" s="244"/>
      <c r="AQ101" s="245"/>
      <c r="AR101" s="243"/>
      <c r="AS101" s="244"/>
      <c r="AT101" s="245"/>
      <c r="AU101" s="834">
        <f t="shared" si="6"/>
        <v>0</v>
      </c>
      <c r="AV101" s="835"/>
      <c r="AW101" s="836">
        <f t="shared" si="4"/>
        <v>0</v>
      </c>
      <c r="AX101" s="837"/>
      <c r="AY101" s="804"/>
      <c r="AZ101" s="805"/>
      <c r="BA101" s="805"/>
      <c r="BB101" s="805"/>
      <c r="BC101" s="805"/>
      <c r="BD101" s="806"/>
    </row>
    <row r="102" spans="1:56" ht="39.9" customHeight="1" x14ac:dyDescent="0.2">
      <c r="A102" s="226"/>
      <c r="B102" s="242">
        <f t="shared" si="5"/>
        <v>90</v>
      </c>
      <c r="C102" s="824"/>
      <c r="D102" s="825"/>
      <c r="E102" s="826"/>
      <c r="F102" s="827"/>
      <c r="G102" s="828"/>
      <c r="H102" s="829"/>
      <c r="I102" s="829"/>
      <c r="J102" s="829"/>
      <c r="K102" s="830"/>
      <c r="L102" s="831"/>
      <c r="M102" s="832"/>
      <c r="N102" s="832"/>
      <c r="O102" s="833"/>
      <c r="P102" s="243"/>
      <c r="Q102" s="244"/>
      <c r="R102" s="244"/>
      <c r="S102" s="244"/>
      <c r="T102" s="244"/>
      <c r="U102" s="244"/>
      <c r="V102" s="245"/>
      <c r="W102" s="243"/>
      <c r="X102" s="244"/>
      <c r="Y102" s="244"/>
      <c r="Z102" s="244"/>
      <c r="AA102" s="244"/>
      <c r="AB102" s="244"/>
      <c r="AC102" s="245"/>
      <c r="AD102" s="243"/>
      <c r="AE102" s="244"/>
      <c r="AF102" s="244"/>
      <c r="AG102" s="244"/>
      <c r="AH102" s="244"/>
      <c r="AI102" s="244"/>
      <c r="AJ102" s="245"/>
      <c r="AK102" s="243"/>
      <c r="AL102" s="244"/>
      <c r="AM102" s="244"/>
      <c r="AN102" s="244"/>
      <c r="AO102" s="244"/>
      <c r="AP102" s="244"/>
      <c r="AQ102" s="245"/>
      <c r="AR102" s="243"/>
      <c r="AS102" s="244"/>
      <c r="AT102" s="245"/>
      <c r="AU102" s="834">
        <f t="shared" si="6"/>
        <v>0</v>
      </c>
      <c r="AV102" s="835"/>
      <c r="AW102" s="836">
        <f t="shared" si="4"/>
        <v>0</v>
      </c>
      <c r="AX102" s="837"/>
      <c r="AY102" s="804"/>
      <c r="AZ102" s="805"/>
      <c r="BA102" s="805"/>
      <c r="BB102" s="805"/>
      <c r="BC102" s="805"/>
      <c r="BD102" s="806"/>
    </row>
    <row r="103" spans="1:56" ht="39.9" customHeight="1" x14ac:dyDescent="0.2">
      <c r="A103" s="226"/>
      <c r="B103" s="242">
        <f t="shared" si="5"/>
        <v>91</v>
      </c>
      <c r="C103" s="824"/>
      <c r="D103" s="825"/>
      <c r="E103" s="826"/>
      <c r="F103" s="827"/>
      <c r="G103" s="828"/>
      <c r="H103" s="829"/>
      <c r="I103" s="829"/>
      <c r="J103" s="829"/>
      <c r="K103" s="830"/>
      <c r="L103" s="831"/>
      <c r="M103" s="832"/>
      <c r="N103" s="832"/>
      <c r="O103" s="833"/>
      <c r="P103" s="243"/>
      <c r="Q103" s="244"/>
      <c r="R103" s="244"/>
      <c r="S103" s="244"/>
      <c r="T103" s="244"/>
      <c r="U103" s="244"/>
      <c r="V103" s="245"/>
      <c r="W103" s="243"/>
      <c r="X103" s="244"/>
      <c r="Y103" s="244"/>
      <c r="Z103" s="244"/>
      <c r="AA103" s="244"/>
      <c r="AB103" s="244"/>
      <c r="AC103" s="245"/>
      <c r="AD103" s="243"/>
      <c r="AE103" s="244"/>
      <c r="AF103" s="244"/>
      <c r="AG103" s="244"/>
      <c r="AH103" s="244"/>
      <c r="AI103" s="244"/>
      <c r="AJ103" s="245"/>
      <c r="AK103" s="243"/>
      <c r="AL103" s="244"/>
      <c r="AM103" s="244"/>
      <c r="AN103" s="244"/>
      <c r="AO103" s="244"/>
      <c r="AP103" s="244"/>
      <c r="AQ103" s="245"/>
      <c r="AR103" s="243"/>
      <c r="AS103" s="244"/>
      <c r="AT103" s="245"/>
      <c r="AU103" s="834">
        <f t="shared" si="6"/>
        <v>0</v>
      </c>
      <c r="AV103" s="835"/>
      <c r="AW103" s="836">
        <f t="shared" si="4"/>
        <v>0</v>
      </c>
      <c r="AX103" s="837"/>
      <c r="AY103" s="804"/>
      <c r="AZ103" s="805"/>
      <c r="BA103" s="805"/>
      <c r="BB103" s="805"/>
      <c r="BC103" s="805"/>
      <c r="BD103" s="806"/>
    </row>
    <row r="104" spans="1:56" ht="39.9" customHeight="1" x14ac:dyDescent="0.2">
      <c r="A104" s="226"/>
      <c r="B104" s="242">
        <f t="shared" si="5"/>
        <v>92</v>
      </c>
      <c r="C104" s="824"/>
      <c r="D104" s="825"/>
      <c r="E104" s="826"/>
      <c r="F104" s="827"/>
      <c r="G104" s="828"/>
      <c r="H104" s="829"/>
      <c r="I104" s="829"/>
      <c r="J104" s="829"/>
      <c r="K104" s="830"/>
      <c r="L104" s="831"/>
      <c r="M104" s="832"/>
      <c r="N104" s="832"/>
      <c r="O104" s="833"/>
      <c r="P104" s="243"/>
      <c r="Q104" s="244"/>
      <c r="R104" s="244"/>
      <c r="S104" s="244"/>
      <c r="T104" s="244"/>
      <c r="U104" s="244"/>
      <c r="V104" s="245"/>
      <c r="W104" s="243"/>
      <c r="X104" s="244"/>
      <c r="Y104" s="244"/>
      <c r="Z104" s="244"/>
      <c r="AA104" s="244"/>
      <c r="AB104" s="244"/>
      <c r="AC104" s="245"/>
      <c r="AD104" s="243"/>
      <c r="AE104" s="244"/>
      <c r="AF104" s="244"/>
      <c r="AG104" s="244"/>
      <c r="AH104" s="244"/>
      <c r="AI104" s="244"/>
      <c r="AJ104" s="245"/>
      <c r="AK104" s="243"/>
      <c r="AL104" s="244"/>
      <c r="AM104" s="244"/>
      <c r="AN104" s="244"/>
      <c r="AO104" s="244"/>
      <c r="AP104" s="244"/>
      <c r="AQ104" s="245"/>
      <c r="AR104" s="243"/>
      <c r="AS104" s="244"/>
      <c r="AT104" s="245"/>
      <c r="AU104" s="834">
        <f t="shared" si="6"/>
        <v>0</v>
      </c>
      <c r="AV104" s="835"/>
      <c r="AW104" s="836">
        <f t="shared" si="4"/>
        <v>0</v>
      </c>
      <c r="AX104" s="837"/>
      <c r="AY104" s="804"/>
      <c r="AZ104" s="805"/>
      <c r="BA104" s="805"/>
      <c r="BB104" s="805"/>
      <c r="BC104" s="805"/>
      <c r="BD104" s="806"/>
    </row>
    <row r="105" spans="1:56" ht="39.9" customHeight="1" x14ac:dyDescent="0.2">
      <c r="A105" s="226"/>
      <c r="B105" s="242">
        <f t="shared" si="5"/>
        <v>93</v>
      </c>
      <c r="C105" s="824"/>
      <c r="D105" s="825"/>
      <c r="E105" s="826"/>
      <c r="F105" s="827"/>
      <c r="G105" s="828"/>
      <c r="H105" s="829"/>
      <c r="I105" s="829"/>
      <c r="J105" s="829"/>
      <c r="K105" s="830"/>
      <c r="L105" s="831"/>
      <c r="M105" s="832"/>
      <c r="N105" s="832"/>
      <c r="O105" s="833"/>
      <c r="P105" s="243"/>
      <c r="Q105" s="244"/>
      <c r="R105" s="244"/>
      <c r="S105" s="244"/>
      <c r="T105" s="244"/>
      <c r="U105" s="244"/>
      <c r="V105" s="245"/>
      <c r="W105" s="243"/>
      <c r="X105" s="244"/>
      <c r="Y105" s="244"/>
      <c r="Z105" s="244"/>
      <c r="AA105" s="244"/>
      <c r="AB105" s="244"/>
      <c r="AC105" s="245"/>
      <c r="AD105" s="243"/>
      <c r="AE105" s="244"/>
      <c r="AF105" s="244"/>
      <c r="AG105" s="244"/>
      <c r="AH105" s="244"/>
      <c r="AI105" s="244"/>
      <c r="AJ105" s="245"/>
      <c r="AK105" s="243"/>
      <c r="AL105" s="244"/>
      <c r="AM105" s="244"/>
      <c r="AN105" s="244"/>
      <c r="AO105" s="244"/>
      <c r="AP105" s="244"/>
      <c r="AQ105" s="245"/>
      <c r="AR105" s="243"/>
      <c r="AS105" s="244"/>
      <c r="AT105" s="245"/>
      <c r="AU105" s="834">
        <f t="shared" si="6"/>
        <v>0</v>
      </c>
      <c r="AV105" s="835"/>
      <c r="AW105" s="836">
        <f t="shared" si="4"/>
        <v>0</v>
      </c>
      <c r="AX105" s="837"/>
      <c r="AY105" s="804"/>
      <c r="AZ105" s="805"/>
      <c r="BA105" s="805"/>
      <c r="BB105" s="805"/>
      <c r="BC105" s="805"/>
      <c r="BD105" s="806"/>
    </row>
    <row r="106" spans="1:56" ht="39.9" customHeight="1" x14ac:dyDescent="0.2">
      <c r="A106" s="226"/>
      <c r="B106" s="242">
        <f t="shared" si="5"/>
        <v>94</v>
      </c>
      <c r="C106" s="824"/>
      <c r="D106" s="825"/>
      <c r="E106" s="826"/>
      <c r="F106" s="827"/>
      <c r="G106" s="828"/>
      <c r="H106" s="829"/>
      <c r="I106" s="829"/>
      <c r="J106" s="829"/>
      <c r="K106" s="830"/>
      <c r="L106" s="831"/>
      <c r="M106" s="832"/>
      <c r="N106" s="832"/>
      <c r="O106" s="833"/>
      <c r="P106" s="243"/>
      <c r="Q106" s="244"/>
      <c r="R106" s="244"/>
      <c r="S106" s="244"/>
      <c r="T106" s="244"/>
      <c r="U106" s="244"/>
      <c r="V106" s="245"/>
      <c r="W106" s="243"/>
      <c r="X106" s="244"/>
      <c r="Y106" s="244"/>
      <c r="Z106" s="244"/>
      <c r="AA106" s="244"/>
      <c r="AB106" s="244"/>
      <c r="AC106" s="245"/>
      <c r="AD106" s="243"/>
      <c r="AE106" s="244"/>
      <c r="AF106" s="244"/>
      <c r="AG106" s="244"/>
      <c r="AH106" s="244"/>
      <c r="AI106" s="244"/>
      <c r="AJ106" s="245"/>
      <c r="AK106" s="243"/>
      <c r="AL106" s="244"/>
      <c r="AM106" s="244"/>
      <c r="AN106" s="244"/>
      <c r="AO106" s="244"/>
      <c r="AP106" s="244"/>
      <c r="AQ106" s="245"/>
      <c r="AR106" s="243"/>
      <c r="AS106" s="244"/>
      <c r="AT106" s="245"/>
      <c r="AU106" s="834">
        <f t="shared" si="6"/>
        <v>0</v>
      </c>
      <c r="AV106" s="835"/>
      <c r="AW106" s="836">
        <f t="shared" si="4"/>
        <v>0</v>
      </c>
      <c r="AX106" s="837"/>
      <c r="AY106" s="804"/>
      <c r="AZ106" s="805"/>
      <c r="BA106" s="805"/>
      <c r="BB106" s="805"/>
      <c r="BC106" s="805"/>
      <c r="BD106" s="806"/>
    </row>
    <row r="107" spans="1:56" ht="39.9" customHeight="1" x14ac:dyDescent="0.2">
      <c r="A107" s="226"/>
      <c r="B107" s="242">
        <f t="shared" si="5"/>
        <v>95</v>
      </c>
      <c r="C107" s="824"/>
      <c r="D107" s="825"/>
      <c r="E107" s="826"/>
      <c r="F107" s="827"/>
      <c r="G107" s="828"/>
      <c r="H107" s="829"/>
      <c r="I107" s="829"/>
      <c r="J107" s="829"/>
      <c r="K107" s="830"/>
      <c r="L107" s="831"/>
      <c r="M107" s="832"/>
      <c r="N107" s="832"/>
      <c r="O107" s="833"/>
      <c r="P107" s="243"/>
      <c r="Q107" s="244"/>
      <c r="R107" s="244"/>
      <c r="S107" s="244"/>
      <c r="T107" s="244"/>
      <c r="U107" s="244"/>
      <c r="V107" s="245"/>
      <c r="W107" s="243"/>
      <c r="X107" s="244"/>
      <c r="Y107" s="244"/>
      <c r="Z107" s="244"/>
      <c r="AA107" s="244"/>
      <c r="AB107" s="244"/>
      <c r="AC107" s="245"/>
      <c r="AD107" s="243"/>
      <c r="AE107" s="244"/>
      <c r="AF107" s="244"/>
      <c r="AG107" s="244"/>
      <c r="AH107" s="244"/>
      <c r="AI107" s="244"/>
      <c r="AJ107" s="245"/>
      <c r="AK107" s="243"/>
      <c r="AL107" s="244"/>
      <c r="AM107" s="244"/>
      <c r="AN107" s="244"/>
      <c r="AO107" s="244"/>
      <c r="AP107" s="244"/>
      <c r="AQ107" s="245"/>
      <c r="AR107" s="243"/>
      <c r="AS107" s="244"/>
      <c r="AT107" s="245"/>
      <c r="AU107" s="834">
        <f t="shared" si="6"/>
        <v>0</v>
      </c>
      <c r="AV107" s="835"/>
      <c r="AW107" s="836">
        <f t="shared" si="4"/>
        <v>0</v>
      </c>
      <c r="AX107" s="837"/>
      <c r="AY107" s="804"/>
      <c r="AZ107" s="805"/>
      <c r="BA107" s="805"/>
      <c r="BB107" s="805"/>
      <c r="BC107" s="805"/>
      <c r="BD107" s="806"/>
    </row>
    <row r="108" spans="1:56" ht="39.9" customHeight="1" x14ac:dyDescent="0.2">
      <c r="A108" s="226"/>
      <c r="B108" s="242">
        <f t="shared" si="5"/>
        <v>96</v>
      </c>
      <c r="C108" s="824"/>
      <c r="D108" s="825"/>
      <c r="E108" s="826"/>
      <c r="F108" s="827"/>
      <c r="G108" s="828"/>
      <c r="H108" s="829"/>
      <c r="I108" s="829"/>
      <c r="J108" s="829"/>
      <c r="K108" s="830"/>
      <c r="L108" s="831"/>
      <c r="M108" s="832"/>
      <c r="N108" s="832"/>
      <c r="O108" s="833"/>
      <c r="P108" s="243"/>
      <c r="Q108" s="244"/>
      <c r="R108" s="244"/>
      <c r="S108" s="244"/>
      <c r="T108" s="244"/>
      <c r="U108" s="244"/>
      <c r="V108" s="245"/>
      <c r="W108" s="243"/>
      <c r="X108" s="244"/>
      <c r="Y108" s="244"/>
      <c r="Z108" s="244"/>
      <c r="AA108" s="244"/>
      <c r="AB108" s="244"/>
      <c r="AC108" s="245"/>
      <c r="AD108" s="243"/>
      <c r="AE108" s="244"/>
      <c r="AF108" s="244"/>
      <c r="AG108" s="244"/>
      <c r="AH108" s="244"/>
      <c r="AI108" s="244"/>
      <c r="AJ108" s="245"/>
      <c r="AK108" s="243"/>
      <c r="AL108" s="244"/>
      <c r="AM108" s="244"/>
      <c r="AN108" s="244"/>
      <c r="AO108" s="244"/>
      <c r="AP108" s="244"/>
      <c r="AQ108" s="245"/>
      <c r="AR108" s="243"/>
      <c r="AS108" s="244"/>
      <c r="AT108" s="245"/>
      <c r="AU108" s="834">
        <f t="shared" si="6"/>
        <v>0</v>
      </c>
      <c r="AV108" s="835"/>
      <c r="AW108" s="836">
        <f t="shared" si="4"/>
        <v>0</v>
      </c>
      <c r="AX108" s="837"/>
      <c r="AY108" s="804"/>
      <c r="AZ108" s="805"/>
      <c r="BA108" s="805"/>
      <c r="BB108" s="805"/>
      <c r="BC108" s="805"/>
      <c r="BD108" s="806"/>
    </row>
    <row r="109" spans="1:56" ht="39.9" customHeight="1" x14ac:dyDescent="0.2">
      <c r="A109" s="226"/>
      <c r="B109" s="242">
        <f t="shared" si="5"/>
        <v>97</v>
      </c>
      <c r="C109" s="824"/>
      <c r="D109" s="825"/>
      <c r="E109" s="826"/>
      <c r="F109" s="827"/>
      <c r="G109" s="828"/>
      <c r="H109" s="829"/>
      <c r="I109" s="829"/>
      <c r="J109" s="829"/>
      <c r="K109" s="830"/>
      <c r="L109" s="831"/>
      <c r="M109" s="832"/>
      <c r="N109" s="832"/>
      <c r="O109" s="833"/>
      <c r="P109" s="243"/>
      <c r="Q109" s="244"/>
      <c r="R109" s="244"/>
      <c r="S109" s="244"/>
      <c r="T109" s="244"/>
      <c r="U109" s="244"/>
      <c r="V109" s="245"/>
      <c r="W109" s="243"/>
      <c r="X109" s="244"/>
      <c r="Y109" s="244"/>
      <c r="Z109" s="244"/>
      <c r="AA109" s="244"/>
      <c r="AB109" s="244"/>
      <c r="AC109" s="245"/>
      <c r="AD109" s="243"/>
      <c r="AE109" s="244"/>
      <c r="AF109" s="244"/>
      <c r="AG109" s="244"/>
      <c r="AH109" s="244"/>
      <c r="AI109" s="244"/>
      <c r="AJ109" s="245"/>
      <c r="AK109" s="243"/>
      <c r="AL109" s="244"/>
      <c r="AM109" s="244"/>
      <c r="AN109" s="244"/>
      <c r="AO109" s="244"/>
      <c r="AP109" s="244"/>
      <c r="AQ109" s="245"/>
      <c r="AR109" s="243"/>
      <c r="AS109" s="244"/>
      <c r="AT109" s="245"/>
      <c r="AU109" s="834">
        <f t="shared" si="6"/>
        <v>0</v>
      </c>
      <c r="AV109" s="835"/>
      <c r="AW109" s="836">
        <f t="shared" si="4"/>
        <v>0</v>
      </c>
      <c r="AX109" s="837"/>
      <c r="AY109" s="804"/>
      <c r="AZ109" s="805"/>
      <c r="BA109" s="805"/>
      <c r="BB109" s="805"/>
      <c r="BC109" s="805"/>
      <c r="BD109" s="806"/>
    </row>
    <row r="110" spans="1:56" ht="39.9" customHeight="1" x14ac:dyDescent="0.2">
      <c r="A110" s="226"/>
      <c r="B110" s="242">
        <f t="shared" si="5"/>
        <v>98</v>
      </c>
      <c r="C110" s="824"/>
      <c r="D110" s="825"/>
      <c r="E110" s="826"/>
      <c r="F110" s="827"/>
      <c r="G110" s="828"/>
      <c r="H110" s="829"/>
      <c r="I110" s="829"/>
      <c r="J110" s="829"/>
      <c r="K110" s="830"/>
      <c r="L110" s="831"/>
      <c r="M110" s="832"/>
      <c r="N110" s="832"/>
      <c r="O110" s="833"/>
      <c r="P110" s="243"/>
      <c r="Q110" s="244"/>
      <c r="R110" s="244"/>
      <c r="S110" s="244"/>
      <c r="T110" s="244"/>
      <c r="U110" s="244"/>
      <c r="V110" s="245"/>
      <c r="W110" s="243"/>
      <c r="X110" s="244"/>
      <c r="Y110" s="244"/>
      <c r="Z110" s="244"/>
      <c r="AA110" s="244"/>
      <c r="AB110" s="244"/>
      <c r="AC110" s="245"/>
      <c r="AD110" s="243"/>
      <c r="AE110" s="244"/>
      <c r="AF110" s="244"/>
      <c r="AG110" s="244"/>
      <c r="AH110" s="244"/>
      <c r="AI110" s="244"/>
      <c r="AJ110" s="245"/>
      <c r="AK110" s="243"/>
      <c r="AL110" s="244"/>
      <c r="AM110" s="244"/>
      <c r="AN110" s="244"/>
      <c r="AO110" s="244"/>
      <c r="AP110" s="244"/>
      <c r="AQ110" s="245"/>
      <c r="AR110" s="243"/>
      <c r="AS110" s="244"/>
      <c r="AT110" s="245"/>
      <c r="AU110" s="834">
        <f t="shared" si="6"/>
        <v>0</v>
      </c>
      <c r="AV110" s="835"/>
      <c r="AW110" s="836">
        <f t="shared" si="4"/>
        <v>0</v>
      </c>
      <c r="AX110" s="837"/>
      <c r="AY110" s="804"/>
      <c r="AZ110" s="805"/>
      <c r="BA110" s="805"/>
      <c r="BB110" s="805"/>
      <c r="BC110" s="805"/>
      <c r="BD110" s="806"/>
    </row>
    <row r="111" spans="1:56" ht="39.9" customHeight="1" x14ac:dyDescent="0.2">
      <c r="A111" s="226"/>
      <c r="B111" s="242">
        <f t="shared" si="5"/>
        <v>99</v>
      </c>
      <c r="C111" s="824"/>
      <c r="D111" s="825"/>
      <c r="E111" s="826"/>
      <c r="F111" s="827"/>
      <c r="G111" s="828"/>
      <c r="H111" s="829"/>
      <c r="I111" s="829"/>
      <c r="J111" s="829"/>
      <c r="K111" s="830"/>
      <c r="L111" s="831"/>
      <c r="M111" s="832"/>
      <c r="N111" s="832"/>
      <c r="O111" s="833"/>
      <c r="P111" s="243"/>
      <c r="Q111" s="244"/>
      <c r="R111" s="244"/>
      <c r="S111" s="244"/>
      <c r="T111" s="244"/>
      <c r="U111" s="244"/>
      <c r="V111" s="245"/>
      <c r="W111" s="243"/>
      <c r="X111" s="244"/>
      <c r="Y111" s="244"/>
      <c r="Z111" s="244"/>
      <c r="AA111" s="244"/>
      <c r="AB111" s="244"/>
      <c r="AC111" s="245"/>
      <c r="AD111" s="243"/>
      <c r="AE111" s="244"/>
      <c r="AF111" s="244"/>
      <c r="AG111" s="244"/>
      <c r="AH111" s="244"/>
      <c r="AI111" s="244"/>
      <c r="AJ111" s="245"/>
      <c r="AK111" s="243"/>
      <c r="AL111" s="244"/>
      <c r="AM111" s="244"/>
      <c r="AN111" s="244"/>
      <c r="AO111" s="244"/>
      <c r="AP111" s="244"/>
      <c r="AQ111" s="245"/>
      <c r="AR111" s="243"/>
      <c r="AS111" s="244"/>
      <c r="AT111" s="245"/>
      <c r="AU111" s="834">
        <f t="shared" si="6"/>
        <v>0</v>
      </c>
      <c r="AV111" s="835"/>
      <c r="AW111" s="836">
        <f t="shared" si="4"/>
        <v>0</v>
      </c>
      <c r="AX111" s="837"/>
      <c r="AY111" s="804"/>
      <c r="AZ111" s="805"/>
      <c r="BA111" s="805"/>
      <c r="BB111" s="805"/>
      <c r="BC111" s="805"/>
      <c r="BD111" s="806"/>
    </row>
    <row r="112" spans="1:56" ht="39.9" customHeight="1" thickBot="1" x14ac:dyDescent="0.25">
      <c r="A112" s="226"/>
      <c r="B112" s="249">
        <f t="shared" si="5"/>
        <v>100</v>
      </c>
      <c r="C112" s="807"/>
      <c r="D112" s="808"/>
      <c r="E112" s="809"/>
      <c r="F112" s="810"/>
      <c r="G112" s="811"/>
      <c r="H112" s="812"/>
      <c r="I112" s="812"/>
      <c r="J112" s="812"/>
      <c r="K112" s="813"/>
      <c r="L112" s="814"/>
      <c r="M112" s="815"/>
      <c r="N112" s="815"/>
      <c r="O112" s="816"/>
      <c r="P112" s="250"/>
      <c r="Q112" s="251"/>
      <c r="R112" s="251"/>
      <c r="S112" s="251"/>
      <c r="T112" s="251"/>
      <c r="U112" s="251"/>
      <c r="V112" s="252"/>
      <c r="W112" s="250"/>
      <c r="X112" s="251"/>
      <c r="Y112" s="251"/>
      <c r="Z112" s="251"/>
      <c r="AA112" s="251"/>
      <c r="AB112" s="251"/>
      <c r="AC112" s="252"/>
      <c r="AD112" s="250"/>
      <c r="AE112" s="251"/>
      <c r="AF112" s="251"/>
      <c r="AG112" s="251"/>
      <c r="AH112" s="251"/>
      <c r="AI112" s="251"/>
      <c r="AJ112" s="252"/>
      <c r="AK112" s="250"/>
      <c r="AL112" s="251"/>
      <c r="AM112" s="251"/>
      <c r="AN112" s="251"/>
      <c r="AO112" s="251"/>
      <c r="AP112" s="251"/>
      <c r="AQ112" s="252"/>
      <c r="AR112" s="250"/>
      <c r="AS112" s="251"/>
      <c r="AT112" s="252"/>
      <c r="AU112" s="817">
        <f t="shared" si="3"/>
        <v>0</v>
      </c>
      <c r="AV112" s="818"/>
      <c r="AW112" s="819">
        <f t="shared" si="4"/>
        <v>0</v>
      </c>
      <c r="AX112" s="820"/>
      <c r="AY112" s="821"/>
      <c r="AZ112" s="822"/>
      <c r="BA112" s="822"/>
      <c r="BB112" s="822"/>
      <c r="BC112" s="822"/>
      <c r="BD112" s="823"/>
    </row>
    <row r="113" spans="1:56" ht="20.25" customHeight="1" x14ac:dyDescent="0.2">
      <c r="A113" s="226"/>
      <c r="B113" s="222"/>
      <c r="C113" s="201"/>
      <c r="D113" s="253"/>
      <c r="E113" s="253"/>
      <c r="F113" s="254"/>
      <c r="G113" s="254"/>
      <c r="H113" s="254"/>
      <c r="I113" s="254"/>
      <c r="J113" s="254"/>
      <c r="K113" s="254"/>
      <c r="L113" s="254"/>
      <c r="M113" s="254"/>
      <c r="N113" s="254"/>
      <c r="O113" s="254"/>
      <c r="P113" s="254"/>
      <c r="Q113" s="254"/>
      <c r="R113" s="254"/>
      <c r="S113" s="254"/>
      <c r="T113" s="254"/>
      <c r="U113" s="254"/>
      <c r="V113" s="254"/>
      <c r="W113" s="254"/>
      <c r="X113" s="254"/>
      <c r="Y113" s="254"/>
      <c r="Z113" s="254"/>
      <c r="AA113" s="254"/>
      <c r="AB113" s="254"/>
      <c r="AC113" s="255"/>
      <c r="AD113" s="254"/>
      <c r="AE113" s="254"/>
      <c r="AF113" s="254"/>
      <c r="AG113" s="254"/>
      <c r="AH113" s="254"/>
      <c r="AI113" s="254"/>
      <c r="AJ113" s="254"/>
      <c r="AK113" s="254"/>
      <c r="AL113" s="254"/>
      <c r="AM113" s="254"/>
      <c r="AN113" s="254"/>
      <c r="AO113" s="254"/>
      <c r="AP113" s="254"/>
      <c r="AQ113" s="254"/>
      <c r="AR113" s="254"/>
      <c r="AS113" s="254"/>
      <c r="AT113" s="254"/>
      <c r="AU113" s="254"/>
      <c r="AV113" s="222"/>
      <c r="AW113" s="222"/>
      <c r="AX113" s="226"/>
      <c r="AY113" s="226"/>
      <c r="AZ113" s="226"/>
      <c r="BA113" s="226"/>
      <c r="BB113" s="226"/>
      <c r="BC113" s="226"/>
      <c r="BD113" s="226"/>
    </row>
    <row r="114" spans="1:56" ht="20.25" customHeight="1" x14ac:dyDescent="0.2">
      <c r="A114" s="226"/>
      <c r="B114" s="254" t="s">
        <v>129</v>
      </c>
      <c r="C114" s="254"/>
      <c r="D114" s="254"/>
      <c r="E114" s="254"/>
      <c r="F114" s="254"/>
      <c r="G114" s="254"/>
      <c r="H114" s="254"/>
      <c r="I114" s="254"/>
      <c r="J114" s="254"/>
      <c r="K114" s="254"/>
      <c r="L114" s="255"/>
      <c r="M114" s="254"/>
      <c r="N114" s="254"/>
      <c r="O114" s="254"/>
      <c r="P114" s="254"/>
      <c r="Q114" s="254"/>
      <c r="R114" s="254"/>
      <c r="S114" s="254"/>
      <c r="T114" s="254" t="s">
        <v>130</v>
      </c>
      <c r="U114" s="254"/>
      <c r="V114" s="254"/>
      <c r="W114" s="254"/>
      <c r="X114" s="254"/>
      <c r="Y114" s="254"/>
      <c r="Z114" s="256"/>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row>
    <row r="115" spans="1:56" ht="20.25" customHeight="1" x14ac:dyDescent="0.2">
      <c r="A115" s="226"/>
      <c r="B115" s="254"/>
      <c r="C115" s="802" t="s">
        <v>131</v>
      </c>
      <c r="D115" s="802"/>
      <c r="E115" s="802" t="s">
        <v>132</v>
      </c>
      <c r="F115" s="802"/>
      <c r="G115" s="802"/>
      <c r="H115" s="802"/>
      <c r="I115" s="254"/>
      <c r="J115" s="803" t="s">
        <v>133</v>
      </c>
      <c r="K115" s="803"/>
      <c r="L115" s="803"/>
      <c r="M115" s="803"/>
      <c r="N115" s="222"/>
      <c r="O115" s="222"/>
      <c r="P115" s="257" t="s">
        <v>134</v>
      </c>
      <c r="Q115" s="257"/>
      <c r="R115" s="254"/>
      <c r="S115" s="254"/>
      <c r="T115" s="777" t="s">
        <v>135</v>
      </c>
      <c r="U115" s="779"/>
      <c r="V115" s="777" t="s">
        <v>136</v>
      </c>
      <c r="W115" s="778"/>
      <c r="X115" s="778"/>
      <c r="Y115" s="779"/>
      <c r="Z115" s="256"/>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row>
    <row r="116" spans="1:56" ht="20.25" customHeight="1" x14ac:dyDescent="0.2">
      <c r="A116" s="226"/>
      <c r="B116" s="254"/>
      <c r="C116" s="776"/>
      <c r="D116" s="776"/>
      <c r="E116" s="776" t="s">
        <v>137</v>
      </c>
      <c r="F116" s="776"/>
      <c r="G116" s="776" t="s">
        <v>138</v>
      </c>
      <c r="H116" s="776"/>
      <c r="I116" s="254"/>
      <c r="J116" s="776" t="s">
        <v>137</v>
      </c>
      <c r="K116" s="776"/>
      <c r="L116" s="776" t="s">
        <v>138</v>
      </c>
      <c r="M116" s="776"/>
      <c r="N116" s="222"/>
      <c r="O116" s="222"/>
      <c r="P116" s="257" t="s">
        <v>139</v>
      </c>
      <c r="Q116" s="257"/>
      <c r="R116" s="254"/>
      <c r="S116" s="254"/>
      <c r="T116" s="777" t="s">
        <v>140</v>
      </c>
      <c r="U116" s="779"/>
      <c r="V116" s="777" t="s">
        <v>141</v>
      </c>
      <c r="W116" s="778"/>
      <c r="X116" s="778"/>
      <c r="Y116" s="779"/>
      <c r="Z116" s="25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row>
    <row r="117" spans="1:56" ht="20.25" customHeight="1" x14ac:dyDescent="0.2">
      <c r="A117" s="226"/>
      <c r="B117" s="254"/>
      <c r="C117" s="777" t="s">
        <v>140</v>
      </c>
      <c r="D117" s="779"/>
      <c r="E117" s="794">
        <f>SUMIFS($AU$13:$AV$112,$C$13:$D$112,"看護職員",$E$13:$F$112,"A")</f>
        <v>0</v>
      </c>
      <c r="F117" s="795"/>
      <c r="G117" s="796">
        <f>SUMIFS($AW$13:$AX$112,$C$13:$D$112,"看護職員",$E$13:$F$112,"A")</f>
        <v>0</v>
      </c>
      <c r="H117" s="797"/>
      <c r="I117" s="259"/>
      <c r="J117" s="798">
        <v>0</v>
      </c>
      <c r="K117" s="799"/>
      <c r="L117" s="798">
        <v>0</v>
      </c>
      <c r="M117" s="799"/>
      <c r="N117" s="260"/>
      <c r="O117" s="260"/>
      <c r="P117" s="798">
        <v>0</v>
      </c>
      <c r="Q117" s="799"/>
      <c r="R117" s="254"/>
      <c r="S117" s="254"/>
      <c r="T117" s="777" t="s">
        <v>142</v>
      </c>
      <c r="U117" s="779"/>
      <c r="V117" s="777" t="s">
        <v>143</v>
      </c>
      <c r="W117" s="778"/>
      <c r="X117" s="778"/>
      <c r="Y117" s="779"/>
      <c r="Z117" s="261"/>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row>
    <row r="118" spans="1:56" ht="20.25" customHeight="1" x14ac:dyDescent="0.2">
      <c r="A118" s="226"/>
      <c r="B118" s="254"/>
      <c r="C118" s="777" t="s">
        <v>142</v>
      </c>
      <c r="D118" s="779"/>
      <c r="E118" s="794">
        <f>SUMIFS($AU$13:$AV$112,$C$13:$D$112,"看護職員",$E$13:$F$112,"B")</f>
        <v>0</v>
      </c>
      <c r="F118" s="795"/>
      <c r="G118" s="796">
        <f>SUMIFS($AW$13:$AX$112,$C$13:$D$112,"看護職員",$E$13:$F$112,"B")</f>
        <v>0</v>
      </c>
      <c r="H118" s="797"/>
      <c r="I118" s="259"/>
      <c r="J118" s="798">
        <v>0</v>
      </c>
      <c r="K118" s="799"/>
      <c r="L118" s="798">
        <v>0</v>
      </c>
      <c r="M118" s="799"/>
      <c r="N118" s="260"/>
      <c r="O118" s="260"/>
      <c r="P118" s="798">
        <v>0</v>
      </c>
      <c r="Q118" s="799"/>
      <c r="R118" s="254"/>
      <c r="S118" s="254"/>
      <c r="T118" s="777" t="s">
        <v>144</v>
      </c>
      <c r="U118" s="779"/>
      <c r="V118" s="777" t="s">
        <v>145</v>
      </c>
      <c r="W118" s="778"/>
      <c r="X118" s="778"/>
      <c r="Y118" s="779"/>
      <c r="Z118" s="261"/>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row>
    <row r="119" spans="1:56" ht="20.25" customHeight="1" x14ac:dyDescent="0.2">
      <c r="A119" s="226"/>
      <c r="B119" s="254"/>
      <c r="C119" s="777" t="s">
        <v>144</v>
      </c>
      <c r="D119" s="779"/>
      <c r="E119" s="794">
        <f>SUMIFS($AU$13:$AV$112,$C$13:$D$112,"看護職員",$E$13:$F$112,"C")</f>
        <v>0</v>
      </c>
      <c r="F119" s="795"/>
      <c r="G119" s="796">
        <f>SUMIFS($AW$13:$AX$112,$C$13:$D$112,"看護職員",$E$13:$F$112,"C")</f>
        <v>0</v>
      </c>
      <c r="H119" s="797"/>
      <c r="I119" s="259"/>
      <c r="J119" s="798">
        <v>0</v>
      </c>
      <c r="K119" s="799"/>
      <c r="L119" s="800">
        <v>0</v>
      </c>
      <c r="M119" s="801"/>
      <c r="N119" s="260"/>
      <c r="O119" s="260"/>
      <c r="P119" s="794" t="s">
        <v>146</v>
      </c>
      <c r="Q119" s="795"/>
      <c r="R119" s="254"/>
      <c r="S119" s="254"/>
      <c r="T119" s="777" t="s">
        <v>147</v>
      </c>
      <c r="U119" s="779"/>
      <c r="V119" s="777" t="s">
        <v>148</v>
      </c>
      <c r="W119" s="778"/>
      <c r="X119" s="778"/>
      <c r="Y119" s="779"/>
      <c r="Z119" s="262"/>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row>
    <row r="120" spans="1:56" ht="20.25" customHeight="1" x14ac:dyDescent="0.2">
      <c r="A120" s="226"/>
      <c r="B120" s="254"/>
      <c r="C120" s="777" t="s">
        <v>147</v>
      </c>
      <c r="D120" s="779"/>
      <c r="E120" s="794">
        <f>SUMIFS($AU$13:$AV$112,$C$13:$D$112,"看護職員",$E$13:$F$112,"D")</f>
        <v>0</v>
      </c>
      <c r="F120" s="795"/>
      <c r="G120" s="796">
        <f>SUMIFS($AW$13:$AX$112,$C$13:$D$112,"看護職員",$E$13:$F$112,"D")</f>
        <v>0</v>
      </c>
      <c r="H120" s="797"/>
      <c r="I120" s="259"/>
      <c r="J120" s="798">
        <v>0</v>
      </c>
      <c r="K120" s="799"/>
      <c r="L120" s="800">
        <v>0</v>
      </c>
      <c r="M120" s="801"/>
      <c r="N120" s="260"/>
      <c r="O120" s="260"/>
      <c r="P120" s="794" t="s">
        <v>146</v>
      </c>
      <c r="Q120" s="795"/>
      <c r="R120" s="254"/>
      <c r="S120" s="254"/>
      <c r="T120" s="254"/>
      <c r="U120" s="792"/>
      <c r="V120" s="792"/>
      <c r="W120" s="793"/>
      <c r="X120" s="793"/>
      <c r="Y120" s="263"/>
      <c r="Z120" s="263"/>
      <c r="AA120" s="228"/>
      <c r="AB120" s="228"/>
      <c r="AC120" s="228"/>
      <c r="AD120" s="228"/>
      <c r="AE120" s="228"/>
      <c r="AF120" s="228"/>
      <c r="AG120" s="228"/>
      <c r="AH120" s="228"/>
      <c r="AI120" s="228"/>
      <c r="AJ120" s="228"/>
      <c r="AK120" s="228"/>
      <c r="AL120" s="228"/>
      <c r="AM120" s="228"/>
      <c r="AN120" s="228"/>
      <c r="AO120" s="228"/>
      <c r="AP120" s="228"/>
      <c r="AQ120" s="228"/>
      <c r="AR120" s="228"/>
      <c r="AS120" s="228"/>
      <c r="AT120" s="228"/>
      <c r="AU120" s="228"/>
      <c r="AV120" s="228"/>
      <c r="AW120" s="228"/>
      <c r="AX120" s="228"/>
      <c r="AY120" s="228"/>
      <c r="AZ120" s="228"/>
      <c r="BA120" s="228"/>
      <c r="BB120" s="228"/>
      <c r="BC120" s="228"/>
      <c r="BD120" s="228"/>
    </row>
    <row r="121" spans="1:56" ht="20.25" customHeight="1" x14ac:dyDescent="0.2">
      <c r="A121" s="226"/>
      <c r="B121" s="254"/>
      <c r="C121" s="777" t="s">
        <v>149</v>
      </c>
      <c r="D121" s="779"/>
      <c r="E121" s="794">
        <f>SUM(E117:F120)</f>
        <v>0</v>
      </c>
      <c r="F121" s="795"/>
      <c r="G121" s="796">
        <f>SUM(G117:H120)</f>
        <v>0</v>
      </c>
      <c r="H121" s="797"/>
      <c r="I121" s="259"/>
      <c r="J121" s="794">
        <f>SUM(J117:K120)</f>
        <v>0</v>
      </c>
      <c r="K121" s="795"/>
      <c r="L121" s="794">
        <f>SUM(L117:M120)</f>
        <v>0</v>
      </c>
      <c r="M121" s="795"/>
      <c r="N121" s="260"/>
      <c r="O121" s="260"/>
      <c r="P121" s="794">
        <f>SUM(P117:Q118)</f>
        <v>0</v>
      </c>
      <c r="Q121" s="795"/>
      <c r="R121" s="254"/>
      <c r="S121" s="254"/>
      <c r="T121" s="254"/>
      <c r="U121" s="792"/>
      <c r="V121" s="792"/>
      <c r="W121" s="793"/>
      <c r="X121" s="793"/>
      <c r="Y121" s="264"/>
      <c r="Z121" s="264"/>
      <c r="AA121" s="228"/>
      <c r="AB121" s="228"/>
      <c r="AC121" s="228"/>
      <c r="AD121" s="228"/>
      <c r="AE121" s="228"/>
      <c r="AF121" s="228"/>
      <c r="AG121" s="228"/>
      <c r="AH121" s="228"/>
      <c r="AI121" s="228"/>
      <c r="AJ121" s="228"/>
      <c r="AK121" s="228"/>
      <c r="AL121" s="228"/>
      <c r="AM121" s="228"/>
      <c r="AN121" s="228"/>
      <c r="AO121" s="228"/>
      <c r="AP121" s="228"/>
      <c r="AQ121" s="228"/>
      <c r="AR121" s="228"/>
      <c r="AS121" s="228"/>
      <c r="AT121" s="228"/>
      <c r="AU121" s="228"/>
      <c r="AV121" s="228"/>
      <c r="AW121" s="228"/>
      <c r="AX121" s="228"/>
      <c r="AY121" s="228"/>
      <c r="AZ121" s="228"/>
      <c r="BA121" s="228"/>
      <c r="BB121" s="228"/>
      <c r="BC121" s="228"/>
      <c r="BD121" s="228"/>
    </row>
    <row r="122" spans="1:56" ht="20.25" customHeight="1" x14ac:dyDescent="0.2">
      <c r="A122" s="226"/>
      <c r="B122" s="254"/>
      <c r="C122" s="254"/>
      <c r="D122" s="254"/>
      <c r="E122" s="254"/>
      <c r="F122" s="254"/>
      <c r="G122" s="254"/>
      <c r="H122" s="254"/>
      <c r="I122" s="254"/>
      <c r="J122" s="254"/>
      <c r="K122" s="254"/>
      <c r="L122" s="255"/>
      <c r="M122" s="254"/>
      <c r="N122" s="254"/>
      <c r="O122" s="254"/>
      <c r="P122" s="254"/>
      <c r="Q122" s="254"/>
      <c r="R122" s="254"/>
      <c r="S122" s="254"/>
      <c r="T122" s="254"/>
      <c r="U122" s="256"/>
      <c r="V122" s="256"/>
      <c r="W122" s="256"/>
      <c r="X122" s="256"/>
      <c r="Y122" s="256"/>
      <c r="Z122" s="256"/>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28"/>
      <c r="AW122" s="228"/>
      <c r="AX122" s="228"/>
      <c r="AY122" s="228"/>
      <c r="AZ122" s="228"/>
      <c r="BA122" s="228"/>
      <c r="BB122" s="228"/>
      <c r="BC122" s="228"/>
      <c r="BD122" s="228"/>
    </row>
    <row r="123" spans="1:56" ht="20.25" customHeight="1" x14ac:dyDescent="0.2">
      <c r="A123" s="226"/>
      <c r="B123" s="254"/>
      <c r="C123" s="255" t="s">
        <v>150</v>
      </c>
      <c r="D123" s="254"/>
      <c r="E123" s="254"/>
      <c r="F123" s="254"/>
      <c r="G123" s="254"/>
      <c r="H123" s="254"/>
      <c r="I123" s="265" t="s">
        <v>151</v>
      </c>
      <c r="J123" s="786" t="s">
        <v>152</v>
      </c>
      <c r="K123" s="787"/>
      <c r="L123" s="266"/>
      <c r="M123" s="265"/>
      <c r="N123" s="254"/>
      <c r="O123" s="254"/>
      <c r="P123" s="254"/>
      <c r="Q123" s="254"/>
      <c r="R123" s="254"/>
      <c r="S123" s="254"/>
      <c r="T123" s="254"/>
      <c r="U123" s="267"/>
      <c r="V123" s="256"/>
      <c r="W123" s="256"/>
      <c r="X123" s="256"/>
      <c r="Y123" s="256"/>
      <c r="Z123" s="256"/>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28"/>
      <c r="AW123" s="228"/>
      <c r="AX123" s="228"/>
      <c r="AY123" s="228"/>
      <c r="AZ123" s="228"/>
      <c r="BA123" s="228"/>
      <c r="BB123" s="228"/>
      <c r="BC123" s="228"/>
      <c r="BD123" s="228"/>
    </row>
    <row r="124" spans="1:56" ht="20.25" customHeight="1" x14ac:dyDescent="0.2">
      <c r="A124" s="226"/>
      <c r="B124" s="254"/>
      <c r="C124" s="254" t="s">
        <v>153</v>
      </c>
      <c r="D124" s="254"/>
      <c r="E124" s="254"/>
      <c r="F124" s="254"/>
      <c r="G124" s="254"/>
      <c r="H124" s="254" t="s">
        <v>154</v>
      </c>
      <c r="I124" s="254"/>
      <c r="J124" s="254"/>
      <c r="K124" s="254"/>
      <c r="L124" s="255"/>
      <c r="M124" s="254"/>
      <c r="N124" s="254"/>
      <c r="O124" s="254"/>
      <c r="P124" s="254"/>
      <c r="Q124" s="254"/>
      <c r="R124" s="254"/>
      <c r="S124" s="254"/>
      <c r="T124" s="254"/>
      <c r="U124" s="256"/>
      <c r="V124" s="256"/>
      <c r="W124" s="256"/>
      <c r="X124" s="256"/>
      <c r="Y124" s="256"/>
      <c r="Z124" s="256"/>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28"/>
      <c r="AW124" s="228"/>
      <c r="AX124" s="228"/>
      <c r="AY124" s="228"/>
      <c r="AZ124" s="228"/>
      <c r="BA124" s="228"/>
      <c r="BB124" s="228"/>
      <c r="BC124" s="228"/>
      <c r="BD124" s="228"/>
    </row>
    <row r="125" spans="1:56" ht="20.25" customHeight="1" x14ac:dyDescent="0.2">
      <c r="A125" s="226"/>
      <c r="B125" s="254"/>
      <c r="C125" s="254" t="str">
        <f>IF($J$123="週","対象時間数（週平均）","対象時間数（当月合計）")</f>
        <v>対象時間数（週平均）</v>
      </c>
      <c r="D125" s="254"/>
      <c r="E125" s="254"/>
      <c r="F125" s="254"/>
      <c r="G125" s="254"/>
      <c r="H125" s="254" t="str">
        <f>IF($J$123="週","週に勤務すべき時間数","当月に勤務すべき時間数")</f>
        <v>週に勤務すべき時間数</v>
      </c>
      <c r="I125" s="254"/>
      <c r="J125" s="254"/>
      <c r="K125" s="254"/>
      <c r="L125" s="255"/>
      <c r="M125" s="776" t="s">
        <v>155</v>
      </c>
      <c r="N125" s="776"/>
      <c r="O125" s="776"/>
      <c r="P125" s="776"/>
      <c r="Q125" s="254"/>
      <c r="R125" s="254"/>
      <c r="S125" s="254"/>
      <c r="T125" s="254"/>
      <c r="U125" s="256"/>
      <c r="V125" s="256"/>
      <c r="W125" s="256"/>
      <c r="X125" s="256"/>
      <c r="Y125" s="256"/>
      <c r="Z125" s="256"/>
      <c r="AA125" s="228"/>
      <c r="AB125" s="228"/>
      <c r="AC125" s="228"/>
      <c r="AD125" s="228"/>
      <c r="AE125" s="228"/>
      <c r="AF125" s="228"/>
      <c r="AG125" s="228"/>
      <c r="AH125" s="228"/>
      <c r="AI125" s="228"/>
      <c r="AJ125" s="228"/>
      <c r="AK125" s="228"/>
      <c r="AL125" s="228"/>
      <c r="AM125" s="228"/>
      <c r="AN125" s="228"/>
      <c r="AO125" s="228"/>
      <c r="AP125" s="228"/>
      <c r="AQ125" s="228"/>
      <c r="AR125" s="228"/>
      <c r="AS125" s="228"/>
      <c r="AT125" s="228"/>
      <c r="AU125" s="228"/>
      <c r="AV125" s="228"/>
      <c r="AW125" s="228"/>
      <c r="AX125" s="228"/>
      <c r="AY125" s="228"/>
      <c r="AZ125" s="228"/>
      <c r="BA125" s="228"/>
      <c r="BB125" s="228"/>
      <c r="BC125" s="228"/>
      <c r="BD125" s="228"/>
    </row>
    <row r="126" spans="1:56" ht="20.25" customHeight="1" x14ac:dyDescent="0.2">
      <c r="A126" s="226"/>
      <c r="B126" s="254"/>
      <c r="C126" s="788">
        <f>IF($J$123="週",L121,J121)</f>
        <v>0</v>
      </c>
      <c r="D126" s="789"/>
      <c r="E126" s="789"/>
      <c r="F126" s="790"/>
      <c r="G126" s="268" t="s">
        <v>156</v>
      </c>
      <c r="H126" s="777">
        <f>IF($J$123="週",$AV$5,$AZ$5)</f>
        <v>40</v>
      </c>
      <c r="I126" s="778"/>
      <c r="J126" s="778"/>
      <c r="K126" s="779"/>
      <c r="L126" s="268" t="s">
        <v>157</v>
      </c>
      <c r="M126" s="780">
        <f>ROUNDDOWN(C126/H126,1)</f>
        <v>0</v>
      </c>
      <c r="N126" s="781"/>
      <c r="O126" s="781"/>
      <c r="P126" s="782"/>
      <c r="Q126" s="254"/>
      <c r="R126" s="254"/>
      <c r="S126" s="254"/>
      <c r="T126" s="254"/>
      <c r="U126" s="791"/>
      <c r="V126" s="791"/>
      <c r="W126" s="791"/>
      <c r="X126" s="791"/>
      <c r="Y126" s="261"/>
      <c r="Z126" s="256"/>
      <c r="AA126" s="228"/>
      <c r="AB126" s="228"/>
      <c r="AC126" s="228"/>
      <c r="AD126" s="228"/>
      <c r="AE126" s="228"/>
      <c r="AF126" s="228"/>
      <c r="AG126" s="228"/>
      <c r="AH126" s="228"/>
      <c r="AI126" s="228"/>
      <c r="AJ126" s="228"/>
      <c r="AK126" s="228"/>
      <c r="AL126" s="228"/>
      <c r="AM126" s="228"/>
      <c r="AN126" s="228"/>
      <c r="AO126" s="228"/>
      <c r="AP126" s="228"/>
      <c r="AQ126" s="228"/>
      <c r="AR126" s="228"/>
      <c r="AS126" s="228"/>
      <c r="AT126" s="228"/>
      <c r="AU126" s="228"/>
      <c r="AV126" s="228"/>
      <c r="AW126" s="228"/>
      <c r="AX126" s="228"/>
      <c r="AY126" s="228"/>
      <c r="AZ126" s="228"/>
      <c r="BA126" s="228"/>
      <c r="BB126" s="228"/>
      <c r="BC126" s="228"/>
      <c r="BD126" s="228"/>
    </row>
    <row r="127" spans="1:56" ht="20.25" customHeight="1" x14ac:dyDescent="0.2">
      <c r="A127" s="226"/>
      <c r="B127" s="254"/>
      <c r="C127" s="254"/>
      <c r="D127" s="254"/>
      <c r="E127" s="254"/>
      <c r="F127" s="254"/>
      <c r="G127" s="254"/>
      <c r="H127" s="254"/>
      <c r="I127" s="254"/>
      <c r="J127" s="254"/>
      <c r="K127" s="254"/>
      <c r="L127" s="255"/>
      <c r="M127" s="254" t="s">
        <v>158</v>
      </c>
      <c r="N127" s="254"/>
      <c r="O127" s="254"/>
      <c r="P127" s="254"/>
      <c r="Q127" s="254"/>
      <c r="R127" s="254"/>
      <c r="S127" s="254"/>
      <c r="T127" s="254"/>
      <c r="U127" s="256"/>
      <c r="V127" s="256"/>
      <c r="W127" s="256"/>
      <c r="X127" s="256"/>
      <c r="Y127" s="256"/>
      <c r="Z127" s="256"/>
      <c r="AA127" s="228"/>
      <c r="AB127" s="228"/>
      <c r="AC127" s="228"/>
      <c r="AD127" s="228"/>
      <c r="AE127" s="228"/>
      <c r="AF127" s="228"/>
      <c r="AG127" s="228"/>
      <c r="AH127" s="228"/>
      <c r="AI127" s="228"/>
      <c r="AJ127" s="228"/>
      <c r="AK127" s="228"/>
      <c r="AL127" s="228"/>
      <c r="AM127" s="228"/>
      <c r="AN127" s="228"/>
      <c r="AO127" s="228"/>
      <c r="AP127" s="228"/>
      <c r="AQ127" s="228"/>
      <c r="AR127" s="228"/>
      <c r="AS127" s="228"/>
      <c r="AT127" s="228"/>
      <c r="AU127" s="228"/>
      <c r="AV127" s="228"/>
      <c r="AW127" s="228"/>
      <c r="AX127" s="228"/>
      <c r="AY127" s="228"/>
      <c r="AZ127" s="228"/>
      <c r="BA127" s="228"/>
      <c r="BB127" s="228"/>
      <c r="BC127" s="228"/>
      <c r="BD127" s="228"/>
    </row>
    <row r="128" spans="1:56" ht="20.25" customHeight="1" x14ac:dyDescent="0.2">
      <c r="A128" s="226"/>
      <c r="B128" s="254"/>
      <c r="C128" s="254" t="s">
        <v>159</v>
      </c>
      <c r="D128" s="254"/>
      <c r="E128" s="254"/>
      <c r="F128" s="254"/>
      <c r="G128" s="254"/>
      <c r="H128" s="254"/>
      <c r="I128" s="254"/>
      <c r="J128" s="254"/>
      <c r="K128" s="254"/>
      <c r="L128" s="255"/>
      <c r="M128" s="254"/>
      <c r="N128" s="254"/>
      <c r="O128" s="254"/>
      <c r="P128" s="254"/>
      <c r="Q128" s="254"/>
      <c r="R128" s="254"/>
      <c r="S128" s="254"/>
      <c r="T128" s="254"/>
      <c r="U128" s="254"/>
      <c r="V128" s="269"/>
      <c r="W128" s="270"/>
      <c r="X128" s="270"/>
      <c r="Y128" s="254"/>
      <c r="Z128" s="254"/>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28"/>
      <c r="AW128" s="228"/>
      <c r="AX128" s="228"/>
      <c r="AY128" s="228"/>
      <c r="AZ128" s="228"/>
      <c r="BA128" s="228"/>
      <c r="BB128" s="228"/>
      <c r="BC128" s="228"/>
      <c r="BD128" s="228"/>
    </row>
    <row r="129" spans="1:58" ht="20.25" customHeight="1" x14ac:dyDescent="0.2">
      <c r="A129" s="226"/>
      <c r="B129" s="254"/>
      <c r="C129" s="254" t="s">
        <v>134</v>
      </c>
      <c r="D129" s="254"/>
      <c r="E129" s="254"/>
      <c r="F129" s="254"/>
      <c r="G129" s="254"/>
      <c r="H129" s="254"/>
      <c r="I129" s="254"/>
      <c r="J129" s="254"/>
      <c r="K129" s="254"/>
      <c r="L129" s="255"/>
      <c r="M129" s="268"/>
      <c r="N129" s="268"/>
      <c r="O129" s="268"/>
      <c r="P129" s="268"/>
      <c r="Q129" s="254"/>
      <c r="R129" s="254"/>
      <c r="S129" s="254"/>
      <c r="T129" s="254"/>
      <c r="U129" s="254"/>
      <c r="V129" s="269"/>
      <c r="W129" s="270"/>
      <c r="X129" s="270"/>
      <c r="Y129" s="254"/>
      <c r="Z129" s="254"/>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28"/>
      <c r="AW129" s="228"/>
      <c r="AX129" s="228"/>
      <c r="AY129" s="228"/>
      <c r="AZ129" s="228"/>
      <c r="BA129" s="228"/>
      <c r="BB129" s="228"/>
      <c r="BC129" s="228"/>
      <c r="BD129" s="228"/>
    </row>
    <row r="130" spans="1:58" ht="20.25" customHeight="1" x14ac:dyDescent="0.2">
      <c r="A130" s="226"/>
      <c r="B130" s="254"/>
      <c r="C130" s="222" t="s">
        <v>160</v>
      </c>
      <c r="D130" s="222"/>
      <c r="E130" s="222"/>
      <c r="F130" s="222"/>
      <c r="G130" s="222"/>
      <c r="H130" s="254" t="s">
        <v>161</v>
      </c>
      <c r="I130" s="222"/>
      <c r="J130" s="222"/>
      <c r="K130" s="222"/>
      <c r="L130" s="222"/>
      <c r="M130" s="776" t="s">
        <v>149</v>
      </c>
      <c r="N130" s="776"/>
      <c r="O130" s="776"/>
      <c r="P130" s="776"/>
      <c r="Q130" s="254"/>
      <c r="R130" s="254"/>
      <c r="S130" s="254"/>
      <c r="T130" s="254"/>
      <c r="U130" s="254"/>
      <c r="V130" s="269"/>
      <c r="W130" s="270"/>
      <c r="X130" s="270"/>
      <c r="Y130" s="254"/>
      <c r="Z130" s="254"/>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28"/>
      <c r="AW130" s="228"/>
      <c r="AX130" s="228"/>
      <c r="AY130" s="228"/>
      <c r="AZ130" s="228"/>
      <c r="BA130" s="228"/>
      <c r="BB130" s="228"/>
      <c r="BC130" s="228"/>
      <c r="BD130" s="228"/>
    </row>
    <row r="131" spans="1:58" ht="20.25" customHeight="1" x14ac:dyDescent="0.2">
      <c r="A131" s="226"/>
      <c r="B131" s="254"/>
      <c r="C131" s="777">
        <f>P121</f>
        <v>0</v>
      </c>
      <c r="D131" s="778"/>
      <c r="E131" s="778"/>
      <c r="F131" s="779"/>
      <c r="G131" s="268" t="s">
        <v>162</v>
      </c>
      <c r="H131" s="780">
        <f>M126</f>
        <v>0</v>
      </c>
      <c r="I131" s="781"/>
      <c r="J131" s="781"/>
      <c r="K131" s="782"/>
      <c r="L131" s="268" t="s">
        <v>157</v>
      </c>
      <c r="M131" s="783">
        <f>ROUNDDOWN(C131+H131,1)</f>
        <v>0</v>
      </c>
      <c r="N131" s="784"/>
      <c r="O131" s="784"/>
      <c r="P131" s="785"/>
      <c r="Q131" s="254"/>
      <c r="R131" s="254"/>
      <c r="S131" s="254"/>
      <c r="T131" s="254"/>
      <c r="U131" s="254"/>
      <c r="V131" s="269"/>
      <c r="W131" s="270"/>
      <c r="X131" s="270"/>
      <c r="Y131" s="254"/>
      <c r="Z131" s="254"/>
      <c r="AA131" s="228"/>
      <c r="AB131" s="228"/>
      <c r="AC131" s="228"/>
      <c r="AD131" s="228"/>
      <c r="AE131" s="228"/>
      <c r="AF131" s="228"/>
      <c r="AG131" s="228"/>
      <c r="AH131" s="228"/>
      <c r="AI131" s="228"/>
      <c r="AJ131" s="228"/>
      <c r="AK131" s="228"/>
      <c r="AL131" s="228"/>
      <c r="AM131" s="228"/>
      <c r="AN131" s="228"/>
      <c r="AO131" s="228"/>
      <c r="AP131" s="228"/>
      <c r="AQ131" s="228"/>
      <c r="AR131" s="228"/>
      <c r="AS131" s="228"/>
      <c r="AT131" s="228"/>
      <c r="AU131" s="228"/>
      <c r="AV131" s="228"/>
      <c r="AW131" s="228"/>
      <c r="AX131" s="228"/>
      <c r="AY131" s="228"/>
      <c r="AZ131" s="228"/>
      <c r="BA131" s="228"/>
      <c r="BB131" s="228"/>
      <c r="BC131" s="228"/>
      <c r="BD131" s="228"/>
    </row>
    <row r="132" spans="1:58" ht="20.25" customHeight="1" x14ac:dyDescent="0.2">
      <c r="A132" s="226"/>
      <c r="B132" s="254"/>
      <c r="C132" s="254"/>
      <c r="D132" s="254"/>
      <c r="E132" s="254"/>
      <c r="F132" s="254"/>
      <c r="G132" s="254"/>
      <c r="H132" s="254"/>
      <c r="I132" s="254"/>
      <c r="J132" s="254"/>
      <c r="K132" s="254"/>
      <c r="L132" s="254"/>
      <c r="M132" s="254"/>
      <c r="N132" s="255"/>
      <c r="O132" s="254"/>
      <c r="P132" s="254"/>
      <c r="Q132" s="254"/>
      <c r="R132" s="254"/>
      <c r="S132" s="254"/>
      <c r="T132" s="254"/>
      <c r="U132" s="254"/>
      <c r="V132" s="269"/>
      <c r="W132" s="270"/>
      <c r="X132" s="270"/>
      <c r="Y132" s="254"/>
      <c r="Z132" s="254"/>
      <c r="AA132" s="228"/>
      <c r="AB132" s="228"/>
      <c r="AC132" s="228"/>
      <c r="AD132" s="228"/>
      <c r="AE132" s="228"/>
      <c r="AF132" s="228"/>
      <c r="AG132" s="228"/>
      <c r="AH132" s="228"/>
      <c r="AI132" s="228"/>
      <c r="AJ132" s="228"/>
      <c r="AK132" s="228"/>
      <c r="AL132" s="228"/>
      <c r="AM132" s="228"/>
      <c r="AN132" s="228"/>
      <c r="AO132" s="228"/>
      <c r="AP132" s="228"/>
      <c r="AQ132" s="228"/>
      <c r="AR132" s="228"/>
      <c r="AS132" s="228"/>
      <c r="AT132" s="228"/>
      <c r="AU132" s="228"/>
      <c r="AV132" s="228"/>
      <c r="AW132" s="228"/>
      <c r="AX132" s="228"/>
      <c r="AY132" s="228"/>
      <c r="AZ132" s="228"/>
      <c r="BA132" s="228"/>
      <c r="BB132" s="228"/>
      <c r="BC132" s="228"/>
      <c r="BD132" s="228"/>
    </row>
    <row r="133" spans="1:58" ht="20.25" customHeight="1" x14ac:dyDescent="0.2">
      <c r="C133" s="271"/>
      <c r="D133" s="271"/>
      <c r="E133" s="272"/>
      <c r="F133" s="272"/>
      <c r="G133" s="272"/>
      <c r="H133" s="272"/>
      <c r="I133" s="272"/>
      <c r="J133" s="272"/>
      <c r="K133" s="272"/>
      <c r="L133" s="272"/>
      <c r="M133" s="272"/>
      <c r="N133" s="272"/>
      <c r="O133" s="272"/>
      <c r="P133" s="272"/>
      <c r="Q133" s="272"/>
      <c r="R133" s="272"/>
      <c r="S133" s="272"/>
      <c r="T133" s="271"/>
      <c r="U133" s="272"/>
      <c r="V133" s="272"/>
      <c r="W133" s="272"/>
      <c r="X133" s="272"/>
      <c r="Y133" s="272"/>
      <c r="Z133" s="272"/>
      <c r="AA133" s="272"/>
      <c r="AB133" s="272"/>
      <c r="AC133" s="272"/>
      <c r="AD133" s="272"/>
      <c r="AE133" s="272"/>
      <c r="AF133" s="272"/>
      <c r="AJ133" s="273"/>
      <c r="AK133" s="274"/>
      <c r="AL133" s="274"/>
      <c r="AM133" s="272"/>
      <c r="AN133" s="272"/>
      <c r="AO133" s="272"/>
      <c r="AP133" s="272"/>
      <c r="AQ133" s="272"/>
      <c r="AR133" s="272"/>
      <c r="AS133" s="272"/>
      <c r="AT133" s="272"/>
      <c r="AU133" s="272"/>
      <c r="AV133" s="272"/>
      <c r="AW133" s="272"/>
      <c r="AX133" s="272"/>
      <c r="AY133" s="272"/>
      <c r="AZ133" s="272"/>
      <c r="BA133" s="272"/>
      <c r="BB133" s="272"/>
      <c r="BC133" s="272"/>
      <c r="BD133" s="272"/>
      <c r="BE133" s="274"/>
    </row>
    <row r="134" spans="1:58" ht="20.25" customHeight="1" x14ac:dyDescent="0.2">
      <c r="A134" s="272"/>
      <c r="B134" s="272"/>
      <c r="C134" s="271"/>
      <c r="D134" s="271"/>
      <c r="E134" s="272"/>
      <c r="F134" s="272"/>
      <c r="G134" s="272"/>
      <c r="H134" s="272"/>
      <c r="I134" s="272"/>
      <c r="J134" s="272"/>
      <c r="K134" s="272"/>
      <c r="L134" s="272"/>
      <c r="M134" s="272"/>
      <c r="N134" s="272"/>
      <c r="O134" s="272"/>
      <c r="P134" s="272"/>
      <c r="Q134" s="272"/>
      <c r="R134" s="272"/>
      <c r="S134" s="272"/>
      <c r="T134" s="272"/>
      <c r="U134" s="271"/>
      <c r="V134" s="272"/>
      <c r="W134" s="272"/>
      <c r="X134" s="272"/>
      <c r="Y134" s="272"/>
      <c r="Z134" s="272"/>
      <c r="AA134" s="272"/>
      <c r="AB134" s="272"/>
      <c r="AC134" s="272"/>
      <c r="AD134" s="272"/>
      <c r="AE134" s="272"/>
      <c r="AF134" s="272"/>
      <c r="AG134" s="272"/>
      <c r="AK134" s="273"/>
      <c r="AL134" s="274"/>
      <c r="AM134" s="274"/>
      <c r="AN134" s="272"/>
      <c r="AO134" s="272"/>
      <c r="AP134" s="272"/>
      <c r="AQ134" s="272"/>
      <c r="AR134" s="272"/>
      <c r="AS134" s="272"/>
      <c r="AT134" s="272"/>
      <c r="AU134" s="272"/>
      <c r="AV134" s="272"/>
      <c r="AW134" s="272"/>
      <c r="AX134" s="272"/>
      <c r="AY134" s="272"/>
      <c r="AZ134" s="272"/>
      <c r="BA134" s="272"/>
      <c r="BB134" s="272"/>
      <c r="BC134" s="272"/>
      <c r="BD134" s="272"/>
      <c r="BE134" s="272"/>
      <c r="BF134" s="274"/>
    </row>
    <row r="135" spans="1:58" ht="20.25" customHeight="1" x14ac:dyDescent="0.2">
      <c r="A135" s="272"/>
      <c r="B135" s="272"/>
      <c r="C135" s="272"/>
      <c r="D135" s="271"/>
      <c r="E135" s="272"/>
      <c r="F135" s="272"/>
      <c r="G135" s="272"/>
      <c r="H135" s="272"/>
      <c r="I135" s="272"/>
      <c r="J135" s="272"/>
      <c r="K135" s="272"/>
      <c r="L135" s="272"/>
      <c r="M135" s="272"/>
      <c r="N135" s="272"/>
      <c r="O135" s="272"/>
      <c r="P135" s="272"/>
      <c r="Q135" s="272"/>
      <c r="R135" s="272"/>
      <c r="S135" s="272"/>
      <c r="T135" s="272"/>
      <c r="U135" s="271"/>
      <c r="V135" s="272"/>
      <c r="W135" s="272"/>
      <c r="X135" s="272"/>
      <c r="Y135" s="272"/>
      <c r="Z135" s="272"/>
      <c r="AA135" s="272"/>
      <c r="AB135" s="272"/>
      <c r="AC135" s="272"/>
      <c r="AD135" s="272"/>
      <c r="AE135" s="272"/>
      <c r="AF135" s="272"/>
      <c r="AG135" s="272"/>
      <c r="AK135" s="273"/>
      <c r="AL135" s="274"/>
      <c r="AM135" s="274"/>
      <c r="AN135" s="272"/>
      <c r="AO135" s="272"/>
      <c r="AP135" s="272"/>
      <c r="AQ135" s="272"/>
      <c r="AR135" s="272"/>
      <c r="AS135" s="272"/>
      <c r="AT135" s="272"/>
      <c r="AU135" s="272"/>
      <c r="AV135" s="272"/>
      <c r="AW135" s="272"/>
      <c r="AX135" s="272"/>
      <c r="AY135" s="272"/>
      <c r="AZ135" s="272"/>
      <c r="BA135" s="272"/>
      <c r="BB135" s="272"/>
      <c r="BC135" s="272"/>
      <c r="BD135" s="272"/>
      <c r="BE135" s="272"/>
      <c r="BF135" s="274"/>
    </row>
    <row r="136" spans="1:58" ht="20.25" customHeight="1" x14ac:dyDescent="0.2">
      <c r="A136" s="272"/>
      <c r="B136" s="272"/>
      <c r="C136" s="271"/>
      <c r="D136" s="271"/>
      <c r="E136" s="272"/>
      <c r="F136" s="272"/>
      <c r="G136" s="272"/>
      <c r="H136" s="272"/>
      <c r="I136" s="272"/>
      <c r="J136" s="272"/>
      <c r="K136" s="272"/>
      <c r="L136" s="272"/>
      <c r="M136" s="272"/>
      <c r="N136" s="272"/>
      <c r="O136" s="272"/>
      <c r="P136" s="272"/>
      <c r="Q136" s="272"/>
      <c r="R136" s="272"/>
      <c r="S136" s="272"/>
      <c r="T136" s="272"/>
      <c r="U136" s="271"/>
      <c r="V136" s="272"/>
      <c r="W136" s="272"/>
      <c r="X136" s="272"/>
      <c r="Y136" s="272"/>
      <c r="Z136" s="272"/>
      <c r="AA136" s="272"/>
      <c r="AB136" s="272"/>
      <c r="AC136" s="272"/>
      <c r="AD136" s="272"/>
      <c r="AE136" s="272"/>
      <c r="AF136" s="272"/>
      <c r="AG136" s="272"/>
      <c r="AK136" s="273"/>
      <c r="AL136" s="274"/>
      <c r="AM136" s="274"/>
      <c r="AN136" s="272"/>
      <c r="AO136" s="272"/>
      <c r="AP136" s="272"/>
      <c r="AQ136" s="272"/>
      <c r="AR136" s="272"/>
      <c r="AS136" s="272"/>
      <c r="AT136" s="272"/>
      <c r="AU136" s="272"/>
      <c r="AV136" s="272"/>
      <c r="AW136" s="272"/>
      <c r="AX136" s="272"/>
      <c r="AY136" s="272"/>
      <c r="AZ136" s="272"/>
      <c r="BA136" s="272"/>
      <c r="BB136" s="272"/>
      <c r="BC136" s="272"/>
      <c r="BD136" s="272"/>
      <c r="BE136" s="272"/>
      <c r="BF136" s="274"/>
    </row>
    <row r="137" spans="1:58" ht="20.25" customHeight="1" x14ac:dyDescent="0.2">
      <c r="C137" s="273"/>
      <c r="D137" s="273"/>
      <c r="E137" s="273"/>
      <c r="F137" s="273"/>
      <c r="G137" s="273"/>
      <c r="H137" s="273"/>
      <c r="I137" s="273"/>
      <c r="J137" s="273"/>
      <c r="K137" s="273"/>
      <c r="L137" s="273"/>
      <c r="M137" s="273"/>
      <c r="N137" s="273"/>
      <c r="O137" s="273"/>
      <c r="P137" s="273"/>
      <c r="Q137" s="273"/>
      <c r="R137" s="273"/>
      <c r="S137" s="273"/>
      <c r="T137" s="273"/>
      <c r="U137" s="274"/>
      <c r="V137" s="274"/>
      <c r="W137" s="273"/>
      <c r="X137" s="273"/>
      <c r="Y137" s="273"/>
      <c r="Z137" s="273"/>
      <c r="AA137" s="273"/>
      <c r="AB137" s="273"/>
      <c r="AC137" s="273"/>
      <c r="AD137" s="273"/>
      <c r="AE137" s="273"/>
      <c r="AF137" s="273"/>
      <c r="AG137" s="273"/>
      <c r="AH137" s="273"/>
      <c r="AI137" s="273"/>
      <c r="AJ137" s="273"/>
      <c r="AK137" s="273"/>
      <c r="AL137" s="274"/>
      <c r="AM137" s="274"/>
      <c r="AN137" s="272"/>
      <c r="AO137" s="272"/>
      <c r="AP137" s="272"/>
      <c r="AQ137" s="272"/>
      <c r="AR137" s="272"/>
      <c r="AS137" s="272"/>
      <c r="AT137" s="272"/>
      <c r="AU137" s="272"/>
      <c r="AV137" s="272"/>
      <c r="AW137" s="272"/>
      <c r="AX137" s="272"/>
      <c r="AY137" s="272"/>
      <c r="AZ137" s="272"/>
      <c r="BA137" s="272"/>
      <c r="BB137" s="272"/>
      <c r="BC137" s="272"/>
      <c r="BD137" s="272"/>
      <c r="BE137" s="272"/>
      <c r="BF137" s="274"/>
    </row>
    <row r="138" spans="1:58" ht="20.25" customHeight="1" x14ac:dyDescent="0.2">
      <c r="C138" s="273"/>
      <c r="D138" s="273"/>
      <c r="E138" s="273"/>
      <c r="F138" s="273"/>
      <c r="G138" s="273"/>
      <c r="H138" s="273"/>
      <c r="I138" s="273"/>
      <c r="J138" s="273"/>
      <c r="K138" s="273"/>
      <c r="L138" s="273"/>
      <c r="M138" s="273"/>
      <c r="N138" s="273"/>
      <c r="O138" s="273"/>
      <c r="P138" s="273"/>
      <c r="Q138" s="273"/>
      <c r="R138" s="273"/>
      <c r="S138" s="273"/>
      <c r="T138" s="273"/>
      <c r="U138" s="274"/>
      <c r="V138" s="274"/>
      <c r="W138" s="273"/>
      <c r="X138" s="273"/>
      <c r="Y138" s="273"/>
      <c r="Z138" s="273"/>
      <c r="AA138" s="273"/>
      <c r="AB138" s="273"/>
      <c r="AC138" s="273"/>
      <c r="AD138" s="273"/>
      <c r="AE138" s="273"/>
      <c r="AF138" s="273"/>
      <c r="AG138" s="273"/>
      <c r="AH138" s="273"/>
      <c r="AI138" s="273"/>
      <c r="AJ138" s="273"/>
      <c r="AK138" s="273"/>
      <c r="AL138" s="274"/>
      <c r="AM138" s="274"/>
      <c r="AN138" s="272"/>
      <c r="AO138" s="272"/>
      <c r="AP138" s="272"/>
      <c r="AQ138" s="272"/>
      <c r="AR138" s="272"/>
      <c r="AS138" s="272"/>
      <c r="AT138" s="272"/>
      <c r="AU138" s="272"/>
      <c r="AV138" s="272"/>
      <c r="AW138" s="272"/>
      <c r="AX138" s="272"/>
      <c r="AY138" s="272"/>
      <c r="AZ138" s="272"/>
      <c r="BA138" s="272"/>
      <c r="BB138" s="272"/>
      <c r="BC138" s="272"/>
      <c r="BD138" s="272"/>
      <c r="BE138" s="272"/>
      <c r="BF138" s="274"/>
    </row>
  </sheetData>
  <sheetProtection sheet="1" insertRows="0"/>
  <mergeCells count="785">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M130:P130"/>
    <mergeCell ref="C131:F131"/>
    <mergeCell ref="H131:K131"/>
    <mergeCell ref="M131:P131"/>
    <mergeCell ref="J123:K123"/>
    <mergeCell ref="M125:P125"/>
    <mergeCell ref="C126:F126"/>
    <mergeCell ref="H126:K126"/>
    <mergeCell ref="M126:P126"/>
  </mergeCells>
  <phoneticPr fontId="6"/>
  <conditionalFormatting sqref="P13:AX112">
    <cfRule type="expression" dxfId="2" priority="3">
      <formula>INDIRECT(ADDRESS(ROW(),COLUMN()))=TRUNC(INDIRECT(ADDRESS(ROW(),COLUMN())))</formula>
    </cfRule>
  </conditionalFormatting>
  <conditionalFormatting sqref="E117:Q121">
    <cfRule type="expression" dxfId="1" priority="2">
      <formula>INDIRECT(ADDRESS(ROW(),COLUMN()))=TRUNC(INDIRECT(ADDRESS(ROW(),COLUMN())))</formula>
    </cfRule>
  </conditionalFormatting>
  <conditionalFormatting sqref="C126:F126">
    <cfRule type="expression" dxfId="0" priority="1">
      <formula>INDIRECT(ADDRESS(ROW(),COLUMN()))=TRUNC(INDIRECT(ADDRESS(ROW(),COLUMN())))</formula>
    </cfRule>
  </conditionalFormatting>
  <dataValidations count="7">
    <dataValidation type="list" allowBlank="1" showInputMessage="1" sqref="E13:F112">
      <formula1>"A, B, C, D"</formula1>
    </dataValidation>
    <dataValidation type="list" allowBlank="1" showInputMessage="1" showErrorMessage="1" sqref="AZ4:BC4">
      <formula1>"予定,実績,予定・実績"</formula1>
    </dataValidation>
    <dataValidation type="list" errorStyle="warning" allowBlank="1" showInputMessage="1" error="リストにない場合のみ、入力してください。" sqref="G13:K112">
      <formula1>INDIRECT(C13)</formula1>
    </dataValidation>
    <dataValidation type="list" allowBlank="1" showInputMessage="1" sqref="C13:D112">
      <formula1>職種</formula1>
    </dataValidation>
    <dataValidation type="decimal" allowBlank="1" showInputMessage="1" showErrorMessage="1" error="入力可能範囲　32～40" sqref="AV5">
      <formula1>32</formula1>
      <formula2>40</formula2>
    </dataValidation>
    <dataValidation type="list" allowBlank="1" showInputMessage="1" showErrorMessage="1" sqref="J123:K123">
      <formula1>"週,暦月"</formula1>
    </dataValidation>
    <dataValidation type="list" allowBlank="1" showInputMessage="1" showErrorMessage="1" sqref="AZ3">
      <formula1>"４週,暦月"</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'\\10.226.113.53\介護事業者担当\介護事業者担当\01 指定・届出等関係\00 共通（指定等規則・要綱関係はこちらです）\02　指定等 要綱 関係（11高介第82号）\R04-03　改正関係（介護分野の文書に係る負担軽減）\01_厚労省の様式例（厚労省HPからダウンロード）\[1-3_参考様式1-03_勤務表_訪問看護.xlsx]プルダウン・リスト'!#REF!</xm:f>
          </x14:formula1>
          <xm:sqref>AM1:BA1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71"/>
  <sheetViews>
    <sheetView workbookViewId="0">
      <selection activeCell="F18" sqref="F18"/>
    </sheetView>
  </sheetViews>
  <sheetFormatPr defaultColWidth="10" defaultRowHeight="13.2" x14ac:dyDescent="0.2"/>
  <cols>
    <col min="1" max="2" width="10" style="167"/>
    <col min="3" max="3" width="49.109375" style="167" customWidth="1"/>
    <col min="4" max="16384" width="10" style="167"/>
  </cols>
  <sheetData>
    <row r="1" spans="1:10" x14ac:dyDescent="0.2">
      <c r="A1" s="167" t="s">
        <v>236</v>
      </c>
    </row>
    <row r="2" spans="1:10" s="170" customFormat="1" ht="20.25" customHeight="1" x14ac:dyDescent="0.2">
      <c r="A2" s="168" t="s">
        <v>237</v>
      </c>
      <c r="B2" s="168"/>
      <c r="C2" s="169"/>
    </row>
    <row r="3" spans="1:10" s="170" customFormat="1" ht="20.25" customHeight="1" x14ac:dyDescent="0.2">
      <c r="A3" s="169"/>
      <c r="B3" s="169"/>
      <c r="C3" s="169"/>
    </row>
    <row r="4" spans="1:10" s="170" customFormat="1" ht="20.25" customHeight="1" x14ac:dyDescent="0.2">
      <c r="A4" s="171"/>
      <c r="B4" s="169" t="s">
        <v>238</v>
      </c>
      <c r="C4" s="169"/>
      <c r="E4" s="893" t="s">
        <v>239</v>
      </c>
      <c r="F4" s="893"/>
      <c r="G4" s="893"/>
      <c r="H4" s="893"/>
      <c r="I4" s="893"/>
      <c r="J4" s="893"/>
    </row>
    <row r="5" spans="1:10" s="170" customFormat="1" ht="20.25" customHeight="1" x14ac:dyDescent="0.2">
      <c r="A5" s="172"/>
      <c r="B5" s="169" t="s">
        <v>240</v>
      </c>
      <c r="C5" s="169"/>
      <c r="E5" s="893"/>
      <c r="F5" s="893"/>
      <c r="G5" s="893"/>
      <c r="H5" s="893"/>
      <c r="I5" s="893"/>
      <c r="J5" s="893"/>
    </row>
    <row r="6" spans="1:10" s="170" customFormat="1" ht="20.25" customHeight="1" x14ac:dyDescent="0.2">
      <c r="A6" s="173" t="s">
        <v>241</v>
      </c>
      <c r="B6" s="169"/>
      <c r="C6" s="169"/>
    </row>
    <row r="7" spans="1:10" s="170" customFormat="1" ht="20.25" customHeight="1" x14ac:dyDescent="0.2">
      <c r="A7" s="173"/>
      <c r="B7" s="169"/>
      <c r="C7" s="169"/>
    </row>
    <row r="8" spans="1:10" s="170" customFormat="1" ht="20.25" customHeight="1" x14ac:dyDescent="0.2">
      <c r="A8" s="169" t="s">
        <v>242</v>
      </c>
      <c r="B8" s="169"/>
      <c r="C8" s="169"/>
    </row>
    <row r="9" spans="1:10" s="170" customFormat="1" ht="20.25" customHeight="1" x14ac:dyDescent="0.2">
      <c r="A9" s="173"/>
      <c r="B9" s="169"/>
      <c r="C9" s="169"/>
    </row>
    <row r="10" spans="1:10" s="170" customFormat="1" ht="20.25" customHeight="1" x14ac:dyDescent="0.2">
      <c r="A10" s="169" t="s">
        <v>243</v>
      </c>
      <c r="B10" s="169"/>
      <c r="C10" s="169"/>
    </row>
    <row r="11" spans="1:10" s="170" customFormat="1" ht="20.25" customHeight="1" x14ac:dyDescent="0.2">
      <c r="A11" s="169"/>
      <c r="B11" s="169"/>
      <c r="C11" s="169"/>
    </row>
    <row r="12" spans="1:10" s="170" customFormat="1" ht="20.25" customHeight="1" x14ac:dyDescent="0.2">
      <c r="A12" s="169" t="s">
        <v>244</v>
      </c>
      <c r="B12" s="169"/>
      <c r="C12" s="169"/>
    </row>
    <row r="13" spans="1:10" s="170" customFormat="1" ht="20.25" customHeight="1" x14ac:dyDescent="0.2">
      <c r="A13" s="169"/>
      <c r="B13" s="169"/>
      <c r="C13" s="169"/>
    </row>
    <row r="14" spans="1:10" s="170" customFormat="1" ht="20.25" customHeight="1" x14ac:dyDescent="0.2">
      <c r="A14" s="169" t="s">
        <v>245</v>
      </c>
      <c r="B14" s="169"/>
      <c r="C14" s="169"/>
    </row>
    <row r="15" spans="1:10" s="170" customFormat="1" ht="20.25" customHeight="1" x14ac:dyDescent="0.2">
      <c r="A15" s="169"/>
      <c r="B15" s="169"/>
      <c r="C15" s="169"/>
    </row>
    <row r="16" spans="1:10" s="170" customFormat="1" ht="20.25" customHeight="1" x14ac:dyDescent="0.2">
      <c r="A16" s="169" t="s">
        <v>246</v>
      </c>
      <c r="B16" s="169"/>
      <c r="C16" s="169"/>
    </row>
    <row r="17" spans="1:3" s="170" customFormat="1" ht="20.25" customHeight="1" x14ac:dyDescent="0.2">
      <c r="A17" s="169" t="s">
        <v>247</v>
      </c>
      <c r="B17" s="169"/>
      <c r="C17" s="169"/>
    </row>
    <row r="18" spans="1:3" s="170" customFormat="1" ht="20.25" customHeight="1" x14ac:dyDescent="0.2">
      <c r="A18" s="169"/>
      <c r="B18" s="169"/>
      <c r="C18" s="169"/>
    </row>
    <row r="19" spans="1:3" s="170" customFormat="1" ht="20.25" customHeight="1" x14ac:dyDescent="0.2">
      <c r="A19" s="169"/>
      <c r="B19" s="174" t="s">
        <v>116</v>
      </c>
      <c r="C19" s="174" t="s">
        <v>208</v>
      </c>
    </row>
    <row r="20" spans="1:3" s="170" customFormat="1" ht="20.25" customHeight="1" x14ac:dyDescent="0.2">
      <c r="A20" s="169"/>
      <c r="B20" s="174">
        <v>1</v>
      </c>
      <c r="C20" s="175" t="s">
        <v>209</v>
      </c>
    </row>
    <row r="21" spans="1:3" s="170" customFormat="1" ht="20.25" customHeight="1" x14ac:dyDescent="0.2">
      <c r="A21" s="169"/>
      <c r="B21" s="174">
        <v>2</v>
      </c>
      <c r="C21" s="175" t="s">
        <v>210</v>
      </c>
    </row>
    <row r="22" spans="1:3" s="170" customFormat="1" ht="20.25" customHeight="1" x14ac:dyDescent="0.2">
      <c r="A22" s="169"/>
      <c r="B22" s="174">
        <v>3</v>
      </c>
      <c r="C22" s="175" t="s">
        <v>211</v>
      </c>
    </row>
    <row r="23" spans="1:3" s="170" customFormat="1" ht="20.25" customHeight="1" x14ac:dyDescent="0.2">
      <c r="A23" s="169"/>
      <c r="B23" s="174">
        <v>4</v>
      </c>
      <c r="C23" s="175" t="s">
        <v>212</v>
      </c>
    </row>
    <row r="24" spans="1:3" s="170" customFormat="1" ht="20.25" customHeight="1" x14ac:dyDescent="0.2">
      <c r="A24" s="169"/>
      <c r="B24" s="174">
        <v>5</v>
      </c>
      <c r="C24" s="175" t="s">
        <v>213</v>
      </c>
    </row>
    <row r="25" spans="1:3" s="170" customFormat="1" ht="20.25" customHeight="1" x14ac:dyDescent="0.2">
      <c r="A25" s="169"/>
      <c r="B25" s="169"/>
      <c r="C25" s="169"/>
    </row>
    <row r="26" spans="1:3" s="170" customFormat="1" ht="20.25" customHeight="1" x14ac:dyDescent="0.2">
      <c r="A26" s="169" t="s">
        <v>248</v>
      </c>
      <c r="B26" s="169"/>
      <c r="C26" s="169"/>
    </row>
    <row r="27" spans="1:3" s="170" customFormat="1" ht="20.25" customHeight="1" x14ac:dyDescent="0.2">
      <c r="A27" s="169" t="s">
        <v>249</v>
      </c>
      <c r="B27" s="169"/>
      <c r="C27" s="169"/>
    </row>
    <row r="28" spans="1:3" s="170" customFormat="1" ht="20.25" customHeight="1" x14ac:dyDescent="0.2">
      <c r="A28" s="169"/>
      <c r="B28" s="169"/>
      <c r="C28" s="169"/>
    </row>
    <row r="29" spans="1:3" s="170" customFormat="1" ht="20.25" customHeight="1" x14ac:dyDescent="0.2">
      <c r="A29" s="169"/>
      <c r="B29" s="174" t="s">
        <v>135</v>
      </c>
      <c r="C29" s="174" t="s">
        <v>136</v>
      </c>
    </row>
    <row r="30" spans="1:3" s="170" customFormat="1" ht="20.25" customHeight="1" x14ac:dyDescent="0.2">
      <c r="A30" s="169"/>
      <c r="B30" s="174" t="s">
        <v>140</v>
      </c>
      <c r="C30" s="175" t="s">
        <v>141</v>
      </c>
    </row>
    <row r="31" spans="1:3" s="170" customFormat="1" ht="20.25" customHeight="1" x14ac:dyDescent="0.2">
      <c r="A31" s="169"/>
      <c r="B31" s="174" t="s">
        <v>142</v>
      </c>
      <c r="C31" s="175" t="s">
        <v>143</v>
      </c>
    </row>
    <row r="32" spans="1:3" s="170" customFormat="1" ht="20.25" customHeight="1" x14ac:dyDescent="0.2">
      <c r="A32" s="169"/>
      <c r="B32" s="174" t="s">
        <v>144</v>
      </c>
      <c r="C32" s="175" t="s">
        <v>145</v>
      </c>
    </row>
    <row r="33" spans="1:55" s="170" customFormat="1" ht="20.25" customHeight="1" x14ac:dyDescent="0.2">
      <c r="A33" s="169"/>
      <c r="B33" s="174" t="s">
        <v>147</v>
      </c>
      <c r="C33" s="175" t="s">
        <v>148</v>
      </c>
    </row>
    <row r="34" spans="1:55" s="170" customFormat="1" ht="20.25" customHeight="1" x14ac:dyDescent="0.2">
      <c r="A34" s="169"/>
      <c r="B34" s="169"/>
      <c r="C34" s="169"/>
    </row>
    <row r="35" spans="1:55" s="170" customFormat="1" ht="20.25" customHeight="1" x14ac:dyDescent="0.2">
      <c r="A35" s="169"/>
      <c r="B35" s="176" t="s">
        <v>250</v>
      </c>
      <c r="C35" s="169"/>
    </row>
    <row r="36" spans="1:55" s="170" customFormat="1" ht="20.25" customHeight="1" x14ac:dyDescent="0.2">
      <c r="B36" s="169" t="s">
        <v>251</v>
      </c>
      <c r="E36" s="176"/>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row>
    <row r="37" spans="1:55" s="170" customFormat="1" ht="20.25" customHeight="1" x14ac:dyDescent="0.2">
      <c r="B37" s="169" t="s">
        <v>252</v>
      </c>
      <c r="E37" s="169"/>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row>
    <row r="38" spans="1:55" s="170" customFormat="1" ht="20.25" customHeight="1" x14ac:dyDescent="0.2">
      <c r="E38" s="169"/>
    </row>
    <row r="39" spans="1:55" s="170" customFormat="1" ht="20.25" customHeight="1" x14ac:dyDescent="0.2">
      <c r="A39" s="169"/>
      <c r="B39" s="169"/>
      <c r="C39" s="169"/>
      <c r="D39" s="178"/>
      <c r="E39" s="179"/>
      <c r="F39" s="179"/>
      <c r="G39" s="179"/>
      <c r="H39" s="180"/>
      <c r="I39" s="180"/>
      <c r="J39" s="179"/>
      <c r="K39" s="179"/>
      <c r="L39" s="179"/>
      <c r="M39" s="180"/>
      <c r="N39" s="180"/>
      <c r="O39" s="180"/>
      <c r="P39" s="180"/>
      <c r="Q39" s="180"/>
      <c r="R39" s="179"/>
      <c r="S39" s="179"/>
      <c r="T39" s="179"/>
      <c r="U39" s="180"/>
      <c r="V39" s="180"/>
      <c r="W39" s="179"/>
      <c r="X39" s="179"/>
      <c r="Y39" s="179"/>
      <c r="Z39" s="180"/>
      <c r="AA39" s="180"/>
    </row>
    <row r="40" spans="1:55" s="170" customFormat="1" ht="20.25" customHeight="1" x14ac:dyDescent="0.2">
      <c r="A40" s="169" t="s">
        <v>253</v>
      </c>
      <c r="B40" s="169"/>
      <c r="C40" s="169"/>
    </row>
    <row r="41" spans="1:55" s="170" customFormat="1" ht="20.25" customHeight="1" x14ac:dyDescent="0.2">
      <c r="A41" s="169" t="s">
        <v>254</v>
      </c>
      <c r="B41" s="169"/>
      <c r="C41" s="169"/>
    </row>
    <row r="42" spans="1:55" s="170" customFormat="1" ht="20.25" customHeight="1" x14ac:dyDescent="0.2">
      <c r="A42" s="181" t="s">
        <v>255</v>
      </c>
      <c r="D42" s="182"/>
      <c r="E42" s="183"/>
      <c r="F42" s="179"/>
      <c r="G42" s="179"/>
      <c r="H42" s="179"/>
      <c r="I42" s="179"/>
      <c r="J42" s="180"/>
      <c r="K42" s="179"/>
      <c r="L42" s="180"/>
      <c r="M42" s="179"/>
      <c r="N42" s="179"/>
      <c r="O42" s="179"/>
      <c r="P42" s="179"/>
      <c r="Q42" s="179"/>
      <c r="R42" s="180"/>
      <c r="S42" s="179"/>
      <c r="T42" s="180"/>
      <c r="U42" s="179"/>
      <c r="V42" s="179"/>
      <c r="W42" s="180"/>
      <c r="X42" s="179"/>
      <c r="Y42" s="180"/>
      <c r="Z42" s="179"/>
      <c r="AA42" s="179"/>
      <c r="AB42" s="179"/>
      <c r="AC42" s="179"/>
      <c r="AD42" s="179"/>
      <c r="AE42" s="180"/>
      <c r="AF42" s="178"/>
      <c r="AG42" s="180"/>
      <c r="AH42" s="179"/>
      <c r="AI42" s="180"/>
      <c r="AJ42" s="180"/>
      <c r="AK42" s="180"/>
      <c r="AL42" s="180"/>
      <c r="AM42" s="179"/>
      <c r="AN42" s="180"/>
      <c r="AO42" s="180"/>
    </row>
    <row r="43" spans="1:55" s="170" customFormat="1" ht="20.25" customHeight="1" x14ac:dyDescent="0.2">
      <c r="C43" s="181"/>
      <c r="D43" s="182"/>
      <c r="E43" s="183"/>
      <c r="F43" s="179"/>
      <c r="G43" s="179"/>
      <c r="H43" s="179"/>
      <c r="I43" s="179"/>
      <c r="J43" s="180"/>
      <c r="K43" s="179"/>
      <c r="L43" s="180"/>
      <c r="M43" s="179"/>
      <c r="N43" s="179"/>
      <c r="O43" s="179"/>
      <c r="P43" s="179"/>
      <c r="Q43" s="179"/>
      <c r="R43" s="180"/>
      <c r="S43" s="179"/>
      <c r="T43" s="180"/>
      <c r="U43" s="179"/>
      <c r="V43" s="179"/>
      <c r="W43" s="180"/>
      <c r="X43" s="179"/>
      <c r="Y43" s="180"/>
      <c r="Z43" s="179"/>
      <c r="AA43" s="179"/>
      <c r="AB43" s="179"/>
      <c r="AC43" s="179"/>
      <c r="AD43" s="179"/>
      <c r="AE43" s="180"/>
      <c r="AF43" s="178"/>
      <c r="AG43" s="180"/>
      <c r="AH43" s="179"/>
      <c r="AI43" s="180"/>
      <c r="AJ43" s="180"/>
      <c r="AK43" s="180"/>
      <c r="AL43" s="180"/>
      <c r="AM43" s="179"/>
      <c r="AN43" s="180"/>
      <c r="AO43" s="180"/>
    </row>
    <row r="44" spans="1:55" s="170" customFormat="1" ht="20.25" customHeight="1" x14ac:dyDescent="0.2">
      <c r="A44" s="169" t="s">
        <v>256</v>
      </c>
      <c r="B44" s="169"/>
    </row>
    <row r="45" spans="1:55" s="170" customFormat="1" ht="20.25" customHeight="1" x14ac:dyDescent="0.2"/>
    <row r="46" spans="1:55" s="170" customFormat="1" ht="20.25" customHeight="1" x14ac:dyDescent="0.2">
      <c r="A46" s="169" t="s">
        <v>257</v>
      </c>
      <c r="B46" s="169"/>
      <c r="C46" s="169"/>
    </row>
    <row r="47" spans="1:55" s="170" customFormat="1" ht="20.25" customHeight="1" x14ac:dyDescent="0.2">
      <c r="A47" s="169" t="s">
        <v>258</v>
      </c>
      <c r="B47" s="169"/>
      <c r="C47" s="169"/>
    </row>
    <row r="48" spans="1:55" s="170" customFormat="1" ht="20.25" customHeight="1" x14ac:dyDescent="0.2"/>
    <row r="49" spans="1:55" s="170" customFormat="1" ht="20.25" customHeight="1" x14ac:dyDescent="0.2">
      <c r="A49" s="169" t="s">
        <v>259</v>
      </c>
      <c r="B49" s="169"/>
      <c r="C49" s="169"/>
    </row>
    <row r="50" spans="1:55" s="170" customFormat="1" ht="20.25" customHeight="1" x14ac:dyDescent="0.2">
      <c r="A50" s="169" t="s">
        <v>260</v>
      </c>
      <c r="B50" s="169"/>
      <c r="C50" s="169"/>
    </row>
    <row r="51" spans="1:55" s="170" customFormat="1" ht="20.25" customHeight="1" x14ac:dyDescent="0.2">
      <c r="A51" s="169"/>
      <c r="B51" s="169"/>
      <c r="C51" s="169"/>
    </row>
    <row r="52" spans="1:55" s="170" customFormat="1" ht="20.25" customHeight="1" x14ac:dyDescent="0.2">
      <c r="A52" s="169" t="s">
        <v>261</v>
      </c>
      <c r="B52" s="169"/>
      <c r="C52" s="169"/>
    </row>
    <row r="53" spans="1:55" s="170" customFormat="1" ht="20.25" customHeight="1" x14ac:dyDescent="0.2">
      <c r="A53" s="169"/>
      <c r="B53" s="169"/>
      <c r="C53" s="169"/>
    </row>
    <row r="54" spans="1:55" s="170" customFormat="1" ht="20.25" customHeight="1" x14ac:dyDescent="0.2">
      <c r="A54" s="170" t="s">
        <v>262</v>
      </c>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row>
    <row r="55" spans="1:55" s="170" customFormat="1" ht="20.25" customHeight="1" x14ac:dyDescent="0.2">
      <c r="A55" s="170" t="s">
        <v>263</v>
      </c>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row>
    <row r="56" spans="1:55" s="170" customFormat="1" ht="20.25" customHeight="1" x14ac:dyDescent="0.2">
      <c r="A56" s="170" t="s">
        <v>264</v>
      </c>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row>
    <row r="57" spans="1:55" s="170" customFormat="1" ht="20.25" customHeight="1" x14ac:dyDescent="0.2">
      <c r="A57" s="169"/>
      <c r="B57" s="169"/>
      <c r="C57" s="169"/>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c r="AW57" s="177"/>
      <c r="AX57" s="177"/>
      <c r="AY57" s="177"/>
      <c r="AZ57" s="177"/>
      <c r="BA57" s="177"/>
      <c r="BB57" s="177"/>
      <c r="BC57" s="177"/>
    </row>
    <row r="58" spans="1:55" s="170" customFormat="1" ht="20.25" customHeight="1" x14ac:dyDescent="0.2">
      <c r="A58" s="170" t="s">
        <v>265</v>
      </c>
      <c r="C58" s="185"/>
      <c r="D58" s="176"/>
      <c r="E58" s="176"/>
    </row>
    <row r="59" spans="1:55" s="170" customFormat="1" ht="20.25" customHeight="1" x14ac:dyDescent="0.2">
      <c r="A59" s="186" t="s">
        <v>266</v>
      </c>
      <c r="B59" s="185"/>
      <c r="C59" s="185"/>
      <c r="D59" s="169"/>
      <c r="E59" s="169"/>
    </row>
    <row r="60" spans="1:55" s="170" customFormat="1" ht="20.25" customHeight="1" x14ac:dyDescent="0.2">
      <c r="A60" s="187" t="s">
        <v>267</v>
      </c>
      <c r="B60" s="185"/>
      <c r="C60" s="185"/>
      <c r="D60" s="169"/>
      <c r="E60" s="169"/>
    </row>
    <row r="61" spans="1:55" s="170" customFormat="1" ht="20.25" customHeight="1" x14ac:dyDescent="0.2">
      <c r="A61" s="186" t="s">
        <v>268</v>
      </c>
      <c r="B61" s="185"/>
      <c r="C61" s="185"/>
      <c r="D61" s="169"/>
      <c r="E61" s="169"/>
    </row>
    <row r="62" spans="1:55" s="170" customFormat="1" ht="20.25" customHeight="1" x14ac:dyDescent="0.2">
      <c r="A62" s="187" t="s">
        <v>269</v>
      </c>
      <c r="B62" s="185"/>
      <c r="C62" s="185"/>
      <c r="D62" s="169"/>
      <c r="E62" s="169"/>
    </row>
    <row r="63" spans="1:55" s="170" customFormat="1" ht="20.25" customHeight="1" x14ac:dyDescent="0.2">
      <c r="A63" s="186" t="s">
        <v>270</v>
      </c>
      <c r="B63" s="185"/>
      <c r="C63" s="185"/>
      <c r="D63" s="169"/>
      <c r="E63" s="169"/>
    </row>
    <row r="64" spans="1:55" s="170" customFormat="1" ht="20.25" customHeight="1" x14ac:dyDescent="0.2">
      <c r="A64" s="186" t="s">
        <v>271</v>
      </c>
      <c r="B64" s="185"/>
      <c r="C64" s="185"/>
      <c r="D64" s="169"/>
      <c r="E64" s="169"/>
    </row>
    <row r="65" spans="1:5" s="170" customFormat="1" ht="20.25" customHeight="1" x14ac:dyDescent="0.2">
      <c r="A65" s="186" t="s">
        <v>272</v>
      </c>
      <c r="B65" s="185"/>
      <c r="C65" s="185"/>
      <c r="D65" s="169"/>
      <c r="E65" s="169"/>
    </row>
    <row r="66" spans="1:5" s="170" customFormat="1" ht="20.25" customHeight="1" x14ac:dyDescent="0.2">
      <c r="A66" s="185"/>
      <c r="B66" s="185"/>
      <c r="C66" s="185"/>
      <c r="D66" s="169"/>
      <c r="E66" s="169"/>
    </row>
    <row r="67" spans="1:5" s="170" customFormat="1" ht="20.25" customHeight="1" x14ac:dyDescent="0.2">
      <c r="A67" s="185"/>
      <c r="B67" s="185"/>
      <c r="C67" s="185"/>
      <c r="D67" s="169"/>
      <c r="E67" s="169"/>
    </row>
    <row r="68" spans="1:5" s="170" customFormat="1" ht="20.25" customHeight="1" x14ac:dyDescent="0.2">
      <c r="A68" s="185"/>
      <c r="B68" s="185"/>
      <c r="C68" s="185"/>
      <c r="D68" s="169"/>
      <c r="E68" s="169"/>
    </row>
    <row r="69" spans="1:5" s="170" customFormat="1" ht="20.25" customHeight="1" x14ac:dyDescent="0.2">
      <c r="A69" s="185"/>
      <c r="B69" s="185"/>
      <c r="C69" s="185"/>
      <c r="D69" s="169"/>
      <c r="E69" s="169"/>
    </row>
    <row r="70" spans="1:5" ht="20.25" customHeight="1" x14ac:dyDescent="0.2"/>
    <row r="71" spans="1:5" ht="20.25" customHeight="1" x14ac:dyDescent="0.2"/>
  </sheetData>
  <mergeCells count="1">
    <mergeCell ref="E4:J5"/>
  </mergeCells>
  <phoneticPr fontId="6"/>
  <printOptions horizontalCentered="1"/>
  <pageMargins left="0.70866141732283472" right="0.70866141732283472" top="0.74803149606299213" bottom="0.15748031496062992" header="0.31496062992125984" footer="0.31496062992125984"/>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showGridLines="0" view="pageBreakPreview" zoomScaleNormal="70" zoomScaleSheetLayoutView="100" workbookViewId="0">
      <selection activeCell="I11" sqref="I11"/>
    </sheetView>
  </sheetViews>
  <sheetFormatPr defaultColWidth="9" defaultRowHeight="13.2" x14ac:dyDescent="0.2"/>
  <cols>
    <col min="1" max="2" width="9" style="136"/>
    <col min="3" max="3" width="13" style="136" customWidth="1"/>
    <col min="4" max="4" width="15.6640625" style="136" customWidth="1"/>
    <col min="5" max="8" width="10.6640625" style="136" customWidth="1"/>
    <col min="9" max="9" width="9" style="136"/>
    <col min="10" max="12" width="5.6640625" style="136" customWidth="1"/>
    <col min="13" max="16384" width="9" style="136"/>
  </cols>
  <sheetData>
    <row r="1" spans="2:13" x14ac:dyDescent="0.2">
      <c r="B1" s="136" t="s">
        <v>192</v>
      </c>
    </row>
    <row r="2" spans="2:13" x14ac:dyDescent="0.2">
      <c r="B2" s="136" t="s">
        <v>193</v>
      </c>
    </row>
    <row r="3" spans="2:13" ht="25.5" customHeight="1" x14ac:dyDescent="0.2">
      <c r="B3" s="894" t="s">
        <v>194</v>
      </c>
      <c r="C3" s="895"/>
      <c r="D3" s="896"/>
      <c r="E3" s="897"/>
      <c r="F3" s="897"/>
      <c r="G3" s="897"/>
      <c r="H3" s="897"/>
    </row>
    <row r="4" spans="2:13" ht="13.8" thickBot="1" x14ac:dyDescent="0.25"/>
    <row r="5" spans="2:13" ht="28.5" customHeight="1" x14ac:dyDescent="0.2">
      <c r="B5" s="137"/>
      <c r="C5" s="138"/>
      <c r="D5" s="138"/>
      <c r="E5" s="138"/>
      <c r="F5" s="138"/>
      <c r="G5" s="138"/>
      <c r="H5" s="138"/>
      <c r="I5" s="138"/>
      <c r="J5" s="138"/>
      <c r="K5" s="138"/>
      <c r="L5" s="138"/>
      <c r="M5" s="139"/>
    </row>
    <row r="6" spans="2:13" ht="22.5" customHeight="1" x14ac:dyDescent="0.2">
      <c r="B6" s="140"/>
      <c r="C6" s="141"/>
      <c r="D6" s="141"/>
      <c r="E6" s="141"/>
      <c r="F6" s="141"/>
      <c r="G6" s="141"/>
      <c r="H6" s="141"/>
      <c r="I6" s="141"/>
      <c r="J6" s="141"/>
      <c r="K6" s="141"/>
      <c r="L6" s="141"/>
      <c r="M6" s="142"/>
    </row>
    <row r="7" spans="2:13" ht="22.5" customHeight="1" x14ac:dyDescent="0.2">
      <c r="B7" s="140"/>
      <c r="C7" s="141"/>
      <c r="D7" s="141"/>
      <c r="E7" s="141"/>
      <c r="F7" s="141"/>
      <c r="G7" s="141"/>
      <c r="H7" s="141"/>
      <c r="I7" s="141"/>
      <c r="J7" s="141"/>
      <c r="K7" s="141"/>
      <c r="L7" s="141"/>
      <c r="M7" s="142"/>
    </row>
    <row r="8" spans="2:13" ht="22.5" customHeight="1" x14ac:dyDescent="0.2">
      <c r="B8" s="140"/>
      <c r="C8" s="141"/>
      <c r="D8" s="141"/>
      <c r="E8" s="141"/>
      <c r="F8" s="141"/>
      <c r="G8" s="141"/>
      <c r="H8" s="141"/>
      <c r="I8" s="141"/>
      <c r="J8" s="141"/>
      <c r="K8" s="141"/>
      <c r="L8" s="141"/>
      <c r="M8" s="142"/>
    </row>
    <row r="9" spans="2:13" ht="22.5" customHeight="1" x14ac:dyDescent="0.2">
      <c r="B9" s="140"/>
      <c r="C9" s="141"/>
      <c r="D9" s="141"/>
      <c r="E9" s="141"/>
      <c r="F9" s="141"/>
      <c r="G9" s="141"/>
      <c r="H9" s="141"/>
      <c r="I9" s="141"/>
      <c r="J9" s="141"/>
      <c r="K9" s="141"/>
      <c r="L9" s="141"/>
      <c r="M9" s="142"/>
    </row>
    <row r="10" spans="2:13" ht="22.5" customHeight="1" x14ac:dyDescent="0.2">
      <c r="B10" s="140"/>
      <c r="C10" s="141"/>
      <c r="D10" s="141"/>
      <c r="E10" s="141"/>
      <c r="F10" s="141"/>
      <c r="G10" s="141"/>
      <c r="H10" s="141"/>
      <c r="I10" s="141"/>
      <c r="J10" s="141"/>
      <c r="K10" s="141"/>
      <c r="L10" s="141"/>
      <c r="M10" s="142"/>
    </row>
    <row r="11" spans="2:13" ht="22.5" customHeight="1" x14ac:dyDescent="0.2">
      <c r="B11" s="140"/>
      <c r="C11" s="141"/>
      <c r="D11" s="141"/>
      <c r="E11" s="141"/>
      <c r="F11" s="141"/>
      <c r="G11" s="141"/>
      <c r="H11" s="141"/>
      <c r="I11" s="141"/>
      <c r="J11" s="141"/>
      <c r="K11" s="141"/>
      <c r="L11" s="141"/>
      <c r="M11" s="142"/>
    </row>
    <row r="12" spans="2:13" ht="22.5" customHeight="1" x14ac:dyDescent="0.2">
      <c r="B12" s="140"/>
      <c r="C12" s="141"/>
      <c r="D12" s="141"/>
      <c r="E12" s="141"/>
      <c r="F12" s="141"/>
      <c r="G12" s="141"/>
      <c r="H12" s="141"/>
      <c r="I12" s="141"/>
      <c r="J12" s="141"/>
      <c r="K12" s="141"/>
      <c r="L12" s="141"/>
      <c r="M12" s="142"/>
    </row>
    <row r="13" spans="2:13" ht="22.5" customHeight="1" x14ac:dyDescent="0.2">
      <c r="B13" s="140"/>
      <c r="C13" s="141"/>
      <c r="D13" s="141"/>
      <c r="E13" s="141"/>
      <c r="F13" s="141"/>
      <c r="G13" s="141"/>
      <c r="H13" s="141"/>
      <c r="I13" s="141"/>
      <c r="J13" s="141"/>
      <c r="K13" s="141"/>
      <c r="L13" s="141"/>
      <c r="M13" s="142"/>
    </row>
    <row r="14" spans="2:13" ht="22.5" customHeight="1" x14ac:dyDescent="0.2">
      <c r="B14" s="140"/>
      <c r="C14" s="141"/>
      <c r="D14" s="141"/>
      <c r="E14" s="141"/>
      <c r="F14" s="141"/>
      <c r="G14" s="141"/>
      <c r="H14" s="141"/>
      <c r="I14" s="141"/>
      <c r="J14" s="141"/>
      <c r="K14" s="141"/>
      <c r="L14" s="141"/>
      <c r="M14" s="142"/>
    </row>
    <row r="15" spans="2:13" ht="22.5" customHeight="1" x14ac:dyDescent="0.2">
      <c r="B15" s="140"/>
      <c r="C15" s="141"/>
      <c r="D15" s="141"/>
      <c r="E15" s="141"/>
      <c r="F15" s="141"/>
      <c r="G15" s="141"/>
      <c r="H15" s="141"/>
      <c r="I15" s="141"/>
      <c r="J15" s="141"/>
      <c r="K15" s="141"/>
      <c r="L15" s="141"/>
      <c r="M15" s="142"/>
    </row>
    <row r="16" spans="2:13" ht="71.25" customHeight="1" thickBot="1" x14ac:dyDescent="0.25">
      <c r="B16" s="143"/>
      <c r="C16" s="144"/>
      <c r="D16" s="144"/>
      <c r="E16" s="144"/>
      <c r="F16" s="144"/>
      <c r="G16" s="144"/>
      <c r="H16" s="144"/>
      <c r="I16" s="144"/>
      <c r="J16" s="144"/>
      <c r="K16" s="144"/>
      <c r="L16" s="144"/>
      <c r="M16" s="145"/>
    </row>
    <row r="17" spans="2:15" ht="22.5" customHeight="1" x14ac:dyDescent="0.2">
      <c r="B17" s="146" t="s">
        <v>195</v>
      </c>
      <c r="C17" s="136" t="s">
        <v>196</v>
      </c>
    </row>
    <row r="18" spans="2:15" ht="22.5" customHeight="1" x14ac:dyDescent="0.2">
      <c r="B18" s="136">
        <v>2</v>
      </c>
      <c r="C18" s="136" t="s">
        <v>197</v>
      </c>
    </row>
    <row r="19" spans="2:15" ht="22.5" customHeight="1" x14ac:dyDescent="0.2">
      <c r="B19" s="136">
        <v>3</v>
      </c>
      <c r="C19" s="136" t="s">
        <v>198</v>
      </c>
    </row>
    <row r="20" spans="2:15" x14ac:dyDescent="0.2">
      <c r="L20" s="338"/>
      <c r="M20" s="338"/>
      <c r="N20" s="339" t="s">
        <v>95</v>
      </c>
      <c r="O20" s="338"/>
    </row>
  </sheetData>
  <mergeCells count="2">
    <mergeCell ref="B3:D3"/>
    <mergeCell ref="E3:H3"/>
  </mergeCells>
  <phoneticPr fontId="6"/>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20</vt:i4>
      </vt:variant>
    </vt:vector>
  </HeadingPairs>
  <TitlesOfParts>
    <vt:vector size="34" baseType="lpstr">
      <vt:lpstr>添付書類一覧</vt:lpstr>
      <vt:lpstr>変更届出書（様式第一号（五））</vt:lpstr>
      <vt:lpstr>【記載例】変更届出書（様式第一号（五））</vt:lpstr>
      <vt:lpstr>付表第一号（三）（訪問看護）</vt:lpstr>
      <vt:lpstr>（参考）付表第一号（三）（訪問看護）</vt:lpstr>
      <vt:lpstr>勤務表(訪看）(参考様式1)</vt:lpstr>
      <vt:lpstr>勤務表(訪看）(参考様式1)（100名）</vt:lpstr>
      <vt:lpstr>勤務表記入方法</vt:lpstr>
      <vt:lpstr>平面図（参考様式2）</vt:lpstr>
      <vt:lpstr>写真（例）</vt:lpstr>
      <vt:lpstr>衛生管理（参考様式・提出不要）</vt:lpstr>
      <vt:lpstr>出張所の設置理由書</vt:lpstr>
      <vt:lpstr>出張所（サテライト）設置に係る誓約書 </vt:lpstr>
      <vt:lpstr>プルダウン・リスト</vt:lpstr>
      <vt:lpstr>'（参考）付表第一号（三）（訪問看護）'!Print_Area</vt:lpstr>
      <vt:lpstr>'【記載例】変更届出書（様式第一号（五））'!Print_Area</vt:lpstr>
      <vt:lpstr>'衛生管理（参考様式・提出不要）'!Print_Area</vt:lpstr>
      <vt:lpstr>'勤務表(訪看）(参考様式1)'!Print_Area</vt:lpstr>
      <vt:lpstr>'勤務表(訪看）(参考様式1)（100名）'!Print_Area</vt:lpstr>
      <vt:lpstr>勤務表記入方法!Print_Area</vt:lpstr>
      <vt:lpstr>'写真（例）'!Print_Area</vt:lpstr>
      <vt:lpstr>出張所の設置理由書!Print_Area</vt:lpstr>
      <vt:lpstr>添付書類一覧!Print_Area</vt:lpstr>
      <vt:lpstr>'付表第一号（三）（訪問看護）'!Print_Area</vt:lpstr>
      <vt:lpstr>'平面図（参考様式2）'!Print_Area</vt:lpstr>
      <vt:lpstr>'変更届出書（様式第一号（五））'!Print_Area</vt:lpstr>
      <vt:lpstr>'勤務表(訪看）(参考様式1)'!Print_Titles</vt:lpstr>
      <vt:lpstr>'勤務表(訪看）(参考様式1)（100名）'!Print_Titles</vt:lpstr>
      <vt:lpstr>看護職員</vt:lpstr>
      <vt:lpstr>管理者</vt:lpstr>
      <vt:lpstr>言語聴覚士</vt:lpstr>
      <vt:lpstr>作業療法士</vt:lpstr>
      <vt:lpstr>職種</vt:lpstr>
      <vt:lpstr>理学療法士</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2024-06-25T09:39:59Z</cp:lastPrinted>
  <dcterms:created xsi:type="dcterms:W3CDTF">2018-11-26T04:19:11Z</dcterms:created>
  <dcterms:modified xsi:type="dcterms:W3CDTF">2024-07-22T06:08:17Z</dcterms:modified>
</cp:coreProperties>
</file>