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2.xml" ContentType="application/vnd.openxmlformats-officedocument.drawing+xml"/>
  <Override PartName="/xl/ctrlProps/ctrlProp6.xml" ContentType="application/vnd.ms-excel.controlproperties+xml"/>
  <Override PartName="/xl/ctrlProps/ctrlProp7.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10.226.113.53\介護事業者担当\介護事業者担当\01 指定・届出等関係\00 共通（指定等規則・要綱関係はこちらです）\02　指定等 要綱 関係（11高介第82号）\R06-04　改正関係（介護分野の文書に係る負担軽減）\★HP掲載様式\05_HP様式差替え（新規のみ）\06_通所介護\新HP掲載用（古賀）\"/>
    </mc:Choice>
  </mc:AlternateContent>
  <bookViews>
    <workbookView xWindow="4380" yWindow="60" windowWidth="13728" windowHeight="8280" tabRatio="928"/>
  </bookViews>
  <sheets>
    <sheet name="添付書類一覧 " sheetId="195" r:id="rId1"/>
    <sheet name="添付書類一覧 (共生型)" sheetId="161" r:id="rId2"/>
    <sheet name="申請書（様式第一号（一））" sheetId="191" r:id="rId3"/>
    <sheet name="申請書（様式第一号（一）　裏面）" sheetId="192" r:id="rId4"/>
    <sheet name="付表第一号（六）（通所介護）" sheetId="196" r:id="rId5"/>
    <sheet name="（参考）付表第一号（六）（通所介護）" sheetId="197" r:id="rId6"/>
    <sheet name="勤務表の記入方法" sheetId="177" r:id="rId7"/>
    <sheet name="勤務表（参考様式１_100名まで）" sheetId="174" r:id="rId8"/>
    <sheet name="勤務表（参考様式1_1枚版）" sheetId="175" r:id="rId9"/>
    <sheet name="シフト記号表（勤務時間帯）" sheetId="176" r:id="rId10"/>
    <sheet name="プルダウン・リスト" sheetId="178" r:id="rId11"/>
    <sheet name="勤務時間調べ " sheetId="83" r:id="rId12"/>
    <sheet name="平面図（参考様式2）" sheetId="179" r:id="rId13"/>
    <sheet name="写真（例）" sheetId="185" r:id="rId14"/>
    <sheet name="苦情処理（参考様式3）" sheetId="180" r:id="rId15"/>
    <sheet name="誓約書（参考様式４）" sheetId="181" r:id="rId16"/>
    <sheet name="誓約書別紙①（参考様式４別紙①）" sheetId="182" r:id="rId17"/>
    <sheet name="【老人福祉法】事業開始届 " sheetId="165" r:id="rId18"/>
    <sheet name="【老人福祉法】事業開始届 (記載例)" sheetId="162" r:id="rId19"/>
    <sheet name="【老人福祉法】施設設置届" sheetId="104" r:id="rId20"/>
    <sheet name="【老人福祉法】施設設置届 (記載例)" sheetId="166" r:id="rId21"/>
    <sheet name="【老人福祉法】チェックリスト" sheetId="167" r:id="rId22"/>
    <sheet name="雇用契約、就業規則に関するチェックリスト" sheetId="190" r:id="rId23"/>
    <sheet name="建築物に関する関係法令チェックリスト" sheetId="189" r:id="rId24"/>
  </sheets>
  <externalReferences>
    <externalReference r:id="rId25"/>
    <externalReference r:id="rId26"/>
  </externalReferences>
  <definedNames>
    <definedName name="_xlnm._FilterDatabase" localSheetId="1" hidden="1">'添付書類一覧 (共生型)'!$A$62:$E$74</definedName>
    <definedName name="【記載例】シフト記号" localSheetId="9">'シフト記号表（勤務時間帯）'!$C$6:$C$35</definedName>
    <definedName name="【記載例】シフト記号">'[1]【記載例】シフト記号表（勤務時間帯）'!$C$6:$C$35</definedName>
    <definedName name="_xlnm.Print_Area" localSheetId="5">'（参考）付表第一号（六）（通所介護）'!$A$1:$AH$65</definedName>
    <definedName name="_xlnm.Print_Area" localSheetId="21">#REF!</definedName>
    <definedName name="_xlnm.Print_Area" localSheetId="19">【老人福祉法】施設設置届!$A$1:$K$44</definedName>
    <definedName name="_xlnm.Print_Area" localSheetId="20">'【老人福祉法】施設設置届 (記載例)'!$A$1:$L$45</definedName>
    <definedName name="_xlnm.Print_Area" localSheetId="17">'【老人福祉法】事業開始届 '!$A$1:$I$41</definedName>
    <definedName name="_xlnm.Print_Area" localSheetId="18">'【老人福祉法】事業開始届 (記載例)'!$A$1:$I$44</definedName>
    <definedName name="_xlnm.Print_Area" localSheetId="7">'勤務表（参考様式１_100名まで）'!$A$1:$BF$332</definedName>
    <definedName name="_xlnm.Print_Area" localSheetId="8">'勤務表（参考様式1_1枚版）'!$A$1:$BF$71</definedName>
    <definedName name="_xlnm.Print_Area" localSheetId="6">勤務表の記入方法!$B$1:$P$85</definedName>
    <definedName name="_xlnm.Print_Area" localSheetId="14">'苦情処理（参考様式3）'!$A$1:$B$18</definedName>
    <definedName name="_xlnm.Print_Area" localSheetId="23">建築物に関する関係法令チェックリスト!$A$1:$CY$111</definedName>
    <definedName name="_xlnm.Print_Area" localSheetId="22">'雇用契約、就業規則に関するチェックリスト'!$A$1:$L$49</definedName>
    <definedName name="_xlnm.Print_Area" localSheetId="13">'写真（例）'!$A$1:$W$55</definedName>
    <definedName name="_xlnm.Print_Area" localSheetId="3">'申請書（様式第一号（一）　裏面）'!$A$1:$L$34</definedName>
    <definedName name="_xlnm.Print_Area" localSheetId="2">'申請書（様式第一号（一））'!$A$1:$AK$68</definedName>
    <definedName name="_xlnm.Print_Area" localSheetId="15">'誓約書（参考様式４）'!$A$1:$L$25</definedName>
    <definedName name="_xlnm.Print_Area" localSheetId="16">'誓約書別紙①（参考様式４別紙①）'!$A$1:$D$22</definedName>
    <definedName name="_xlnm.Print_Area" localSheetId="0">'添付書類一覧 '!$A$1:$E$50</definedName>
    <definedName name="_xlnm.Print_Area" localSheetId="1">'添付書類一覧 (共生型)'!$A$1:$F$33</definedName>
    <definedName name="_xlnm.Print_Area" localSheetId="4">'付表第一号（六）（通所介護）'!$A$1:$AH$116</definedName>
    <definedName name="_xlnm.Print_Area" localSheetId="12">'平面図（参考様式2）'!$A$1:$N$20</definedName>
    <definedName name="_xlnm.Print_Area">#REF!</definedName>
    <definedName name="_xlnm.Print_Titles" localSheetId="7">'勤務表（参考様式１_100名まで）'!$1:$21</definedName>
    <definedName name="_xlnm.Print_Titles" localSheetId="8">'勤務表（参考様式1_1枚版）'!$1:$21</definedName>
    <definedName name="シフト記号表" localSheetId="23">#REF!</definedName>
    <definedName name="シフト記号表" localSheetId="22">#REF!</definedName>
    <definedName name="シフト記号表" localSheetId="0">'[2]シフト記号表（勤務時間帯）'!$C$6:$C$35</definedName>
    <definedName name="シフト記号表">'シフト記号表（勤務時間帯）'!$C$6:$C$35</definedName>
    <definedName name="介護職員" localSheetId="23">#REF!</definedName>
    <definedName name="介護職員" localSheetId="22">#REF!</definedName>
    <definedName name="介護職員">プルダウン・リスト!$F$13:$F$25</definedName>
    <definedName name="看護職員" localSheetId="23">#REF!</definedName>
    <definedName name="看護職員" localSheetId="22">#REF!</definedName>
    <definedName name="看護職員">プルダウン・リスト!$E$13:$E$25</definedName>
    <definedName name="管理栄養士【栄養】" localSheetId="23">#REF!</definedName>
    <definedName name="管理栄養士【栄養】" localSheetId="22">#REF!</definedName>
    <definedName name="管理栄養士【栄養】">プルダウン・リスト!$H$13:$H$25</definedName>
    <definedName name="管理者" localSheetId="23">#REF!</definedName>
    <definedName name="管理者" localSheetId="22">#REF!</definedName>
    <definedName name="管理者">プルダウン・リスト!$C$13:$C$25</definedName>
    <definedName name="機能訓練指導員" localSheetId="23">#REF!</definedName>
    <definedName name="機能訓練指導員" localSheetId="22">#REF!</definedName>
    <definedName name="機能訓練指導員">プルダウン・リスト!$G$13:$G$25</definedName>
    <definedName name="職種" localSheetId="23">#REF!</definedName>
    <definedName name="職種" localSheetId="22">#REF!</definedName>
    <definedName name="職種" localSheetId="0">[2]プルダウン・リスト!$C$12:$L$12</definedName>
    <definedName name="職種">プルダウン・リスト!$C$12:$L$12</definedName>
    <definedName name="生活相談員" localSheetId="23">#REF!</definedName>
    <definedName name="生活相談員" localSheetId="22">#REF!</definedName>
    <definedName name="生活相談員">プルダウン・リスト!$D$13:$D$25</definedName>
  </definedNames>
  <calcPr calcId="162913"/>
</workbook>
</file>

<file path=xl/calcChain.xml><?xml version="1.0" encoding="utf-8"?>
<calcChain xmlns="http://schemas.openxmlformats.org/spreadsheetml/2006/main">
  <c r="AW332" i="174" l="1"/>
  <c r="AV332" i="174"/>
  <c r="AU332" i="174"/>
  <c r="AT332" i="174"/>
  <c r="AS332" i="174"/>
  <c r="AR332" i="174"/>
  <c r="AQ332" i="174"/>
  <c r="AP332" i="174"/>
  <c r="AO332" i="174"/>
  <c r="AN332" i="174"/>
  <c r="AM332" i="174"/>
  <c r="AL332" i="174"/>
  <c r="AK332" i="174"/>
  <c r="AJ332" i="174"/>
  <c r="AI332" i="174"/>
  <c r="AH332" i="174"/>
  <c r="AG332" i="174"/>
  <c r="AF332" i="174"/>
  <c r="AE332" i="174"/>
  <c r="AD332" i="174"/>
  <c r="AC332" i="174"/>
  <c r="AB332" i="174"/>
  <c r="AA332" i="174"/>
  <c r="Z332" i="174"/>
  <c r="Y332" i="174"/>
  <c r="X332" i="174"/>
  <c r="W332" i="174"/>
  <c r="V332" i="174"/>
  <c r="U332" i="174"/>
  <c r="T332" i="174"/>
  <c r="S332" i="174"/>
  <c r="S25" i="176" l="1"/>
  <c r="U25" i="176" s="1"/>
  <c r="Q25" i="176"/>
  <c r="K25" i="176"/>
  <c r="S24" i="176"/>
  <c r="U24" i="176" s="1"/>
  <c r="Q24" i="176"/>
  <c r="K24" i="176"/>
  <c r="S23" i="176"/>
  <c r="U23" i="176" s="1"/>
  <c r="Q23" i="176"/>
  <c r="K23" i="176"/>
  <c r="S22" i="176"/>
  <c r="U22" i="176" s="1"/>
  <c r="Q22" i="176"/>
  <c r="K22" i="176"/>
  <c r="S21" i="176"/>
  <c r="U21" i="176" s="1"/>
  <c r="Q21" i="176"/>
  <c r="K21" i="176"/>
  <c r="S20" i="176"/>
  <c r="U20" i="176" s="1"/>
  <c r="Q20" i="176"/>
  <c r="K20" i="176"/>
  <c r="S19" i="176"/>
  <c r="U19" i="176" s="1"/>
  <c r="Q19" i="176"/>
  <c r="K19" i="176"/>
  <c r="S18" i="176"/>
  <c r="U18" i="176" s="1"/>
  <c r="Q18" i="176"/>
  <c r="K18" i="176"/>
  <c r="S17" i="176"/>
  <c r="U17" i="176" s="1"/>
  <c r="Q17" i="176"/>
  <c r="K17" i="176"/>
  <c r="S16" i="176"/>
  <c r="U16" i="176" s="1"/>
  <c r="Q16" i="176"/>
  <c r="K16" i="176"/>
  <c r="S15" i="176"/>
  <c r="U15" i="176" s="1"/>
  <c r="Q15" i="176"/>
  <c r="K15" i="176"/>
  <c r="S14" i="176"/>
  <c r="U14" i="176" s="1"/>
  <c r="Q14" i="176"/>
  <c r="K14" i="176"/>
  <c r="S13" i="176"/>
  <c r="U13" i="176" s="1"/>
  <c r="Q13" i="176"/>
  <c r="K13" i="176"/>
  <c r="S12" i="176"/>
  <c r="U12" i="176" s="1"/>
  <c r="Q12" i="176"/>
  <c r="K12" i="176"/>
  <c r="S11" i="176"/>
  <c r="U11" i="176" s="1"/>
  <c r="Q11" i="176"/>
  <c r="K11" i="176"/>
  <c r="S10" i="176"/>
  <c r="U10" i="176" s="1"/>
  <c r="Q10" i="176"/>
  <c r="K10" i="176"/>
  <c r="S9" i="176"/>
  <c r="U9" i="176" s="1"/>
  <c r="Q9" i="176"/>
  <c r="K9" i="176"/>
  <c r="S8" i="176"/>
  <c r="U8" i="176" s="1"/>
  <c r="Q8" i="176"/>
  <c r="K8" i="176"/>
  <c r="S7" i="176"/>
  <c r="U7" i="176" s="1"/>
  <c r="Q7" i="176"/>
  <c r="K7" i="176"/>
  <c r="S6" i="176"/>
  <c r="U6" i="176" s="1"/>
  <c r="Q6" i="176"/>
  <c r="K6" i="176"/>
  <c r="AW71" i="175"/>
  <c r="AV71" i="175"/>
  <c r="AU71" i="175"/>
  <c r="AT71" i="175"/>
  <c r="AS71" i="175"/>
  <c r="AR71" i="175"/>
  <c r="AQ71" i="175"/>
  <c r="AP71" i="175"/>
  <c r="AO71" i="175"/>
  <c r="AN71" i="175"/>
  <c r="AM71" i="175"/>
  <c r="AL71" i="175"/>
  <c r="AK71" i="175"/>
  <c r="AJ71" i="175"/>
  <c r="AI71" i="175"/>
  <c r="AH71" i="175"/>
  <c r="AG71" i="175"/>
  <c r="AF71" i="175"/>
  <c r="AE71" i="175"/>
  <c r="AD71" i="175"/>
  <c r="AC71" i="175"/>
  <c r="AB71" i="175"/>
  <c r="AA71" i="175"/>
  <c r="Z71" i="175"/>
  <c r="Y71" i="175"/>
  <c r="X71" i="175"/>
  <c r="W71" i="175"/>
  <c r="V71" i="175"/>
  <c r="U71" i="175"/>
  <c r="T71" i="175"/>
  <c r="S71" i="175"/>
  <c r="AW66" i="175"/>
  <c r="AV66" i="175"/>
  <c r="AU66" i="175"/>
  <c r="AT66" i="175"/>
  <c r="AS66" i="175"/>
  <c r="AR66" i="175"/>
  <c r="AQ66" i="175"/>
  <c r="AP66" i="175"/>
  <c r="AO66" i="175"/>
  <c r="AN66" i="175"/>
  <c r="AM66" i="175"/>
  <c r="AL66" i="175"/>
  <c r="AK66" i="175"/>
  <c r="AJ66" i="175"/>
  <c r="AI66" i="175"/>
  <c r="AH66" i="175"/>
  <c r="AG66" i="175"/>
  <c r="AF66" i="175"/>
  <c r="AE66" i="175"/>
  <c r="AD66" i="175"/>
  <c r="AC66" i="175"/>
  <c r="AB66" i="175"/>
  <c r="AA66" i="175"/>
  <c r="Z66" i="175"/>
  <c r="Y66" i="175"/>
  <c r="X66" i="175"/>
  <c r="W66" i="175"/>
  <c r="V66" i="175"/>
  <c r="U66" i="175"/>
  <c r="T66" i="175"/>
  <c r="S66" i="175"/>
  <c r="AW60" i="175"/>
  <c r="AV60" i="175"/>
  <c r="AU60" i="175"/>
  <c r="AT60" i="175"/>
  <c r="AS60" i="175"/>
  <c r="AR60" i="175"/>
  <c r="AQ60" i="175"/>
  <c r="AP60" i="175"/>
  <c r="AO60" i="175"/>
  <c r="AN60" i="175"/>
  <c r="AM60" i="175"/>
  <c r="AL60" i="175"/>
  <c r="AK60" i="175"/>
  <c r="AJ60" i="175"/>
  <c r="AI60" i="175"/>
  <c r="AH60" i="175"/>
  <c r="AG60" i="175"/>
  <c r="AF60" i="175"/>
  <c r="AE60" i="175"/>
  <c r="AD60" i="175"/>
  <c r="AC60" i="175"/>
  <c r="AB60" i="175"/>
  <c r="AA60" i="175"/>
  <c r="Z60" i="175"/>
  <c r="Y60" i="175"/>
  <c r="X60" i="175"/>
  <c r="W60" i="175"/>
  <c r="V60" i="175"/>
  <c r="U60" i="175"/>
  <c r="T60" i="175"/>
  <c r="S60" i="175"/>
  <c r="AX60" i="175" s="1"/>
  <c r="AZ60" i="175" s="1"/>
  <c r="F60" i="175"/>
  <c r="AW59" i="175"/>
  <c r="AV59" i="175"/>
  <c r="AU59" i="175"/>
  <c r="AT59" i="175"/>
  <c r="AS59" i="175"/>
  <c r="AR59" i="175"/>
  <c r="AQ59" i="175"/>
  <c r="AP59" i="175"/>
  <c r="AO59" i="175"/>
  <c r="AN59" i="175"/>
  <c r="AM59" i="175"/>
  <c r="AL59" i="175"/>
  <c r="AK59" i="175"/>
  <c r="AJ59" i="175"/>
  <c r="AI59" i="175"/>
  <c r="AH59" i="175"/>
  <c r="AG59" i="175"/>
  <c r="AF59" i="175"/>
  <c r="AE59" i="175"/>
  <c r="AD59" i="175"/>
  <c r="AC59" i="175"/>
  <c r="AB59" i="175"/>
  <c r="AA59" i="175"/>
  <c r="Z59" i="175"/>
  <c r="Y59" i="175"/>
  <c r="X59" i="175"/>
  <c r="W59" i="175"/>
  <c r="V59" i="175"/>
  <c r="U59" i="175"/>
  <c r="T59" i="175"/>
  <c r="S59" i="175"/>
  <c r="AX59" i="175" s="1"/>
  <c r="AZ59" i="175" s="1"/>
  <c r="AW57" i="175"/>
  <c r="AV57" i="175"/>
  <c r="AU57" i="175"/>
  <c r="AT57" i="175"/>
  <c r="AS57" i="175"/>
  <c r="AR57" i="175"/>
  <c r="AQ57" i="175"/>
  <c r="AP57" i="175"/>
  <c r="AO57" i="175"/>
  <c r="AN57" i="175"/>
  <c r="AM57" i="175"/>
  <c r="AL57" i="175"/>
  <c r="AK57" i="175"/>
  <c r="AJ57" i="175"/>
  <c r="AI57" i="175"/>
  <c r="AH57" i="175"/>
  <c r="AG57" i="175"/>
  <c r="AF57" i="175"/>
  <c r="AE57" i="175"/>
  <c r="AD57" i="175"/>
  <c r="AC57" i="175"/>
  <c r="AB57" i="175"/>
  <c r="AA57" i="175"/>
  <c r="Z57" i="175"/>
  <c r="Y57" i="175"/>
  <c r="X57" i="175"/>
  <c r="W57" i="175"/>
  <c r="V57" i="175"/>
  <c r="U57" i="175"/>
  <c r="T57" i="175"/>
  <c r="S57" i="175"/>
  <c r="AX57" i="175" s="1"/>
  <c r="AZ57" i="175" s="1"/>
  <c r="F57" i="175"/>
  <c r="AW56" i="175"/>
  <c r="AV56" i="175"/>
  <c r="AU56" i="175"/>
  <c r="AT56" i="175"/>
  <c r="AS56" i="175"/>
  <c r="AR56" i="175"/>
  <c r="AQ56" i="175"/>
  <c r="AP56" i="175"/>
  <c r="AO56" i="175"/>
  <c r="AN56" i="175"/>
  <c r="AM56" i="175"/>
  <c r="AL56" i="175"/>
  <c r="AK56" i="175"/>
  <c r="AJ56" i="175"/>
  <c r="AI56" i="175"/>
  <c r="AH56" i="175"/>
  <c r="AG56" i="175"/>
  <c r="AF56" i="175"/>
  <c r="AE56" i="175"/>
  <c r="AD56" i="175"/>
  <c r="AC56" i="175"/>
  <c r="AB56" i="175"/>
  <c r="AA56" i="175"/>
  <c r="Z56" i="175"/>
  <c r="Y56" i="175"/>
  <c r="X56" i="175"/>
  <c r="W56" i="175"/>
  <c r="V56" i="175"/>
  <c r="U56" i="175"/>
  <c r="T56" i="175"/>
  <c r="S56" i="175"/>
  <c r="AX56" i="175" s="1"/>
  <c r="AZ56" i="175" s="1"/>
  <c r="AW54" i="175"/>
  <c r="AV54" i="175"/>
  <c r="AU54" i="175"/>
  <c r="AT54" i="175"/>
  <c r="AS54" i="175"/>
  <c r="AR54" i="175"/>
  <c r="AQ54" i="175"/>
  <c r="AP54" i="175"/>
  <c r="AO54" i="175"/>
  <c r="AN54" i="175"/>
  <c r="AM54" i="175"/>
  <c r="AL54" i="175"/>
  <c r="AK54" i="175"/>
  <c r="AJ54" i="175"/>
  <c r="AI54" i="175"/>
  <c r="AH54" i="175"/>
  <c r="AG54" i="175"/>
  <c r="AF54" i="175"/>
  <c r="AE54" i="175"/>
  <c r="AD54" i="175"/>
  <c r="AC54" i="175"/>
  <c r="AB54" i="175"/>
  <c r="AA54" i="175"/>
  <c r="Z54" i="175"/>
  <c r="Y54" i="175"/>
  <c r="X54" i="175"/>
  <c r="W54" i="175"/>
  <c r="V54" i="175"/>
  <c r="U54" i="175"/>
  <c r="T54" i="175"/>
  <c r="S54" i="175"/>
  <c r="AX54" i="175" s="1"/>
  <c r="AZ54" i="175" s="1"/>
  <c r="F54" i="175"/>
  <c r="AW53" i="175"/>
  <c r="AV53" i="175"/>
  <c r="AU53" i="175"/>
  <c r="AT53" i="175"/>
  <c r="AS53" i="175"/>
  <c r="AR53" i="175"/>
  <c r="AQ53" i="175"/>
  <c r="AP53" i="175"/>
  <c r="AO53" i="175"/>
  <c r="AN53" i="175"/>
  <c r="AM53" i="175"/>
  <c r="AL53" i="175"/>
  <c r="AK53" i="175"/>
  <c r="AJ53" i="175"/>
  <c r="AI53" i="175"/>
  <c r="AH53" i="175"/>
  <c r="AG53" i="175"/>
  <c r="AF53" i="175"/>
  <c r="AE53" i="175"/>
  <c r="AD53" i="175"/>
  <c r="AC53" i="175"/>
  <c r="AB53" i="175"/>
  <c r="AA53" i="175"/>
  <c r="Z53" i="175"/>
  <c r="Y53" i="175"/>
  <c r="X53" i="175"/>
  <c r="W53" i="175"/>
  <c r="V53" i="175"/>
  <c r="U53" i="175"/>
  <c r="T53" i="175"/>
  <c r="S53" i="175"/>
  <c r="AX53" i="175" s="1"/>
  <c r="AZ53" i="175" s="1"/>
  <c r="AW51" i="175"/>
  <c r="AV51" i="175"/>
  <c r="AU51" i="175"/>
  <c r="AT51" i="175"/>
  <c r="AS51" i="175"/>
  <c r="AR51" i="175"/>
  <c r="AQ51" i="175"/>
  <c r="AP51" i="175"/>
  <c r="AO51" i="175"/>
  <c r="AN51" i="175"/>
  <c r="AM51" i="175"/>
  <c r="AL51" i="175"/>
  <c r="AK51" i="175"/>
  <c r="AJ51" i="175"/>
  <c r="AI51" i="175"/>
  <c r="AH51" i="175"/>
  <c r="AG51" i="175"/>
  <c r="AF51" i="175"/>
  <c r="AE51" i="175"/>
  <c r="AD51" i="175"/>
  <c r="AC51" i="175"/>
  <c r="AB51" i="175"/>
  <c r="AA51" i="175"/>
  <c r="Z51" i="175"/>
  <c r="Y51" i="175"/>
  <c r="X51" i="175"/>
  <c r="W51" i="175"/>
  <c r="V51" i="175"/>
  <c r="U51" i="175"/>
  <c r="T51" i="175"/>
  <c r="S51" i="175"/>
  <c r="AX51" i="175" s="1"/>
  <c r="AZ51" i="175" s="1"/>
  <c r="F51" i="175"/>
  <c r="AW50" i="175"/>
  <c r="AV50" i="175"/>
  <c r="AU50" i="175"/>
  <c r="AT50" i="175"/>
  <c r="AS50" i="175"/>
  <c r="AR50" i="175"/>
  <c r="AQ50" i="175"/>
  <c r="AP50" i="175"/>
  <c r="AO50" i="175"/>
  <c r="AN50" i="175"/>
  <c r="AM50" i="175"/>
  <c r="AL50" i="175"/>
  <c r="AK50" i="175"/>
  <c r="AJ50" i="175"/>
  <c r="AI50" i="175"/>
  <c r="AH50" i="175"/>
  <c r="AG50" i="175"/>
  <c r="AF50" i="175"/>
  <c r="AE50" i="175"/>
  <c r="AD50" i="175"/>
  <c r="AC50" i="175"/>
  <c r="AB50" i="175"/>
  <c r="AA50" i="175"/>
  <c r="Z50" i="175"/>
  <c r="Y50" i="175"/>
  <c r="X50" i="175"/>
  <c r="W50" i="175"/>
  <c r="V50" i="175"/>
  <c r="U50" i="175"/>
  <c r="T50" i="175"/>
  <c r="S50" i="175"/>
  <c r="AX50" i="175" s="1"/>
  <c r="AZ50" i="175" s="1"/>
  <c r="AW48" i="175"/>
  <c r="AV48" i="175"/>
  <c r="AU48" i="175"/>
  <c r="AT48" i="175"/>
  <c r="AS48" i="175"/>
  <c r="AR48" i="175"/>
  <c r="AQ48" i="175"/>
  <c r="AP48" i="175"/>
  <c r="AO48" i="175"/>
  <c r="AN48" i="175"/>
  <c r="AM48" i="175"/>
  <c r="AL48" i="175"/>
  <c r="AK48" i="175"/>
  <c r="AJ48" i="175"/>
  <c r="AI48" i="175"/>
  <c r="AH48" i="175"/>
  <c r="AG48" i="175"/>
  <c r="AF48" i="175"/>
  <c r="AE48" i="175"/>
  <c r="AD48" i="175"/>
  <c r="AC48" i="175"/>
  <c r="AB48" i="175"/>
  <c r="AA48" i="175"/>
  <c r="Z48" i="175"/>
  <c r="Y48" i="175"/>
  <c r="X48" i="175"/>
  <c r="W48" i="175"/>
  <c r="V48" i="175"/>
  <c r="U48" i="175"/>
  <c r="T48" i="175"/>
  <c r="S48" i="175"/>
  <c r="AX48" i="175" s="1"/>
  <c r="AZ48" i="175" s="1"/>
  <c r="F48" i="175"/>
  <c r="AW47" i="175"/>
  <c r="AV47" i="175"/>
  <c r="AU47" i="175"/>
  <c r="AT47" i="175"/>
  <c r="AS47" i="175"/>
  <c r="AR47" i="175"/>
  <c r="AQ47" i="175"/>
  <c r="AP47" i="175"/>
  <c r="AO47" i="175"/>
  <c r="AN47" i="175"/>
  <c r="AM47" i="175"/>
  <c r="AL47" i="175"/>
  <c r="AK47" i="175"/>
  <c r="AJ47" i="175"/>
  <c r="AI47" i="175"/>
  <c r="AH47" i="175"/>
  <c r="AG47" i="175"/>
  <c r="AF47" i="175"/>
  <c r="AE47" i="175"/>
  <c r="AD47" i="175"/>
  <c r="AC47" i="175"/>
  <c r="AB47" i="175"/>
  <c r="AA47" i="175"/>
  <c r="Z47" i="175"/>
  <c r="Y47" i="175"/>
  <c r="X47" i="175"/>
  <c r="W47" i="175"/>
  <c r="V47" i="175"/>
  <c r="U47" i="175"/>
  <c r="T47" i="175"/>
  <c r="S47" i="175"/>
  <c r="AX47" i="175" s="1"/>
  <c r="AZ47" i="175" s="1"/>
  <c r="AW45" i="175"/>
  <c r="AV45" i="175"/>
  <c r="AU45" i="175"/>
  <c r="AT45" i="175"/>
  <c r="AS45" i="175"/>
  <c r="AR45" i="175"/>
  <c r="AQ45" i="175"/>
  <c r="AP45" i="175"/>
  <c r="AO45" i="175"/>
  <c r="AN45" i="175"/>
  <c r="AM45" i="175"/>
  <c r="AL45" i="175"/>
  <c r="AK45" i="175"/>
  <c r="AJ45" i="175"/>
  <c r="AI45" i="175"/>
  <c r="AH45" i="175"/>
  <c r="AG45" i="175"/>
  <c r="AF45" i="175"/>
  <c r="AE45" i="175"/>
  <c r="AD45" i="175"/>
  <c r="AC45" i="175"/>
  <c r="AB45" i="175"/>
  <c r="AA45" i="175"/>
  <c r="Z45" i="175"/>
  <c r="Y45" i="175"/>
  <c r="X45" i="175"/>
  <c r="W45" i="175"/>
  <c r="V45" i="175"/>
  <c r="U45" i="175"/>
  <c r="T45" i="175"/>
  <c r="S45" i="175"/>
  <c r="AX45" i="175" s="1"/>
  <c r="AZ45" i="175" s="1"/>
  <c r="F45" i="175"/>
  <c r="AW44" i="175"/>
  <c r="AV44" i="175"/>
  <c r="AU44" i="175"/>
  <c r="AT44" i="175"/>
  <c r="AS44" i="175"/>
  <c r="AR44" i="175"/>
  <c r="AQ44" i="175"/>
  <c r="AP44" i="175"/>
  <c r="AO44" i="175"/>
  <c r="AN44" i="175"/>
  <c r="AM44" i="175"/>
  <c r="AL44" i="175"/>
  <c r="AK44" i="175"/>
  <c r="AJ44" i="175"/>
  <c r="AI44" i="175"/>
  <c r="AH44" i="175"/>
  <c r="AG44" i="175"/>
  <c r="AF44" i="175"/>
  <c r="AE44" i="175"/>
  <c r="AD44" i="175"/>
  <c r="AC44" i="175"/>
  <c r="AB44" i="175"/>
  <c r="AA44" i="175"/>
  <c r="Z44" i="175"/>
  <c r="Y44" i="175"/>
  <c r="X44" i="175"/>
  <c r="W44" i="175"/>
  <c r="V44" i="175"/>
  <c r="U44" i="175"/>
  <c r="T44" i="175"/>
  <c r="S44" i="175"/>
  <c r="AX44" i="175" s="1"/>
  <c r="AZ44" i="175" s="1"/>
  <c r="AW42" i="175"/>
  <c r="AV42" i="175"/>
  <c r="AU42" i="175"/>
  <c r="AT42" i="175"/>
  <c r="AS42" i="175"/>
  <c r="AR42" i="175"/>
  <c r="AQ42" i="175"/>
  <c r="AP42" i="175"/>
  <c r="AO42" i="175"/>
  <c r="AN42" i="175"/>
  <c r="AM42" i="175"/>
  <c r="AL42" i="175"/>
  <c r="AK42" i="175"/>
  <c r="AJ42" i="175"/>
  <c r="AI42" i="175"/>
  <c r="AH42" i="175"/>
  <c r="AG42" i="175"/>
  <c r="AF42" i="175"/>
  <c r="AE42" i="175"/>
  <c r="AD42" i="175"/>
  <c r="AC42" i="175"/>
  <c r="AB42" i="175"/>
  <c r="AA42" i="175"/>
  <c r="Z42" i="175"/>
  <c r="Y42" i="175"/>
  <c r="X42" i="175"/>
  <c r="W42" i="175"/>
  <c r="V42" i="175"/>
  <c r="U42" i="175"/>
  <c r="T42" i="175"/>
  <c r="S42" i="175"/>
  <c r="AX42" i="175" s="1"/>
  <c r="AZ42" i="175" s="1"/>
  <c r="F42" i="175"/>
  <c r="AW41" i="175"/>
  <c r="AV41" i="175"/>
  <c r="AU41" i="175"/>
  <c r="AT41" i="175"/>
  <c r="AS41" i="175"/>
  <c r="AR41" i="175"/>
  <c r="AQ41" i="175"/>
  <c r="AP41" i="175"/>
  <c r="AO41" i="175"/>
  <c r="AN41" i="175"/>
  <c r="AM41" i="175"/>
  <c r="AL41" i="175"/>
  <c r="AK41" i="175"/>
  <c r="AJ41" i="175"/>
  <c r="AI41" i="175"/>
  <c r="AH41" i="175"/>
  <c r="AG41" i="175"/>
  <c r="AF41" i="175"/>
  <c r="AE41" i="175"/>
  <c r="AD41" i="175"/>
  <c r="AC41" i="175"/>
  <c r="AB41" i="175"/>
  <c r="AA41" i="175"/>
  <c r="Z41" i="175"/>
  <c r="Y41" i="175"/>
  <c r="X41" i="175"/>
  <c r="W41" i="175"/>
  <c r="V41" i="175"/>
  <c r="U41" i="175"/>
  <c r="T41" i="175"/>
  <c r="S41" i="175"/>
  <c r="AX41" i="175" s="1"/>
  <c r="AZ41" i="175" s="1"/>
  <c r="AW39" i="175"/>
  <c r="AV39" i="175"/>
  <c r="AU39" i="175"/>
  <c r="AT39" i="175"/>
  <c r="AS39" i="175"/>
  <c r="AR39" i="175"/>
  <c r="AQ39" i="175"/>
  <c r="AP39" i="175"/>
  <c r="AO39" i="175"/>
  <c r="AN39" i="175"/>
  <c r="AM39" i="175"/>
  <c r="AL39" i="175"/>
  <c r="AK39" i="175"/>
  <c r="AJ39" i="175"/>
  <c r="AI39" i="175"/>
  <c r="AH39" i="175"/>
  <c r="AG39" i="175"/>
  <c r="AF39" i="175"/>
  <c r="AE39" i="175"/>
  <c r="AD39" i="175"/>
  <c r="AC39" i="175"/>
  <c r="AB39" i="175"/>
  <c r="AA39" i="175"/>
  <c r="Z39" i="175"/>
  <c r="Y39" i="175"/>
  <c r="X39" i="175"/>
  <c r="W39" i="175"/>
  <c r="V39" i="175"/>
  <c r="U39" i="175"/>
  <c r="T39" i="175"/>
  <c r="S39" i="175"/>
  <c r="AX39" i="175" s="1"/>
  <c r="AZ39" i="175" s="1"/>
  <c r="F39" i="175"/>
  <c r="AW38" i="175"/>
  <c r="AV38" i="175"/>
  <c r="AU38" i="175"/>
  <c r="AT38" i="175"/>
  <c r="AS38" i="175"/>
  <c r="AR38" i="175"/>
  <c r="AQ38" i="175"/>
  <c r="AP38" i="175"/>
  <c r="AO38" i="175"/>
  <c r="AN38" i="175"/>
  <c r="AM38" i="175"/>
  <c r="AL38" i="175"/>
  <c r="AK38" i="175"/>
  <c r="AJ38" i="175"/>
  <c r="AI38" i="175"/>
  <c r="AH38" i="175"/>
  <c r="AG38" i="175"/>
  <c r="AF38" i="175"/>
  <c r="AE38" i="175"/>
  <c r="AD38" i="175"/>
  <c r="AC38" i="175"/>
  <c r="AB38" i="175"/>
  <c r="AA38" i="175"/>
  <c r="Z38" i="175"/>
  <c r="Y38" i="175"/>
  <c r="X38" i="175"/>
  <c r="W38" i="175"/>
  <c r="V38" i="175"/>
  <c r="U38" i="175"/>
  <c r="T38" i="175"/>
  <c r="S38" i="175"/>
  <c r="AX38" i="175" s="1"/>
  <c r="AZ38" i="175" s="1"/>
  <c r="AW36" i="175"/>
  <c r="AV36" i="175"/>
  <c r="AU36" i="175"/>
  <c r="AT36" i="175"/>
  <c r="AS36" i="175"/>
  <c r="AR36" i="175"/>
  <c r="AQ36" i="175"/>
  <c r="AP36" i="175"/>
  <c r="AO36" i="175"/>
  <c r="AN36" i="175"/>
  <c r="AM36" i="175"/>
  <c r="AL36" i="175"/>
  <c r="AK36" i="175"/>
  <c r="AJ36" i="175"/>
  <c r="AI36" i="175"/>
  <c r="AH36" i="175"/>
  <c r="AG36" i="175"/>
  <c r="AF36" i="175"/>
  <c r="AE36" i="175"/>
  <c r="AD36" i="175"/>
  <c r="AC36" i="175"/>
  <c r="AB36" i="175"/>
  <c r="AA36" i="175"/>
  <c r="Z36" i="175"/>
  <c r="Y36" i="175"/>
  <c r="X36" i="175"/>
  <c r="W36" i="175"/>
  <c r="V36" i="175"/>
  <c r="U36" i="175"/>
  <c r="T36" i="175"/>
  <c r="S36" i="175"/>
  <c r="AX36" i="175" s="1"/>
  <c r="AZ36" i="175" s="1"/>
  <c r="F36" i="175"/>
  <c r="AW35" i="175"/>
  <c r="AV35" i="175"/>
  <c r="AU35" i="175"/>
  <c r="AT35" i="175"/>
  <c r="AS35" i="175"/>
  <c r="AR35" i="175"/>
  <c r="AQ35" i="175"/>
  <c r="AP35" i="175"/>
  <c r="AO35" i="175"/>
  <c r="AN35" i="175"/>
  <c r="AM35" i="175"/>
  <c r="AL35" i="175"/>
  <c r="AK35" i="175"/>
  <c r="AJ35" i="175"/>
  <c r="AI35" i="175"/>
  <c r="AH35" i="175"/>
  <c r="AG35" i="175"/>
  <c r="AF35" i="175"/>
  <c r="AE35" i="175"/>
  <c r="AD35" i="175"/>
  <c r="AC35" i="175"/>
  <c r="AB35" i="175"/>
  <c r="AA35" i="175"/>
  <c r="Z35" i="175"/>
  <c r="Y35" i="175"/>
  <c r="X35" i="175"/>
  <c r="W35" i="175"/>
  <c r="V35" i="175"/>
  <c r="U35" i="175"/>
  <c r="T35" i="175"/>
  <c r="S35" i="175"/>
  <c r="AX35" i="175" s="1"/>
  <c r="AZ35" i="175" s="1"/>
  <c r="AW33" i="175"/>
  <c r="AV33" i="175"/>
  <c r="AU33" i="175"/>
  <c r="AT33" i="175"/>
  <c r="AS33" i="175"/>
  <c r="AR33" i="175"/>
  <c r="AQ33" i="175"/>
  <c r="AP33" i="175"/>
  <c r="AO33" i="175"/>
  <c r="AN33" i="175"/>
  <c r="AM33" i="175"/>
  <c r="AL33" i="175"/>
  <c r="AK33" i="175"/>
  <c r="AJ33" i="175"/>
  <c r="AI33" i="175"/>
  <c r="AH33" i="175"/>
  <c r="AG33" i="175"/>
  <c r="AF33" i="175"/>
  <c r="AE33" i="175"/>
  <c r="AD33" i="175"/>
  <c r="AC33" i="175"/>
  <c r="AB33" i="175"/>
  <c r="AA33" i="175"/>
  <c r="Z33" i="175"/>
  <c r="Y33" i="175"/>
  <c r="X33" i="175"/>
  <c r="W33" i="175"/>
  <c r="V33" i="175"/>
  <c r="U33" i="175"/>
  <c r="T33" i="175"/>
  <c r="S33" i="175"/>
  <c r="AX33" i="175" s="1"/>
  <c r="AZ33" i="175" s="1"/>
  <c r="F33" i="175"/>
  <c r="AW32" i="175"/>
  <c r="AV32" i="175"/>
  <c r="AU32" i="175"/>
  <c r="AT32" i="175"/>
  <c r="AS32" i="175"/>
  <c r="AR32" i="175"/>
  <c r="AQ32" i="175"/>
  <c r="AP32" i="175"/>
  <c r="AO32" i="175"/>
  <c r="AN32" i="175"/>
  <c r="AM32" i="175"/>
  <c r="AL32" i="175"/>
  <c r="AK32" i="175"/>
  <c r="AJ32" i="175"/>
  <c r="AI32" i="175"/>
  <c r="AH32" i="175"/>
  <c r="AG32" i="175"/>
  <c r="AF32" i="175"/>
  <c r="AE32" i="175"/>
  <c r="AD32" i="175"/>
  <c r="AC32" i="175"/>
  <c r="AB32" i="175"/>
  <c r="AA32" i="175"/>
  <c r="Z32" i="175"/>
  <c r="Y32" i="175"/>
  <c r="X32" i="175"/>
  <c r="W32" i="175"/>
  <c r="V32" i="175"/>
  <c r="U32" i="175"/>
  <c r="T32" i="175"/>
  <c r="S32" i="175"/>
  <c r="AX32" i="175" s="1"/>
  <c r="AZ32" i="175" s="1"/>
  <c r="AW30" i="175"/>
  <c r="AV30" i="175"/>
  <c r="AU30" i="175"/>
  <c r="AT30" i="175"/>
  <c r="AS30" i="175"/>
  <c r="AR30" i="175"/>
  <c r="AQ30" i="175"/>
  <c r="AP30" i="175"/>
  <c r="AO30" i="175"/>
  <c r="AN30" i="175"/>
  <c r="AM30" i="175"/>
  <c r="AL30" i="175"/>
  <c r="AK30" i="175"/>
  <c r="AJ30" i="175"/>
  <c r="AI30" i="175"/>
  <c r="AH30" i="175"/>
  <c r="AG30" i="175"/>
  <c r="AF30" i="175"/>
  <c r="AE30" i="175"/>
  <c r="AD30" i="175"/>
  <c r="AC30" i="175"/>
  <c r="AB30" i="175"/>
  <c r="AA30" i="175"/>
  <c r="Z30" i="175"/>
  <c r="Y30" i="175"/>
  <c r="X30" i="175"/>
  <c r="W30" i="175"/>
  <c r="V30" i="175"/>
  <c r="U30" i="175"/>
  <c r="T30" i="175"/>
  <c r="S30" i="175"/>
  <c r="AX30" i="175" s="1"/>
  <c r="AZ30" i="175" s="1"/>
  <c r="F30" i="175"/>
  <c r="AW29" i="175"/>
  <c r="AV29" i="175"/>
  <c r="AU29" i="175"/>
  <c r="AT29" i="175"/>
  <c r="AS29" i="175"/>
  <c r="AR29" i="175"/>
  <c r="AQ29" i="175"/>
  <c r="AP29" i="175"/>
  <c r="AO29" i="175"/>
  <c r="AN29" i="175"/>
  <c r="AM29" i="175"/>
  <c r="AL29" i="175"/>
  <c r="AK29" i="175"/>
  <c r="AJ29" i="175"/>
  <c r="AI29" i="175"/>
  <c r="AH29" i="175"/>
  <c r="AG29" i="175"/>
  <c r="AF29" i="175"/>
  <c r="AE29" i="175"/>
  <c r="AD29" i="175"/>
  <c r="AC29" i="175"/>
  <c r="AB29" i="175"/>
  <c r="AA29" i="175"/>
  <c r="Z29" i="175"/>
  <c r="Y29" i="175"/>
  <c r="X29" i="175"/>
  <c r="W29" i="175"/>
  <c r="V29" i="175"/>
  <c r="U29" i="175"/>
  <c r="T29" i="175"/>
  <c r="S29" i="175"/>
  <c r="AX29" i="175" s="1"/>
  <c r="AZ29" i="175" s="1"/>
  <c r="AW27" i="175"/>
  <c r="AV27" i="175"/>
  <c r="AU27" i="175"/>
  <c r="AT27" i="175"/>
  <c r="AS27" i="175"/>
  <c r="AR27" i="175"/>
  <c r="AQ27" i="175"/>
  <c r="AP27" i="175"/>
  <c r="AO27" i="175"/>
  <c r="AN27" i="175"/>
  <c r="AM27" i="175"/>
  <c r="AL27" i="175"/>
  <c r="AK27" i="175"/>
  <c r="AJ27" i="175"/>
  <c r="AI27" i="175"/>
  <c r="AH27" i="175"/>
  <c r="AG27" i="175"/>
  <c r="AF27" i="175"/>
  <c r="AE27" i="175"/>
  <c r="AD27" i="175"/>
  <c r="AC27" i="175"/>
  <c r="AB27" i="175"/>
  <c r="AA27" i="175"/>
  <c r="Z27" i="175"/>
  <c r="Y27" i="175"/>
  <c r="X27" i="175"/>
  <c r="W27" i="175"/>
  <c r="V27" i="175"/>
  <c r="U27" i="175"/>
  <c r="T27" i="175"/>
  <c r="S27" i="175"/>
  <c r="AX27" i="175" s="1"/>
  <c r="AZ27" i="175" s="1"/>
  <c r="F27" i="175"/>
  <c r="AW26" i="175"/>
  <c r="AV26" i="175"/>
  <c r="AU26" i="175"/>
  <c r="AT26" i="175"/>
  <c r="AS26" i="175"/>
  <c r="AR26" i="175"/>
  <c r="AQ26" i="175"/>
  <c r="AP26" i="175"/>
  <c r="AO26" i="175"/>
  <c r="AN26" i="175"/>
  <c r="AM26" i="175"/>
  <c r="AL26" i="175"/>
  <c r="AK26" i="175"/>
  <c r="AJ26" i="175"/>
  <c r="AI26" i="175"/>
  <c r="AH26" i="175"/>
  <c r="AG26" i="175"/>
  <c r="AF26" i="175"/>
  <c r="AE26" i="175"/>
  <c r="AD26" i="175"/>
  <c r="AC26" i="175"/>
  <c r="AB26" i="175"/>
  <c r="AA26" i="175"/>
  <c r="Z26" i="175"/>
  <c r="Y26" i="175"/>
  <c r="X26" i="175"/>
  <c r="W26" i="175"/>
  <c r="V26" i="175"/>
  <c r="U26" i="175"/>
  <c r="T26" i="175"/>
  <c r="S26" i="175"/>
  <c r="AX26" i="175" s="1"/>
  <c r="AZ26" i="175" s="1"/>
  <c r="B25" i="175"/>
  <c r="B28" i="175" s="1"/>
  <c r="B31" i="175" s="1"/>
  <c r="B34" i="175" s="1"/>
  <c r="B37" i="175" s="1"/>
  <c r="B40" i="175" s="1"/>
  <c r="B43" i="175" s="1"/>
  <c r="B46" i="175" s="1"/>
  <c r="B49" i="175" s="1"/>
  <c r="B52" i="175" s="1"/>
  <c r="B55" i="175" s="1"/>
  <c r="B58" i="175" s="1"/>
  <c r="AW24" i="175"/>
  <c r="AV24" i="175"/>
  <c r="AU24" i="175"/>
  <c r="AT24" i="175"/>
  <c r="AS24" i="175"/>
  <c r="AR24" i="175"/>
  <c r="AQ24" i="175"/>
  <c r="AP24" i="175"/>
  <c r="AO24" i="175"/>
  <c r="AN24" i="175"/>
  <c r="AM24" i="175"/>
  <c r="AL24" i="175"/>
  <c r="AK24" i="175"/>
  <c r="AJ24" i="175"/>
  <c r="AI24" i="175"/>
  <c r="AH24" i="175"/>
  <c r="AG24" i="175"/>
  <c r="AF24" i="175"/>
  <c r="AE24" i="175"/>
  <c r="AD24" i="175"/>
  <c r="AC24" i="175"/>
  <c r="AB24" i="175"/>
  <c r="AA24" i="175"/>
  <c r="Z24" i="175"/>
  <c r="Y24" i="175"/>
  <c r="X24" i="175"/>
  <c r="W24" i="175"/>
  <c r="V24" i="175"/>
  <c r="U24" i="175"/>
  <c r="T24" i="175"/>
  <c r="S24" i="175"/>
  <c r="AX24" i="175" s="1"/>
  <c r="AZ24" i="175" s="1"/>
  <c r="F24" i="175"/>
  <c r="AW23" i="175"/>
  <c r="AV23" i="175"/>
  <c r="AU23" i="175"/>
  <c r="AT23" i="175"/>
  <c r="AS23" i="175"/>
  <c r="AR23" i="175"/>
  <c r="AQ23" i="175"/>
  <c r="AP23" i="175"/>
  <c r="AO23" i="175"/>
  <c r="AN23" i="175"/>
  <c r="AM23" i="175"/>
  <c r="AL23" i="175"/>
  <c r="AK23" i="175"/>
  <c r="AJ23" i="175"/>
  <c r="AI23" i="175"/>
  <c r="AH23" i="175"/>
  <c r="AG23" i="175"/>
  <c r="AF23" i="175"/>
  <c r="AE23" i="175"/>
  <c r="AD23" i="175"/>
  <c r="AC23" i="175"/>
  <c r="AB23" i="175"/>
  <c r="AA23" i="175"/>
  <c r="Z23" i="175"/>
  <c r="Y23" i="175"/>
  <c r="X23" i="175"/>
  <c r="W23" i="175"/>
  <c r="V23" i="175"/>
  <c r="U23" i="175"/>
  <c r="T23" i="175"/>
  <c r="S23" i="175"/>
  <c r="AX23" i="175" s="1"/>
  <c r="AZ23" i="175" s="1"/>
  <c r="AW19" i="175"/>
  <c r="AW20" i="175" s="1"/>
  <c r="AW21" i="175" s="1"/>
  <c r="AV19" i="175"/>
  <c r="AV20" i="175" s="1"/>
  <c r="AV21" i="175" s="1"/>
  <c r="AU19" i="175"/>
  <c r="AU20" i="175" s="1"/>
  <c r="AU21" i="175" s="1"/>
  <c r="AX17" i="175"/>
  <c r="BC14" i="175"/>
  <c r="AC2" i="175"/>
  <c r="AT20" i="175" s="1"/>
  <c r="AT21" i="175" s="1"/>
  <c r="AW327" i="174"/>
  <c r="AV327" i="174"/>
  <c r="AU327" i="174"/>
  <c r="AT327" i="174"/>
  <c r="AS327" i="174"/>
  <c r="AR327" i="174"/>
  <c r="AQ327" i="174"/>
  <c r="AP327" i="174"/>
  <c r="AO327" i="174"/>
  <c r="AN327" i="174"/>
  <c r="AM327" i="174"/>
  <c r="AL327" i="174"/>
  <c r="AK327" i="174"/>
  <c r="AJ327" i="174"/>
  <c r="AI327" i="174"/>
  <c r="AH327" i="174"/>
  <c r="AG327" i="174"/>
  <c r="AF327" i="174"/>
  <c r="AE327" i="174"/>
  <c r="AD327" i="174"/>
  <c r="AC327" i="174"/>
  <c r="AB327" i="174"/>
  <c r="AA327" i="174"/>
  <c r="Z327" i="174"/>
  <c r="Y327" i="174"/>
  <c r="X327" i="174"/>
  <c r="W327" i="174"/>
  <c r="V327" i="174"/>
  <c r="U327" i="174"/>
  <c r="T327" i="174"/>
  <c r="S327" i="174"/>
  <c r="AW321" i="174"/>
  <c r="AV321" i="174"/>
  <c r="AU321" i="174"/>
  <c r="AT321" i="174"/>
  <c r="AS321" i="174"/>
  <c r="AR321" i="174"/>
  <c r="AQ321" i="174"/>
  <c r="AP321" i="174"/>
  <c r="AO321" i="174"/>
  <c r="AN321" i="174"/>
  <c r="AM321" i="174"/>
  <c r="AL321" i="174"/>
  <c r="AK321" i="174"/>
  <c r="AJ321" i="174"/>
  <c r="AI321" i="174"/>
  <c r="AH321" i="174"/>
  <c r="AG321" i="174"/>
  <c r="AF321" i="174"/>
  <c r="AE321" i="174"/>
  <c r="AD321" i="174"/>
  <c r="AC321" i="174"/>
  <c r="AB321" i="174"/>
  <c r="AA321" i="174"/>
  <c r="Z321" i="174"/>
  <c r="Y321" i="174"/>
  <c r="X321" i="174"/>
  <c r="W321" i="174"/>
  <c r="V321" i="174"/>
  <c r="U321" i="174"/>
  <c r="T321" i="174"/>
  <c r="S321" i="174"/>
  <c r="AX321" i="174" s="1"/>
  <c r="AZ321" i="174" s="1"/>
  <c r="F321" i="174"/>
  <c r="AW320" i="174"/>
  <c r="AV320" i="174"/>
  <c r="AU320" i="174"/>
  <c r="AT320" i="174"/>
  <c r="AS320" i="174"/>
  <c r="AR320" i="174"/>
  <c r="AQ320" i="174"/>
  <c r="AP320" i="174"/>
  <c r="AO320" i="174"/>
  <c r="AN320" i="174"/>
  <c r="AM320" i="174"/>
  <c r="AL320" i="174"/>
  <c r="AK320" i="174"/>
  <c r="AJ320" i="174"/>
  <c r="AI320" i="174"/>
  <c r="AH320" i="174"/>
  <c r="AG320" i="174"/>
  <c r="AF320" i="174"/>
  <c r="AE320" i="174"/>
  <c r="AD320" i="174"/>
  <c r="AC320" i="174"/>
  <c r="AB320" i="174"/>
  <c r="AA320" i="174"/>
  <c r="Z320" i="174"/>
  <c r="Y320" i="174"/>
  <c r="X320" i="174"/>
  <c r="W320" i="174"/>
  <c r="V320" i="174"/>
  <c r="U320" i="174"/>
  <c r="T320" i="174"/>
  <c r="S320" i="174"/>
  <c r="AX320" i="174" s="1"/>
  <c r="AZ320" i="174" s="1"/>
  <c r="AW318" i="174"/>
  <c r="AV318" i="174"/>
  <c r="AU318" i="174"/>
  <c r="AT318" i="174"/>
  <c r="AS318" i="174"/>
  <c r="AR318" i="174"/>
  <c r="AQ318" i="174"/>
  <c r="AP318" i="174"/>
  <c r="AO318" i="174"/>
  <c r="AN318" i="174"/>
  <c r="AM318" i="174"/>
  <c r="AL318" i="174"/>
  <c r="AK318" i="174"/>
  <c r="AJ318" i="174"/>
  <c r="AI318" i="174"/>
  <c r="AH318" i="174"/>
  <c r="AG318" i="174"/>
  <c r="AF318" i="174"/>
  <c r="AE318" i="174"/>
  <c r="AD318" i="174"/>
  <c r="AC318" i="174"/>
  <c r="AB318" i="174"/>
  <c r="AA318" i="174"/>
  <c r="Z318" i="174"/>
  <c r="Y318" i="174"/>
  <c r="X318" i="174"/>
  <c r="W318" i="174"/>
  <c r="V318" i="174"/>
  <c r="U318" i="174"/>
  <c r="T318" i="174"/>
  <c r="S318" i="174"/>
  <c r="AX318" i="174" s="1"/>
  <c r="AZ318" i="174" s="1"/>
  <c r="F318" i="174"/>
  <c r="AW317" i="174"/>
  <c r="AV317" i="174"/>
  <c r="AU317" i="174"/>
  <c r="AT317" i="174"/>
  <c r="AS317" i="174"/>
  <c r="AR317" i="174"/>
  <c r="AQ317" i="174"/>
  <c r="AP317" i="174"/>
  <c r="AO317" i="174"/>
  <c r="AN317" i="174"/>
  <c r="AM317" i="174"/>
  <c r="AL317" i="174"/>
  <c r="AK317" i="174"/>
  <c r="AJ317" i="174"/>
  <c r="AI317" i="174"/>
  <c r="AH317" i="174"/>
  <c r="AG317" i="174"/>
  <c r="AF317" i="174"/>
  <c r="AE317" i="174"/>
  <c r="AD317" i="174"/>
  <c r="AC317" i="174"/>
  <c r="AB317" i="174"/>
  <c r="AA317" i="174"/>
  <c r="Z317" i="174"/>
  <c r="Y317" i="174"/>
  <c r="X317" i="174"/>
  <c r="W317" i="174"/>
  <c r="V317" i="174"/>
  <c r="U317" i="174"/>
  <c r="T317" i="174"/>
  <c r="S317" i="174"/>
  <c r="AX317" i="174" s="1"/>
  <c r="AZ317" i="174" s="1"/>
  <c r="AW315" i="174"/>
  <c r="AV315" i="174"/>
  <c r="AU315" i="174"/>
  <c r="AT315" i="174"/>
  <c r="AS315" i="174"/>
  <c r="AR315" i="174"/>
  <c r="AQ315" i="174"/>
  <c r="AP315" i="174"/>
  <c r="AO315" i="174"/>
  <c r="AN315" i="174"/>
  <c r="AM315" i="174"/>
  <c r="AL315" i="174"/>
  <c r="AK315" i="174"/>
  <c r="AJ315" i="174"/>
  <c r="AI315" i="174"/>
  <c r="AH315" i="174"/>
  <c r="AG315" i="174"/>
  <c r="AF315" i="174"/>
  <c r="AE315" i="174"/>
  <c r="AD315" i="174"/>
  <c r="AC315" i="174"/>
  <c r="AB315" i="174"/>
  <c r="AA315" i="174"/>
  <c r="Z315" i="174"/>
  <c r="Y315" i="174"/>
  <c r="X315" i="174"/>
  <c r="W315" i="174"/>
  <c r="V315" i="174"/>
  <c r="U315" i="174"/>
  <c r="T315" i="174"/>
  <c r="S315" i="174"/>
  <c r="AX315" i="174" s="1"/>
  <c r="AZ315" i="174" s="1"/>
  <c r="F315" i="174"/>
  <c r="AW314" i="174"/>
  <c r="AV314" i="174"/>
  <c r="AU314" i="174"/>
  <c r="AT314" i="174"/>
  <c r="AS314" i="174"/>
  <c r="AR314" i="174"/>
  <c r="AQ314" i="174"/>
  <c r="AP314" i="174"/>
  <c r="AO314" i="174"/>
  <c r="AN314" i="174"/>
  <c r="AM314" i="174"/>
  <c r="AL314" i="174"/>
  <c r="AK314" i="174"/>
  <c r="AJ314" i="174"/>
  <c r="AI314" i="174"/>
  <c r="AH314" i="174"/>
  <c r="AG314" i="174"/>
  <c r="AF314" i="174"/>
  <c r="AE314" i="174"/>
  <c r="AD314" i="174"/>
  <c r="AC314" i="174"/>
  <c r="AB314" i="174"/>
  <c r="AA314" i="174"/>
  <c r="Z314" i="174"/>
  <c r="Y314" i="174"/>
  <c r="X314" i="174"/>
  <c r="W314" i="174"/>
  <c r="V314" i="174"/>
  <c r="U314" i="174"/>
  <c r="T314" i="174"/>
  <c r="S314" i="174"/>
  <c r="AX314" i="174" s="1"/>
  <c r="AZ314" i="174" s="1"/>
  <c r="AW312" i="174"/>
  <c r="AV312" i="174"/>
  <c r="AU312" i="174"/>
  <c r="AT312" i="174"/>
  <c r="AS312" i="174"/>
  <c r="AR312" i="174"/>
  <c r="AQ312" i="174"/>
  <c r="AP312" i="174"/>
  <c r="AO312" i="174"/>
  <c r="AN312" i="174"/>
  <c r="AM312" i="174"/>
  <c r="AL312" i="174"/>
  <c r="AK312" i="174"/>
  <c r="AJ312" i="174"/>
  <c r="AI312" i="174"/>
  <c r="AH312" i="174"/>
  <c r="AG312" i="174"/>
  <c r="AF312" i="174"/>
  <c r="AE312" i="174"/>
  <c r="AD312" i="174"/>
  <c r="AC312" i="174"/>
  <c r="AB312" i="174"/>
  <c r="AA312" i="174"/>
  <c r="Z312" i="174"/>
  <c r="Y312" i="174"/>
  <c r="X312" i="174"/>
  <c r="W312" i="174"/>
  <c r="V312" i="174"/>
  <c r="U312" i="174"/>
  <c r="T312" i="174"/>
  <c r="S312" i="174"/>
  <c r="AX312" i="174" s="1"/>
  <c r="AZ312" i="174" s="1"/>
  <c r="F312" i="174"/>
  <c r="AW311" i="174"/>
  <c r="AV311" i="174"/>
  <c r="AU311" i="174"/>
  <c r="AT311" i="174"/>
  <c r="AS311" i="174"/>
  <c r="AR311" i="174"/>
  <c r="AQ311" i="174"/>
  <c r="AP311" i="174"/>
  <c r="AO311" i="174"/>
  <c r="AN311" i="174"/>
  <c r="AM311" i="174"/>
  <c r="AL311" i="174"/>
  <c r="AK311" i="174"/>
  <c r="AJ311" i="174"/>
  <c r="AI311" i="174"/>
  <c r="AH311" i="174"/>
  <c r="AG311" i="174"/>
  <c r="AF311" i="174"/>
  <c r="AE311" i="174"/>
  <c r="AD311" i="174"/>
  <c r="AC311" i="174"/>
  <c r="AB311" i="174"/>
  <c r="AA311" i="174"/>
  <c r="Z311" i="174"/>
  <c r="Y311" i="174"/>
  <c r="X311" i="174"/>
  <c r="W311" i="174"/>
  <c r="V311" i="174"/>
  <c r="U311" i="174"/>
  <c r="T311" i="174"/>
  <c r="S311" i="174"/>
  <c r="AX311" i="174" s="1"/>
  <c r="AZ311" i="174" s="1"/>
  <c r="AW309" i="174"/>
  <c r="AV309" i="174"/>
  <c r="AU309" i="174"/>
  <c r="AT309" i="174"/>
  <c r="AS309" i="174"/>
  <c r="AR309" i="174"/>
  <c r="AQ309" i="174"/>
  <c r="AP309" i="174"/>
  <c r="AO309" i="174"/>
  <c r="AN309" i="174"/>
  <c r="AM309" i="174"/>
  <c r="AL309" i="174"/>
  <c r="AK309" i="174"/>
  <c r="AJ309" i="174"/>
  <c r="AI309" i="174"/>
  <c r="AH309" i="174"/>
  <c r="AG309" i="174"/>
  <c r="AF309" i="174"/>
  <c r="AE309" i="174"/>
  <c r="AD309" i="174"/>
  <c r="AC309" i="174"/>
  <c r="AB309" i="174"/>
  <c r="AA309" i="174"/>
  <c r="Z309" i="174"/>
  <c r="Y309" i="174"/>
  <c r="X309" i="174"/>
  <c r="W309" i="174"/>
  <c r="V309" i="174"/>
  <c r="U309" i="174"/>
  <c r="T309" i="174"/>
  <c r="S309" i="174"/>
  <c r="AX309" i="174" s="1"/>
  <c r="AZ309" i="174" s="1"/>
  <c r="F309" i="174"/>
  <c r="AW308" i="174"/>
  <c r="AV308" i="174"/>
  <c r="AU308" i="174"/>
  <c r="AT308" i="174"/>
  <c r="AS308" i="174"/>
  <c r="AR308" i="174"/>
  <c r="AQ308" i="174"/>
  <c r="AP308" i="174"/>
  <c r="AO308" i="174"/>
  <c r="AN308" i="174"/>
  <c r="AM308" i="174"/>
  <c r="AL308" i="174"/>
  <c r="AK308" i="174"/>
  <c r="AJ308" i="174"/>
  <c r="AI308" i="174"/>
  <c r="AH308" i="174"/>
  <c r="AG308" i="174"/>
  <c r="AF308" i="174"/>
  <c r="AE308" i="174"/>
  <c r="AD308" i="174"/>
  <c r="AC308" i="174"/>
  <c r="AB308" i="174"/>
  <c r="AA308" i="174"/>
  <c r="Z308" i="174"/>
  <c r="Y308" i="174"/>
  <c r="X308" i="174"/>
  <c r="W308" i="174"/>
  <c r="V308" i="174"/>
  <c r="U308" i="174"/>
  <c r="T308" i="174"/>
  <c r="S308" i="174"/>
  <c r="AX308" i="174" s="1"/>
  <c r="AZ308" i="174" s="1"/>
  <c r="AW306" i="174"/>
  <c r="AV306" i="174"/>
  <c r="AU306" i="174"/>
  <c r="AT306" i="174"/>
  <c r="AS306" i="174"/>
  <c r="AR306" i="174"/>
  <c r="AQ306" i="174"/>
  <c r="AP306" i="174"/>
  <c r="AO306" i="174"/>
  <c r="AN306" i="174"/>
  <c r="AM306" i="174"/>
  <c r="AL306" i="174"/>
  <c r="AK306" i="174"/>
  <c r="AJ306" i="174"/>
  <c r="AI306" i="174"/>
  <c r="AH306" i="174"/>
  <c r="AG306" i="174"/>
  <c r="AF306" i="174"/>
  <c r="AE306" i="174"/>
  <c r="AD306" i="174"/>
  <c r="AC306" i="174"/>
  <c r="AB306" i="174"/>
  <c r="AA306" i="174"/>
  <c r="Z306" i="174"/>
  <c r="Y306" i="174"/>
  <c r="X306" i="174"/>
  <c r="W306" i="174"/>
  <c r="V306" i="174"/>
  <c r="U306" i="174"/>
  <c r="T306" i="174"/>
  <c r="S306" i="174"/>
  <c r="AX306" i="174" s="1"/>
  <c r="AZ306" i="174" s="1"/>
  <c r="F306" i="174"/>
  <c r="AW305" i="174"/>
  <c r="AV305" i="174"/>
  <c r="AU305" i="174"/>
  <c r="AT305" i="174"/>
  <c r="AS305" i="174"/>
  <c r="AR305" i="174"/>
  <c r="AQ305" i="174"/>
  <c r="AP305" i="174"/>
  <c r="AO305" i="174"/>
  <c r="AN305" i="174"/>
  <c r="AM305" i="174"/>
  <c r="AL305" i="174"/>
  <c r="AK305" i="174"/>
  <c r="AJ305" i="174"/>
  <c r="AI305" i="174"/>
  <c r="AH305" i="174"/>
  <c r="AG305" i="174"/>
  <c r="AF305" i="174"/>
  <c r="AE305" i="174"/>
  <c r="AD305" i="174"/>
  <c r="AC305" i="174"/>
  <c r="AB305" i="174"/>
  <c r="AA305" i="174"/>
  <c r="Z305" i="174"/>
  <c r="Y305" i="174"/>
  <c r="X305" i="174"/>
  <c r="W305" i="174"/>
  <c r="V305" i="174"/>
  <c r="U305" i="174"/>
  <c r="T305" i="174"/>
  <c r="S305" i="174"/>
  <c r="AX305" i="174" s="1"/>
  <c r="AZ305" i="174" s="1"/>
  <c r="AW303" i="174"/>
  <c r="AV303" i="174"/>
  <c r="AU303" i="174"/>
  <c r="AT303" i="174"/>
  <c r="AS303" i="174"/>
  <c r="AR303" i="174"/>
  <c r="AQ303" i="174"/>
  <c r="AP303" i="174"/>
  <c r="AO303" i="174"/>
  <c r="AN303" i="174"/>
  <c r="AM303" i="174"/>
  <c r="AL303" i="174"/>
  <c r="AK303" i="174"/>
  <c r="AJ303" i="174"/>
  <c r="AI303" i="174"/>
  <c r="AH303" i="174"/>
  <c r="AG303" i="174"/>
  <c r="AF303" i="174"/>
  <c r="AE303" i="174"/>
  <c r="AD303" i="174"/>
  <c r="AC303" i="174"/>
  <c r="AB303" i="174"/>
  <c r="AA303" i="174"/>
  <c r="Z303" i="174"/>
  <c r="Y303" i="174"/>
  <c r="X303" i="174"/>
  <c r="W303" i="174"/>
  <c r="V303" i="174"/>
  <c r="U303" i="174"/>
  <c r="T303" i="174"/>
  <c r="S303" i="174"/>
  <c r="AX303" i="174" s="1"/>
  <c r="AZ303" i="174" s="1"/>
  <c r="F303" i="174"/>
  <c r="AW302" i="174"/>
  <c r="AV302" i="174"/>
  <c r="AU302" i="174"/>
  <c r="AT302" i="174"/>
  <c r="AS302" i="174"/>
  <c r="AR302" i="174"/>
  <c r="AQ302" i="174"/>
  <c r="AP302" i="174"/>
  <c r="AO302" i="174"/>
  <c r="AN302" i="174"/>
  <c r="AM302" i="174"/>
  <c r="AL302" i="174"/>
  <c r="AK302" i="174"/>
  <c r="AJ302" i="174"/>
  <c r="AI302" i="174"/>
  <c r="AH302" i="174"/>
  <c r="AG302" i="174"/>
  <c r="AF302" i="174"/>
  <c r="AE302" i="174"/>
  <c r="AD302" i="174"/>
  <c r="AC302" i="174"/>
  <c r="AB302" i="174"/>
  <c r="AA302" i="174"/>
  <c r="Z302" i="174"/>
  <c r="Y302" i="174"/>
  <c r="X302" i="174"/>
  <c r="W302" i="174"/>
  <c r="V302" i="174"/>
  <c r="U302" i="174"/>
  <c r="T302" i="174"/>
  <c r="S302" i="174"/>
  <c r="AX302" i="174" s="1"/>
  <c r="AZ302" i="174" s="1"/>
  <c r="AW300" i="174"/>
  <c r="AV300" i="174"/>
  <c r="AU300" i="174"/>
  <c r="AT300" i="174"/>
  <c r="AS300" i="174"/>
  <c r="AR300" i="174"/>
  <c r="AQ300" i="174"/>
  <c r="AP300" i="174"/>
  <c r="AO300" i="174"/>
  <c r="AN300" i="174"/>
  <c r="AM300" i="174"/>
  <c r="AL300" i="174"/>
  <c r="AK300" i="174"/>
  <c r="AJ300" i="174"/>
  <c r="AI300" i="174"/>
  <c r="AH300" i="174"/>
  <c r="AG300" i="174"/>
  <c r="AF300" i="174"/>
  <c r="AE300" i="174"/>
  <c r="AD300" i="174"/>
  <c r="AC300" i="174"/>
  <c r="AB300" i="174"/>
  <c r="AA300" i="174"/>
  <c r="Z300" i="174"/>
  <c r="Y300" i="174"/>
  <c r="X300" i="174"/>
  <c r="W300" i="174"/>
  <c r="V300" i="174"/>
  <c r="U300" i="174"/>
  <c r="T300" i="174"/>
  <c r="S300" i="174"/>
  <c r="AX300" i="174" s="1"/>
  <c r="AZ300" i="174" s="1"/>
  <c r="F300" i="174"/>
  <c r="AW299" i="174"/>
  <c r="AV299" i="174"/>
  <c r="AU299" i="174"/>
  <c r="AT299" i="174"/>
  <c r="AS299" i="174"/>
  <c r="AR299" i="174"/>
  <c r="AQ299" i="174"/>
  <c r="AP299" i="174"/>
  <c r="AO299" i="174"/>
  <c r="AN299" i="174"/>
  <c r="AM299" i="174"/>
  <c r="AL299" i="174"/>
  <c r="AK299" i="174"/>
  <c r="AJ299" i="174"/>
  <c r="AI299" i="174"/>
  <c r="AH299" i="174"/>
  <c r="AG299" i="174"/>
  <c r="AF299" i="174"/>
  <c r="AE299" i="174"/>
  <c r="AD299" i="174"/>
  <c r="AC299" i="174"/>
  <c r="AB299" i="174"/>
  <c r="AA299" i="174"/>
  <c r="Z299" i="174"/>
  <c r="Y299" i="174"/>
  <c r="X299" i="174"/>
  <c r="W299" i="174"/>
  <c r="V299" i="174"/>
  <c r="U299" i="174"/>
  <c r="T299" i="174"/>
  <c r="S299" i="174"/>
  <c r="AX299" i="174" s="1"/>
  <c r="AZ299" i="174" s="1"/>
  <c r="AW297" i="174"/>
  <c r="AV297" i="174"/>
  <c r="AU297" i="174"/>
  <c r="AT297" i="174"/>
  <c r="AS297" i="174"/>
  <c r="AR297" i="174"/>
  <c r="AQ297" i="174"/>
  <c r="AP297" i="174"/>
  <c r="AO297" i="174"/>
  <c r="AN297" i="174"/>
  <c r="AM297" i="174"/>
  <c r="AL297" i="174"/>
  <c r="AK297" i="174"/>
  <c r="AJ297" i="174"/>
  <c r="AI297" i="174"/>
  <c r="AH297" i="174"/>
  <c r="AG297" i="174"/>
  <c r="AF297" i="174"/>
  <c r="AE297" i="174"/>
  <c r="AD297" i="174"/>
  <c r="AC297" i="174"/>
  <c r="AB297" i="174"/>
  <c r="AA297" i="174"/>
  <c r="Z297" i="174"/>
  <c r="Y297" i="174"/>
  <c r="X297" i="174"/>
  <c r="W297" i="174"/>
  <c r="V297" i="174"/>
  <c r="U297" i="174"/>
  <c r="T297" i="174"/>
  <c r="S297" i="174"/>
  <c r="AX297" i="174" s="1"/>
  <c r="AZ297" i="174" s="1"/>
  <c r="F297" i="174"/>
  <c r="AW296" i="174"/>
  <c r="AV296" i="174"/>
  <c r="AU296" i="174"/>
  <c r="AT296" i="174"/>
  <c r="AS296" i="174"/>
  <c r="AR296" i="174"/>
  <c r="AQ296" i="174"/>
  <c r="AP296" i="174"/>
  <c r="AO296" i="174"/>
  <c r="AN296" i="174"/>
  <c r="AM296" i="174"/>
  <c r="AL296" i="174"/>
  <c r="AK296" i="174"/>
  <c r="AJ296" i="174"/>
  <c r="AI296" i="174"/>
  <c r="AH296" i="174"/>
  <c r="AG296" i="174"/>
  <c r="AF296" i="174"/>
  <c r="AE296" i="174"/>
  <c r="AD296" i="174"/>
  <c r="AC296" i="174"/>
  <c r="AB296" i="174"/>
  <c r="AA296" i="174"/>
  <c r="Z296" i="174"/>
  <c r="Y296" i="174"/>
  <c r="X296" i="174"/>
  <c r="W296" i="174"/>
  <c r="V296" i="174"/>
  <c r="U296" i="174"/>
  <c r="T296" i="174"/>
  <c r="S296" i="174"/>
  <c r="AX296" i="174" s="1"/>
  <c r="AZ296" i="174" s="1"/>
  <c r="AW294" i="174"/>
  <c r="AV294" i="174"/>
  <c r="AU294" i="174"/>
  <c r="AT294" i="174"/>
  <c r="AS294" i="174"/>
  <c r="AR294" i="174"/>
  <c r="AQ294" i="174"/>
  <c r="AP294" i="174"/>
  <c r="AO294" i="174"/>
  <c r="AN294" i="174"/>
  <c r="AM294" i="174"/>
  <c r="AL294" i="174"/>
  <c r="AK294" i="174"/>
  <c r="AJ294" i="174"/>
  <c r="AI294" i="174"/>
  <c r="AH294" i="174"/>
  <c r="AG294" i="174"/>
  <c r="AF294" i="174"/>
  <c r="AE294" i="174"/>
  <c r="AD294" i="174"/>
  <c r="AC294" i="174"/>
  <c r="AB294" i="174"/>
  <c r="AA294" i="174"/>
  <c r="Z294" i="174"/>
  <c r="Y294" i="174"/>
  <c r="X294" i="174"/>
  <c r="W294" i="174"/>
  <c r="V294" i="174"/>
  <c r="U294" i="174"/>
  <c r="T294" i="174"/>
  <c r="S294" i="174"/>
  <c r="AX294" i="174" s="1"/>
  <c r="AZ294" i="174" s="1"/>
  <c r="F294" i="174"/>
  <c r="AW293" i="174"/>
  <c r="AV293" i="174"/>
  <c r="AU293" i="174"/>
  <c r="AT293" i="174"/>
  <c r="AS293" i="174"/>
  <c r="AR293" i="174"/>
  <c r="AQ293" i="174"/>
  <c r="AP293" i="174"/>
  <c r="AO293" i="174"/>
  <c r="AN293" i="174"/>
  <c r="AM293" i="174"/>
  <c r="AL293" i="174"/>
  <c r="AK293" i="174"/>
  <c r="AJ293" i="174"/>
  <c r="AI293" i="174"/>
  <c r="AH293" i="174"/>
  <c r="AG293" i="174"/>
  <c r="AF293" i="174"/>
  <c r="AE293" i="174"/>
  <c r="AD293" i="174"/>
  <c r="AC293" i="174"/>
  <c r="AB293" i="174"/>
  <c r="AA293" i="174"/>
  <c r="Z293" i="174"/>
  <c r="Y293" i="174"/>
  <c r="X293" i="174"/>
  <c r="W293" i="174"/>
  <c r="V293" i="174"/>
  <c r="U293" i="174"/>
  <c r="T293" i="174"/>
  <c r="S293" i="174"/>
  <c r="AX293" i="174" s="1"/>
  <c r="AZ293" i="174" s="1"/>
  <c r="AW291" i="174"/>
  <c r="AV291" i="174"/>
  <c r="AU291" i="174"/>
  <c r="AT291" i="174"/>
  <c r="AS291" i="174"/>
  <c r="AR291" i="174"/>
  <c r="AQ291" i="174"/>
  <c r="AP291" i="174"/>
  <c r="AO291" i="174"/>
  <c r="AN291" i="174"/>
  <c r="AM291" i="174"/>
  <c r="AL291" i="174"/>
  <c r="AK291" i="174"/>
  <c r="AJ291" i="174"/>
  <c r="AI291" i="174"/>
  <c r="AH291" i="174"/>
  <c r="AG291" i="174"/>
  <c r="AF291" i="174"/>
  <c r="AE291" i="174"/>
  <c r="AD291" i="174"/>
  <c r="AC291" i="174"/>
  <c r="AB291" i="174"/>
  <c r="AA291" i="174"/>
  <c r="Z291" i="174"/>
  <c r="Y291" i="174"/>
  <c r="X291" i="174"/>
  <c r="W291" i="174"/>
  <c r="V291" i="174"/>
  <c r="U291" i="174"/>
  <c r="T291" i="174"/>
  <c r="S291" i="174"/>
  <c r="AX291" i="174" s="1"/>
  <c r="AZ291" i="174" s="1"/>
  <c r="F291" i="174"/>
  <c r="AW290" i="174"/>
  <c r="AV290" i="174"/>
  <c r="AU290" i="174"/>
  <c r="AT290" i="174"/>
  <c r="AS290" i="174"/>
  <c r="AR290" i="174"/>
  <c r="AQ290" i="174"/>
  <c r="AP290" i="174"/>
  <c r="AO290" i="174"/>
  <c r="AN290" i="174"/>
  <c r="AM290" i="174"/>
  <c r="AL290" i="174"/>
  <c r="AK290" i="174"/>
  <c r="AJ290" i="174"/>
  <c r="AI290" i="174"/>
  <c r="AH290" i="174"/>
  <c r="AG290" i="174"/>
  <c r="AF290" i="174"/>
  <c r="AE290" i="174"/>
  <c r="AD290" i="174"/>
  <c r="AC290" i="174"/>
  <c r="AB290" i="174"/>
  <c r="AA290" i="174"/>
  <c r="Z290" i="174"/>
  <c r="Y290" i="174"/>
  <c r="X290" i="174"/>
  <c r="W290" i="174"/>
  <c r="V290" i="174"/>
  <c r="U290" i="174"/>
  <c r="T290" i="174"/>
  <c r="S290" i="174"/>
  <c r="AX290" i="174" s="1"/>
  <c r="AZ290" i="174" s="1"/>
  <c r="AW288" i="174"/>
  <c r="AV288" i="174"/>
  <c r="AU288" i="174"/>
  <c r="AT288" i="174"/>
  <c r="AS288" i="174"/>
  <c r="AR288" i="174"/>
  <c r="AQ288" i="174"/>
  <c r="AP288" i="174"/>
  <c r="AO288" i="174"/>
  <c r="AN288" i="174"/>
  <c r="AM288" i="174"/>
  <c r="AL288" i="174"/>
  <c r="AK288" i="174"/>
  <c r="AJ288" i="174"/>
  <c r="AI288" i="174"/>
  <c r="AH288" i="174"/>
  <c r="AG288" i="174"/>
  <c r="AF288" i="174"/>
  <c r="AE288" i="174"/>
  <c r="AD288" i="174"/>
  <c r="AC288" i="174"/>
  <c r="AB288" i="174"/>
  <c r="AA288" i="174"/>
  <c r="Z288" i="174"/>
  <c r="Y288" i="174"/>
  <c r="X288" i="174"/>
  <c r="W288" i="174"/>
  <c r="V288" i="174"/>
  <c r="U288" i="174"/>
  <c r="T288" i="174"/>
  <c r="S288" i="174"/>
  <c r="AX288" i="174" s="1"/>
  <c r="AZ288" i="174" s="1"/>
  <c r="F288" i="174"/>
  <c r="AW287" i="174"/>
  <c r="AV287" i="174"/>
  <c r="AU287" i="174"/>
  <c r="AT287" i="174"/>
  <c r="AS287" i="174"/>
  <c r="AR287" i="174"/>
  <c r="AQ287" i="174"/>
  <c r="AP287" i="174"/>
  <c r="AO287" i="174"/>
  <c r="AN287" i="174"/>
  <c r="AM287" i="174"/>
  <c r="AL287" i="174"/>
  <c r="AK287" i="174"/>
  <c r="AJ287" i="174"/>
  <c r="AI287" i="174"/>
  <c r="AH287" i="174"/>
  <c r="AG287" i="174"/>
  <c r="AF287" i="174"/>
  <c r="AE287" i="174"/>
  <c r="AD287" i="174"/>
  <c r="AC287" i="174"/>
  <c r="AB287" i="174"/>
  <c r="AA287" i="174"/>
  <c r="Z287" i="174"/>
  <c r="Y287" i="174"/>
  <c r="X287" i="174"/>
  <c r="W287" i="174"/>
  <c r="V287" i="174"/>
  <c r="U287" i="174"/>
  <c r="T287" i="174"/>
  <c r="S287" i="174"/>
  <c r="AX287" i="174" s="1"/>
  <c r="AZ287" i="174" s="1"/>
  <c r="AW285" i="174"/>
  <c r="AV285" i="174"/>
  <c r="AU285" i="174"/>
  <c r="AT285" i="174"/>
  <c r="AS285" i="174"/>
  <c r="AR285" i="174"/>
  <c r="AQ285" i="174"/>
  <c r="AP285" i="174"/>
  <c r="AO285" i="174"/>
  <c r="AN285" i="174"/>
  <c r="AM285" i="174"/>
  <c r="AL285" i="174"/>
  <c r="AK285" i="174"/>
  <c r="AJ285" i="174"/>
  <c r="AI285" i="174"/>
  <c r="AH285" i="174"/>
  <c r="AG285" i="174"/>
  <c r="AF285" i="174"/>
  <c r="AE285" i="174"/>
  <c r="AD285" i="174"/>
  <c r="AC285" i="174"/>
  <c r="AB285" i="174"/>
  <c r="AA285" i="174"/>
  <c r="Z285" i="174"/>
  <c r="Y285" i="174"/>
  <c r="X285" i="174"/>
  <c r="W285" i="174"/>
  <c r="V285" i="174"/>
  <c r="U285" i="174"/>
  <c r="T285" i="174"/>
  <c r="S285" i="174"/>
  <c r="AX285" i="174" s="1"/>
  <c r="AZ285" i="174" s="1"/>
  <c r="F285" i="174"/>
  <c r="AW284" i="174"/>
  <c r="AV284" i="174"/>
  <c r="AU284" i="174"/>
  <c r="AT284" i="174"/>
  <c r="AS284" i="174"/>
  <c r="AR284" i="174"/>
  <c r="AQ284" i="174"/>
  <c r="AP284" i="174"/>
  <c r="AO284" i="174"/>
  <c r="AN284" i="174"/>
  <c r="AM284" i="174"/>
  <c r="AL284" i="174"/>
  <c r="AK284" i="174"/>
  <c r="AJ284" i="174"/>
  <c r="AI284" i="174"/>
  <c r="AH284" i="174"/>
  <c r="AG284" i="174"/>
  <c r="AF284" i="174"/>
  <c r="AE284" i="174"/>
  <c r="AD284" i="174"/>
  <c r="AC284" i="174"/>
  <c r="AB284" i="174"/>
  <c r="AA284" i="174"/>
  <c r="Z284" i="174"/>
  <c r="Y284" i="174"/>
  <c r="X284" i="174"/>
  <c r="W284" i="174"/>
  <c r="V284" i="174"/>
  <c r="U284" i="174"/>
  <c r="T284" i="174"/>
  <c r="S284" i="174"/>
  <c r="AX284" i="174" s="1"/>
  <c r="AZ284" i="174" s="1"/>
  <c r="AW282" i="174"/>
  <c r="AV282" i="174"/>
  <c r="AU282" i="174"/>
  <c r="AT282" i="174"/>
  <c r="AS282" i="174"/>
  <c r="AR282" i="174"/>
  <c r="AQ282" i="174"/>
  <c r="AP282" i="174"/>
  <c r="AO282" i="174"/>
  <c r="AN282" i="174"/>
  <c r="AM282" i="174"/>
  <c r="AL282" i="174"/>
  <c r="AK282" i="174"/>
  <c r="AJ282" i="174"/>
  <c r="AI282" i="174"/>
  <c r="AH282" i="174"/>
  <c r="AG282" i="174"/>
  <c r="AF282" i="174"/>
  <c r="AE282" i="174"/>
  <c r="AD282" i="174"/>
  <c r="AC282" i="174"/>
  <c r="AB282" i="174"/>
  <c r="AA282" i="174"/>
  <c r="Z282" i="174"/>
  <c r="Y282" i="174"/>
  <c r="X282" i="174"/>
  <c r="W282" i="174"/>
  <c r="V282" i="174"/>
  <c r="U282" i="174"/>
  <c r="T282" i="174"/>
  <c r="S282" i="174"/>
  <c r="AX282" i="174" s="1"/>
  <c r="AZ282" i="174" s="1"/>
  <c r="F282" i="174"/>
  <c r="AW281" i="174"/>
  <c r="AV281" i="174"/>
  <c r="AU281" i="174"/>
  <c r="AT281" i="174"/>
  <c r="AS281" i="174"/>
  <c r="AR281" i="174"/>
  <c r="AQ281" i="174"/>
  <c r="AP281" i="174"/>
  <c r="AO281" i="174"/>
  <c r="AN281" i="174"/>
  <c r="AM281" i="174"/>
  <c r="AL281" i="174"/>
  <c r="AK281" i="174"/>
  <c r="AJ281" i="174"/>
  <c r="AI281" i="174"/>
  <c r="AH281" i="174"/>
  <c r="AG281" i="174"/>
  <c r="AF281" i="174"/>
  <c r="AE281" i="174"/>
  <c r="AD281" i="174"/>
  <c r="AC281" i="174"/>
  <c r="AB281" i="174"/>
  <c r="AA281" i="174"/>
  <c r="Z281" i="174"/>
  <c r="Y281" i="174"/>
  <c r="X281" i="174"/>
  <c r="W281" i="174"/>
  <c r="V281" i="174"/>
  <c r="U281" i="174"/>
  <c r="T281" i="174"/>
  <c r="S281" i="174"/>
  <c r="AX281" i="174" s="1"/>
  <c r="AZ281" i="174" s="1"/>
  <c r="AW279" i="174"/>
  <c r="AV279" i="174"/>
  <c r="AU279" i="174"/>
  <c r="AT279" i="174"/>
  <c r="AS279" i="174"/>
  <c r="AR279" i="174"/>
  <c r="AQ279" i="174"/>
  <c r="AP279" i="174"/>
  <c r="AO279" i="174"/>
  <c r="AN279" i="174"/>
  <c r="AM279" i="174"/>
  <c r="AL279" i="174"/>
  <c r="AK279" i="174"/>
  <c r="AJ279" i="174"/>
  <c r="AI279" i="174"/>
  <c r="AH279" i="174"/>
  <c r="AG279" i="174"/>
  <c r="AF279" i="174"/>
  <c r="AE279" i="174"/>
  <c r="AD279" i="174"/>
  <c r="AC279" i="174"/>
  <c r="AB279" i="174"/>
  <c r="AA279" i="174"/>
  <c r="Z279" i="174"/>
  <c r="Y279" i="174"/>
  <c r="X279" i="174"/>
  <c r="W279" i="174"/>
  <c r="V279" i="174"/>
  <c r="U279" i="174"/>
  <c r="T279" i="174"/>
  <c r="S279" i="174"/>
  <c r="AX279" i="174" s="1"/>
  <c r="AZ279" i="174" s="1"/>
  <c r="F279" i="174"/>
  <c r="AW278" i="174"/>
  <c r="AV278" i="174"/>
  <c r="AU278" i="174"/>
  <c r="AT278" i="174"/>
  <c r="AS278" i="174"/>
  <c r="AR278" i="174"/>
  <c r="AQ278" i="174"/>
  <c r="AP278" i="174"/>
  <c r="AO278" i="174"/>
  <c r="AN278" i="174"/>
  <c r="AM278" i="174"/>
  <c r="AL278" i="174"/>
  <c r="AK278" i="174"/>
  <c r="AJ278" i="174"/>
  <c r="AI278" i="174"/>
  <c r="AH278" i="174"/>
  <c r="AG278" i="174"/>
  <c r="AF278" i="174"/>
  <c r="AE278" i="174"/>
  <c r="AD278" i="174"/>
  <c r="AC278" i="174"/>
  <c r="AB278" i="174"/>
  <c r="AA278" i="174"/>
  <c r="Z278" i="174"/>
  <c r="Y278" i="174"/>
  <c r="X278" i="174"/>
  <c r="W278" i="174"/>
  <c r="V278" i="174"/>
  <c r="U278" i="174"/>
  <c r="T278" i="174"/>
  <c r="S278" i="174"/>
  <c r="AX278" i="174" s="1"/>
  <c r="AZ278" i="174" s="1"/>
  <c r="AW276" i="174"/>
  <c r="AV276" i="174"/>
  <c r="AU276" i="174"/>
  <c r="AT276" i="174"/>
  <c r="AS276" i="174"/>
  <c r="AR276" i="174"/>
  <c r="AQ276" i="174"/>
  <c r="AP276" i="174"/>
  <c r="AO276" i="174"/>
  <c r="AN276" i="174"/>
  <c r="AM276" i="174"/>
  <c r="AL276" i="174"/>
  <c r="AK276" i="174"/>
  <c r="AJ276" i="174"/>
  <c r="AI276" i="174"/>
  <c r="AH276" i="174"/>
  <c r="AG276" i="174"/>
  <c r="AF276" i="174"/>
  <c r="AE276" i="174"/>
  <c r="AD276" i="174"/>
  <c r="AC276" i="174"/>
  <c r="AB276" i="174"/>
  <c r="AA276" i="174"/>
  <c r="Z276" i="174"/>
  <c r="Y276" i="174"/>
  <c r="X276" i="174"/>
  <c r="W276" i="174"/>
  <c r="V276" i="174"/>
  <c r="U276" i="174"/>
  <c r="T276" i="174"/>
  <c r="S276" i="174"/>
  <c r="AX276" i="174" s="1"/>
  <c r="AZ276" i="174" s="1"/>
  <c r="F276" i="174"/>
  <c r="AW275" i="174"/>
  <c r="AV275" i="174"/>
  <c r="AU275" i="174"/>
  <c r="AT275" i="174"/>
  <c r="AS275" i="174"/>
  <c r="AR275" i="174"/>
  <c r="AQ275" i="174"/>
  <c r="AP275" i="174"/>
  <c r="AO275" i="174"/>
  <c r="AN275" i="174"/>
  <c r="AM275" i="174"/>
  <c r="AL275" i="174"/>
  <c r="AK275" i="174"/>
  <c r="AJ275" i="174"/>
  <c r="AI275" i="174"/>
  <c r="AH275" i="174"/>
  <c r="AG275" i="174"/>
  <c r="AF275" i="174"/>
  <c r="AE275" i="174"/>
  <c r="AD275" i="174"/>
  <c r="AC275" i="174"/>
  <c r="AB275" i="174"/>
  <c r="AA275" i="174"/>
  <c r="Z275" i="174"/>
  <c r="Y275" i="174"/>
  <c r="X275" i="174"/>
  <c r="W275" i="174"/>
  <c r="V275" i="174"/>
  <c r="U275" i="174"/>
  <c r="T275" i="174"/>
  <c r="S275" i="174"/>
  <c r="AX275" i="174" s="1"/>
  <c r="AZ275" i="174" s="1"/>
  <c r="AW273" i="174"/>
  <c r="AV273" i="174"/>
  <c r="AU273" i="174"/>
  <c r="AT273" i="174"/>
  <c r="AS273" i="174"/>
  <c r="AR273" i="174"/>
  <c r="AQ273" i="174"/>
  <c r="AP273" i="174"/>
  <c r="AO273" i="174"/>
  <c r="AN273" i="174"/>
  <c r="AM273" i="174"/>
  <c r="AL273" i="174"/>
  <c r="AK273" i="174"/>
  <c r="AJ273" i="174"/>
  <c r="AI273" i="174"/>
  <c r="AH273" i="174"/>
  <c r="AG273" i="174"/>
  <c r="AF273" i="174"/>
  <c r="AE273" i="174"/>
  <c r="AD273" i="174"/>
  <c r="AC273" i="174"/>
  <c r="AB273" i="174"/>
  <c r="AA273" i="174"/>
  <c r="Z273" i="174"/>
  <c r="Y273" i="174"/>
  <c r="X273" i="174"/>
  <c r="W273" i="174"/>
  <c r="V273" i="174"/>
  <c r="U273" i="174"/>
  <c r="T273" i="174"/>
  <c r="S273" i="174"/>
  <c r="AX273" i="174" s="1"/>
  <c r="AZ273" i="174" s="1"/>
  <c r="F273" i="174"/>
  <c r="AW272" i="174"/>
  <c r="AV272" i="174"/>
  <c r="AU272" i="174"/>
  <c r="AT272" i="174"/>
  <c r="AS272" i="174"/>
  <c r="AR272" i="174"/>
  <c r="AQ272" i="174"/>
  <c r="AP272" i="174"/>
  <c r="AO272" i="174"/>
  <c r="AN272" i="174"/>
  <c r="AM272" i="174"/>
  <c r="AL272" i="174"/>
  <c r="AK272" i="174"/>
  <c r="AJ272" i="174"/>
  <c r="AI272" i="174"/>
  <c r="AH272" i="174"/>
  <c r="AG272" i="174"/>
  <c r="AF272" i="174"/>
  <c r="AE272" i="174"/>
  <c r="AD272" i="174"/>
  <c r="AC272" i="174"/>
  <c r="AB272" i="174"/>
  <c r="AA272" i="174"/>
  <c r="Z272" i="174"/>
  <c r="Y272" i="174"/>
  <c r="X272" i="174"/>
  <c r="W272" i="174"/>
  <c r="V272" i="174"/>
  <c r="U272" i="174"/>
  <c r="T272" i="174"/>
  <c r="S272" i="174"/>
  <c r="AX272" i="174" s="1"/>
  <c r="AZ272" i="174" s="1"/>
  <c r="AW270" i="174"/>
  <c r="AV270" i="174"/>
  <c r="AU270" i="174"/>
  <c r="AT270" i="174"/>
  <c r="AS270" i="174"/>
  <c r="AR270" i="174"/>
  <c r="AQ270" i="174"/>
  <c r="AP270" i="174"/>
  <c r="AO270" i="174"/>
  <c r="AN270" i="174"/>
  <c r="AM270" i="174"/>
  <c r="AL270" i="174"/>
  <c r="AK270" i="174"/>
  <c r="AJ270" i="174"/>
  <c r="AI270" i="174"/>
  <c r="AH270" i="174"/>
  <c r="AG270" i="174"/>
  <c r="AF270" i="174"/>
  <c r="AE270" i="174"/>
  <c r="AD270" i="174"/>
  <c r="AC270" i="174"/>
  <c r="AB270" i="174"/>
  <c r="AA270" i="174"/>
  <c r="Z270" i="174"/>
  <c r="Y270" i="174"/>
  <c r="X270" i="174"/>
  <c r="W270" i="174"/>
  <c r="V270" i="174"/>
  <c r="U270" i="174"/>
  <c r="T270" i="174"/>
  <c r="S270" i="174"/>
  <c r="AX270" i="174" s="1"/>
  <c r="AZ270" i="174" s="1"/>
  <c r="F270" i="174"/>
  <c r="AW269" i="174"/>
  <c r="AV269" i="174"/>
  <c r="AU269" i="174"/>
  <c r="AT269" i="174"/>
  <c r="AS269" i="174"/>
  <c r="AR269" i="174"/>
  <c r="AQ269" i="174"/>
  <c r="AP269" i="174"/>
  <c r="AO269" i="174"/>
  <c r="AN269" i="174"/>
  <c r="AM269" i="174"/>
  <c r="AL269" i="174"/>
  <c r="AK269" i="174"/>
  <c r="AJ269" i="174"/>
  <c r="AI269" i="174"/>
  <c r="AH269" i="174"/>
  <c r="AG269" i="174"/>
  <c r="AF269" i="174"/>
  <c r="AE269" i="174"/>
  <c r="AD269" i="174"/>
  <c r="AC269" i="174"/>
  <c r="AB269" i="174"/>
  <c r="AA269" i="174"/>
  <c r="Z269" i="174"/>
  <c r="Y269" i="174"/>
  <c r="X269" i="174"/>
  <c r="W269" i="174"/>
  <c r="V269" i="174"/>
  <c r="U269" i="174"/>
  <c r="T269" i="174"/>
  <c r="S269" i="174"/>
  <c r="AX269" i="174" s="1"/>
  <c r="AZ269" i="174" s="1"/>
  <c r="AW267" i="174"/>
  <c r="AV267" i="174"/>
  <c r="AU267" i="174"/>
  <c r="AT267" i="174"/>
  <c r="AS267" i="174"/>
  <c r="AR267" i="174"/>
  <c r="AQ267" i="174"/>
  <c r="AP267" i="174"/>
  <c r="AO267" i="174"/>
  <c r="AN267" i="174"/>
  <c r="AM267" i="174"/>
  <c r="AL267" i="174"/>
  <c r="AK267" i="174"/>
  <c r="AJ267" i="174"/>
  <c r="AI267" i="174"/>
  <c r="AH267" i="174"/>
  <c r="AG267" i="174"/>
  <c r="AF267" i="174"/>
  <c r="AE267" i="174"/>
  <c r="AD267" i="174"/>
  <c r="AC267" i="174"/>
  <c r="AB267" i="174"/>
  <c r="AA267" i="174"/>
  <c r="Z267" i="174"/>
  <c r="Y267" i="174"/>
  <c r="X267" i="174"/>
  <c r="W267" i="174"/>
  <c r="V267" i="174"/>
  <c r="U267" i="174"/>
  <c r="T267" i="174"/>
  <c r="S267" i="174"/>
  <c r="AX267" i="174" s="1"/>
  <c r="AZ267" i="174" s="1"/>
  <c r="F267" i="174"/>
  <c r="AW266" i="174"/>
  <c r="AV266" i="174"/>
  <c r="AU266" i="174"/>
  <c r="AT266" i="174"/>
  <c r="AS266" i="174"/>
  <c r="AR266" i="174"/>
  <c r="AQ266" i="174"/>
  <c r="AP266" i="174"/>
  <c r="AO266" i="174"/>
  <c r="AN266" i="174"/>
  <c r="AM266" i="174"/>
  <c r="AL266" i="174"/>
  <c r="AK266" i="174"/>
  <c r="AJ266" i="174"/>
  <c r="AI266" i="174"/>
  <c r="AH266" i="174"/>
  <c r="AG266" i="174"/>
  <c r="AF266" i="174"/>
  <c r="AE266" i="174"/>
  <c r="AD266" i="174"/>
  <c r="AC266" i="174"/>
  <c r="AB266" i="174"/>
  <c r="AA266" i="174"/>
  <c r="Z266" i="174"/>
  <c r="Y266" i="174"/>
  <c r="X266" i="174"/>
  <c r="W266" i="174"/>
  <c r="V266" i="174"/>
  <c r="U266" i="174"/>
  <c r="T266" i="174"/>
  <c r="S266" i="174"/>
  <c r="AX266" i="174" s="1"/>
  <c r="AZ266" i="174" s="1"/>
  <c r="AW264" i="174"/>
  <c r="AV264" i="174"/>
  <c r="AU264" i="174"/>
  <c r="AT264" i="174"/>
  <c r="AS264" i="174"/>
  <c r="AR264" i="174"/>
  <c r="AQ264" i="174"/>
  <c r="AP264" i="174"/>
  <c r="AO264" i="174"/>
  <c r="AN264" i="174"/>
  <c r="AM264" i="174"/>
  <c r="AL264" i="174"/>
  <c r="AK264" i="174"/>
  <c r="AJ264" i="174"/>
  <c r="AI264" i="174"/>
  <c r="AH264" i="174"/>
  <c r="AG264" i="174"/>
  <c r="AF264" i="174"/>
  <c r="AE264" i="174"/>
  <c r="AD264" i="174"/>
  <c r="AC264" i="174"/>
  <c r="AB264" i="174"/>
  <c r="AA264" i="174"/>
  <c r="Z264" i="174"/>
  <c r="Y264" i="174"/>
  <c r="X264" i="174"/>
  <c r="W264" i="174"/>
  <c r="V264" i="174"/>
  <c r="U264" i="174"/>
  <c r="T264" i="174"/>
  <c r="S264" i="174"/>
  <c r="AX264" i="174" s="1"/>
  <c r="AZ264" i="174" s="1"/>
  <c r="F264" i="174"/>
  <c r="AW263" i="174"/>
  <c r="AV263" i="174"/>
  <c r="AU263" i="174"/>
  <c r="AT263" i="174"/>
  <c r="AS263" i="174"/>
  <c r="AR263" i="174"/>
  <c r="AQ263" i="174"/>
  <c r="AP263" i="174"/>
  <c r="AO263" i="174"/>
  <c r="AN263" i="174"/>
  <c r="AM263" i="174"/>
  <c r="AL263" i="174"/>
  <c r="AK263" i="174"/>
  <c r="AJ263" i="174"/>
  <c r="AI263" i="174"/>
  <c r="AH263" i="174"/>
  <c r="AG263" i="174"/>
  <c r="AF263" i="174"/>
  <c r="AE263" i="174"/>
  <c r="AD263" i="174"/>
  <c r="AC263" i="174"/>
  <c r="AB263" i="174"/>
  <c r="AA263" i="174"/>
  <c r="Z263" i="174"/>
  <c r="Y263" i="174"/>
  <c r="X263" i="174"/>
  <c r="W263" i="174"/>
  <c r="V263" i="174"/>
  <c r="U263" i="174"/>
  <c r="T263" i="174"/>
  <c r="S263" i="174"/>
  <c r="AX263" i="174" s="1"/>
  <c r="AZ263" i="174" s="1"/>
  <c r="AW261" i="174"/>
  <c r="AV261" i="174"/>
  <c r="AU261" i="174"/>
  <c r="AT261" i="174"/>
  <c r="AS261" i="174"/>
  <c r="AR261" i="174"/>
  <c r="AQ261" i="174"/>
  <c r="AP261" i="174"/>
  <c r="AO261" i="174"/>
  <c r="AN261" i="174"/>
  <c r="AM261" i="174"/>
  <c r="AL261" i="174"/>
  <c r="AK261" i="174"/>
  <c r="AJ261" i="174"/>
  <c r="AI261" i="174"/>
  <c r="AH261" i="174"/>
  <c r="AG261" i="174"/>
  <c r="AF261" i="174"/>
  <c r="AE261" i="174"/>
  <c r="AD261" i="174"/>
  <c r="AC261" i="174"/>
  <c r="AB261" i="174"/>
  <c r="AA261" i="174"/>
  <c r="Z261" i="174"/>
  <c r="Y261" i="174"/>
  <c r="X261" i="174"/>
  <c r="W261" i="174"/>
  <c r="V261" i="174"/>
  <c r="U261" i="174"/>
  <c r="T261" i="174"/>
  <c r="S261" i="174"/>
  <c r="AX261" i="174" s="1"/>
  <c r="AZ261" i="174" s="1"/>
  <c r="F261" i="174"/>
  <c r="AW260" i="174"/>
  <c r="AV260" i="174"/>
  <c r="AU260" i="174"/>
  <c r="AT260" i="174"/>
  <c r="AS260" i="174"/>
  <c r="AR260" i="174"/>
  <c r="AQ260" i="174"/>
  <c r="AP260" i="174"/>
  <c r="AO260" i="174"/>
  <c r="AN260" i="174"/>
  <c r="AM260" i="174"/>
  <c r="AL260" i="174"/>
  <c r="AK260" i="174"/>
  <c r="AJ260" i="174"/>
  <c r="AI260" i="174"/>
  <c r="AH260" i="174"/>
  <c r="AG260" i="174"/>
  <c r="AF260" i="174"/>
  <c r="AE260" i="174"/>
  <c r="AD260" i="174"/>
  <c r="AC260" i="174"/>
  <c r="AB260" i="174"/>
  <c r="AA260" i="174"/>
  <c r="Z260" i="174"/>
  <c r="Y260" i="174"/>
  <c r="X260" i="174"/>
  <c r="W260" i="174"/>
  <c r="V260" i="174"/>
  <c r="U260" i="174"/>
  <c r="T260" i="174"/>
  <c r="S260" i="174"/>
  <c r="AX260" i="174" s="1"/>
  <c r="AZ260" i="174" s="1"/>
  <c r="AW258" i="174"/>
  <c r="AV258" i="174"/>
  <c r="AU258" i="174"/>
  <c r="AT258" i="174"/>
  <c r="AS258" i="174"/>
  <c r="AR258" i="174"/>
  <c r="AQ258" i="174"/>
  <c r="AP258" i="174"/>
  <c r="AO258" i="174"/>
  <c r="AN258" i="174"/>
  <c r="AM258" i="174"/>
  <c r="AL258" i="174"/>
  <c r="AK258" i="174"/>
  <c r="AJ258" i="174"/>
  <c r="AI258" i="174"/>
  <c r="AH258" i="174"/>
  <c r="AG258" i="174"/>
  <c r="AF258" i="174"/>
  <c r="AE258" i="174"/>
  <c r="AD258" i="174"/>
  <c r="AC258" i="174"/>
  <c r="AB258" i="174"/>
  <c r="AA258" i="174"/>
  <c r="Z258" i="174"/>
  <c r="Y258" i="174"/>
  <c r="X258" i="174"/>
  <c r="W258" i="174"/>
  <c r="V258" i="174"/>
  <c r="U258" i="174"/>
  <c r="T258" i="174"/>
  <c r="S258" i="174"/>
  <c r="AX258" i="174" s="1"/>
  <c r="AZ258" i="174" s="1"/>
  <c r="F258" i="174"/>
  <c r="AW257" i="174"/>
  <c r="AV257" i="174"/>
  <c r="AU257" i="174"/>
  <c r="AT257" i="174"/>
  <c r="AS257" i="174"/>
  <c r="AR257" i="174"/>
  <c r="AQ257" i="174"/>
  <c r="AP257" i="174"/>
  <c r="AO257" i="174"/>
  <c r="AN257" i="174"/>
  <c r="AM257" i="174"/>
  <c r="AL257" i="174"/>
  <c r="AK257" i="174"/>
  <c r="AJ257" i="174"/>
  <c r="AI257" i="174"/>
  <c r="AH257" i="174"/>
  <c r="AG257" i="174"/>
  <c r="AF257" i="174"/>
  <c r="AE257" i="174"/>
  <c r="AD257" i="174"/>
  <c r="AC257" i="174"/>
  <c r="AB257" i="174"/>
  <c r="AA257" i="174"/>
  <c r="Z257" i="174"/>
  <c r="Y257" i="174"/>
  <c r="X257" i="174"/>
  <c r="W257" i="174"/>
  <c r="V257" i="174"/>
  <c r="U257" i="174"/>
  <c r="T257" i="174"/>
  <c r="S257" i="174"/>
  <c r="AX257" i="174" s="1"/>
  <c r="AZ257" i="174" s="1"/>
  <c r="AW255" i="174"/>
  <c r="AV255" i="174"/>
  <c r="AU255" i="174"/>
  <c r="AT255" i="174"/>
  <c r="AS255" i="174"/>
  <c r="AR255" i="174"/>
  <c r="AQ255" i="174"/>
  <c r="AP255" i="174"/>
  <c r="AO255" i="174"/>
  <c r="AN255" i="174"/>
  <c r="AM255" i="174"/>
  <c r="AL255" i="174"/>
  <c r="AK255" i="174"/>
  <c r="AJ255" i="174"/>
  <c r="AI255" i="174"/>
  <c r="AH255" i="174"/>
  <c r="AG255" i="174"/>
  <c r="AF255" i="174"/>
  <c r="AE255" i="174"/>
  <c r="AD255" i="174"/>
  <c r="AC255" i="174"/>
  <c r="AB255" i="174"/>
  <c r="AA255" i="174"/>
  <c r="Z255" i="174"/>
  <c r="Y255" i="174"/>
  <c r="X255" i="174"/>
  <c r="W255" i="174"/>
  <c r="V255" i="174"/>
  <c r="U255" i="174"/>
  <c r="T255" i="174"/>
  <c r="S255" i="174"/>
  <c r="AX255" i="174" s="1"/>
  <c r="AZ255" i="174" s="1"/>
  <c r="F255" i="174"/>
  <c r="AW254" i="174"/>
  <c r="AV254" i="174"/>
  <c r="AU254" i="174"/>
  <c r="AT254" i="174"/>
  <c r="AS254" i="174"/>
  <c r="AR254" i="174"/>
  <c r="AQ254" i="174"/>
  <c r="AP254" i="174"/>
  <c r="AO254" i="174"/>
  <c r="AN254" i="174"/>
  <c r="AM254" i="174"/>
  <c r="AL254" i="174"/>
  <c r="AK254" i="174"/>
  <c r="AJ254" i="174"/>
  <c r="AI254" i="174"/>
  <c r="AH254" i="174"/>
  <c r="AG254" i="174"/>
  <c r="AF254" i="174"/>
  <c r="AE254" i="174"/>
  <c r="AD254" i="174"/>
  <c r="AC254" i="174"/>
  <c r="AB254" i="174"/>
  <c r="AA254" i="174"/>
  <c r="Z254" i="174"/>
  <c r="Y254" i="174"/>
  <c r="X254" i="174"/>
  <c r="W254" i="174"/>
  <c r="V254" i="174"/>
  <c r="U254" i="174"/>
  <c r="T254" i="174"/>
  <c r="S254" i="174"/>
  <c r="AX254" i="174" s="1"/>
  <c r="AZ254" i="174" s="1"/>
  <c r="AW252" i="174"/>
  <c r="AV252" i="174"/>
  <c r="AU252" i="174"/>
  <c r="AT252" i="174"/>
  <c r="AS252" i="174"/>
  <c r="AR252" i="174"/>
  <c r="AQ252" i="174"/>
  <c r="AP252" i="174"/>
  <c r="AO252" i="174"/>
  <c r="AN252" i="174"/>
  <c r="AM252" i="174"/>
  <c r="AL252" i="174"/>
  <c r="AK252" i="174"/>
  <c r="AJ252" i="174"/>
  <c r="AI252" i="174"/>
  <c r="AH252" i="174"/>
  <c r="AG252" i="174"/>
  <c r="AF252" i="174"/>
  <c r="AE252" i="174"/>
  <c r="AD252" i="174"/>
  <c r="AC252" i="174"/>
  <c r="AB252" i="174"/>
  <c r="AA252" i="174"/>
  <c r="Z252" i="174"/>
  <c r="Y252" i="174"/>
  <c r="X252" i="174"/>
  <c r="W252" i="174"/>
  <c r="V252" i="174"/>
  <c r="U252" i="174"/>
  <c r="T252" i="174"/>
  <c r="S252" i="174"/>
  <c r="AX252" i="174" s="1"/>
  <c r="AZ252" i="174" s="1"/>
  <c r="F252" i="174"/>
  <c r="AW251" i="174"/>
  <c r="AV251" i="174"/>
  <c r="AU251" i="174"/>
  <c r="AT251" i="174"/>
  <c r="AS251" i="174"/>
  <c r="AR251" i="174"/>
  <c r="AQ251" i="174"/>
  <c r="AP251" i="174"/>
  <c r="AO251" i="174"/>
  <c r="AN251" i="174"/>
  <c r="AM251" i="174"/>
  <c r="AL251" i="174"/>
  <c r="AK251" i="174"/>
  <c r="AJ251" i="174"/>
  <c r="AI251" i="174"/>
  <c r="AH251" i="174"/>
  <c r="AG251" i="174"/>
  <c r="AF251" i="174"/>
  <c r="AE251" i="174"/>
  <c r="AD251" i="174"/>
  <c r="AC251" i="174"/>
  <c r="AB251" i="174"/>
  <c r="AA251" i="174"/>
  <c r="Z251" i="174"/>
  <c r="Y251" i="174"/>
  <c r="X251" i="174"/>
  <c r="W251" i="174"/>
  <c r="V251" i="174"/>
  <c r="U251" i="174"/>
  <c r="T251" i="174"/>
  <c r="S251" i="174"/>
  <c r="AX251" i="174" s="1"/>
  <c r="AZ251" i="174" s="1"/>
  <c r="AW249" i="174"/>
  <c r="AV249" i="174"/>
  <c r="AU249" i="174"/>
  <c r="AT249" i="174"/>
  <c r="AS249" i="174"/>
  <c r="AR249" i="174"/>
  <c r="AQ249" i="174"/>
  <c r="AP249" i="174"/>
  <c r="AO249" i="174"/>
  <c r="AN249" i="174"/>
  <c r="AM249" i="174"/>
  <c r="AL249" i="174"/>
  <c r="AK249" i="174"/>
  <c r="AJ249" i="174"/>
  <c r="AI249" i="174"/>
  <c r="AH249" i="174"/>
  <c r="AG249" i="174"/>
  <c r="AF249" i="174"/>
  <c r="AE249" i="174"/>
  <c r="AD249" i="174"/>
  <c r="AC249" i="174"/>
  <c r="AB249" i="174"/>
  <c r="AA249" i="174"/>
  <c r="Z249" i="174"/>
  <c r="Y249" i="174"/>
  <c r="X249" i="174"/>
  <c r="W249" i="174"/>
  <c r="V249" i="174"/>
  <c r="U249" i="174"/>
  <c r="T249" i="174"/>
  <c r="S249" i="174"/>
  <c r="AX249" i="174" s="1"/>
  <c r="AZ249" i="174" s="1"/>
  <c r="F249" i="174"/>
  <c r="AW248" i="174"/>
  <c r="AV248" i="174"/>
  <c r="AU248" i="174"/>
  <c r="AT248" i="174"/>
  <c r="AS248" i="174"/>
  <c r="AR248" i="174"/>
  <c r="AQ248" i="174"/>
  <c r="AP248" i="174"/>
  <c r="AO248" i="174"/>
  <c r="AN248" i="174"/>
  <c r="AM248" i="174"/>
  <c r="AL248" i="174"/>
  <c r="AK248" i="174"/>
  <c r="AJ248" i="174"/>
  <c r="AI248" i="174"/>
  <c r="AH248" i="174"/>
  <c r="AG248" i="174"/>
  <c r="AF248" i="174"/>
  <c r="AE248" i="174"/>
  <c r="AD248" i="174"/>
  <c r="AC248" i="174"/>
  <c r="AB248" i="174"/>
  <c r="AA248" i="174"/>
  <c r="Z248" i="174"/>
  <c r="Y248" i="174"/>
  <c r="X248" i="174"/>
  <c r="W248" i="174"/>
  <c r="V248" i="174"/>
  <c r="U248" i="174"/>
  <c r="T248" i="174"/>
  <c r="S248" i="174"/>
  <c r="AX248" i="174" s="1"/>
  <c r="AZ248" i="174" s="1"/>
  <c r="AW246" i="174"/>
  <c r="AV246" i="174"/>
  <c r="AU246" i="174"/>
  <c r="AT246" i="174"/>
  <c r="AS246" i="174"/>
  <c r="AR246" i="174"/>
  <c r="AQ246" i="174"/>
  <c r="AP246" i="174"/>
  <c r="AO246" i="174"/>
  <c r="AN246" i="174"/>
  <c r="AM246" i="174"/>
  <c r="AL246" i="174"/>
  <c r="AK246" i="174"/>
  <c r="AJ246" i="174"/>
  <c r="AI246" i="174"/>
  <c r="AH246" i="174"/>
  <c r="AG246" i="174"/>
  <c r="AF246" i="174"/>
  <c r="AE246" i="174"/>
  <c r="AD246" i="174"/>
  <c r="AC246" i="174"/>
  <c r="AB246" i="174"/>
  <c r="AA246" i="174"/>
  <c r="Z246" i="174"/>
  <c r="Y246" i="174"/>
  <c r="X246" i="174"/>
  <c r="W246" i="174"/>
  <c r="V246" i="174"/>
  <c r="U246" i="174"/>
  <c r="T246" i="174"/>
  <c r="S246" i="174"/>
  <c r="AX246" i="174" s="1"/>
  <c r="AZ246" i="174" s="1"/>
  <c r="F246" i="174"/>
  <c r="AW245" i="174"/>
  <c r="AV245" i="174"/>
  <c r="AU245" i="174"/>
  <c r="AT245" i="174"/>
  <c r="AS245" i="174"/>
  <c r="AR245" i="174"/>
  <c r="AQ245" i="174"/>
  <c r="AP245" i="174"/>
  <c r="AO245" i="174"/>
  <c r="AN245" i="174"/>
  <c r="AM245" i="174"/>
  <c r="AL245" i="174"/>
  <c r="AK245" i="174"/>
  <c r="AJ245" i="174"/>
  <c r="AI245" i="174"/>
  <c r="AH245" i="174"/>
  <c r="AG245" i="174"/>
  <c r="AF245" i="174"/>
  <c r="AE245" i="174"/>
  <c r="AD245" i="174"/>
  <c r="AC245" i="174"/>
  <c r="AB245" i="174"/>
  <c r="AA245" i="174"/>
  <c r="Z245" i="174"/>
  <c r="Y245" i="174"/>
  <c r="X245" i="174"/>
  <c r="W245" i="174"/>
  <c r="V245" i="174"/>
  <c r="U245" i="174"/>
  <c r="T245" i="174"/>
  <c r="S245" i="174"/>
  <c r="AX245" i="174" s="1"/>
  <c r="AZ245" i="174" s="1"/>
  <c r="AW243" i="174"/>
  <c r="AV243" i="174"/>
  <c r="AU243" i="174"/>
  <c r="AT243" i="174"/>
  <c r="AS243" i="174"/>
  <c r="AR243" i="174"/>
  <c r="AQ243" i="174"/>
  <c r="AP243" i="174"/>
  <c r="AO243" i="174"/>
  <c r="AN243" i="174"/>
  <c r="AM243" i="174"/>
  <c r="AL243" i="174"/>
  <c r="AK243" i="174"/>
  <c r="AJ243" i="174"/>
  <c r="AI243" i="174"/>
  <c r="AH243" i="174"/>
  <c r="AG243" i="174"/>
  <c r="AF243" i="174"/>
  <c r="AE243" i="174"/>
  <c r="AD243" i="174"/>
  <c r="AC243" i="174"/>
  <c r="AB243" i="174"/>
  <c r="AA243" i="174"/>
  <c r="Z243" i="174"/>
  <c r="Y243" i="174"/>
  <c r="X243" i="174"/>
  <c r="W243" i="174"/>
  <c r="V243" i="174"/>
  <c r="U243" i="174"/>
  <c r="T243" i="174"/>
  <c r="S243" i="174"/>
  <c r="AX243" i="174" s="1"/>
  <c r="AZ243" i="174" s="1"/>
  <c r="F243" i="174"/>
  <c r="AW242" i="174"/>
  <c r="AV242" i="174"/>
  <c r="AU242" i="174"/>
  <c r="AT242" i="174"/>
  <c r="AS242" i="174"/>
  <c r="AR242" i="174"/>
  <c r="AQ242" i="174"/>
  <c r="AP242" i="174"/>
  <c r="AO242" i="174"/>
  <c r="AN242" i="174"/>
  <c r="AM242" i="174"/>
  <c r="AL242" i="174"/>
  <c r="AK242" i="174"/>
  <c r="AJ242" i="174"/>
  <c r="AI242" i="174"/>
  <c r="AH242" i="174"/>
  <c r="AG242" i="174"/>
  <c r="AF242" i="174"/>
  <c r="AE242" i="174"/>
  <c r="AD242" i="174"/>
  <c r="AC242" i="174"/>
  <c r="AB242" i="174"/>
  <c r="AA242" i="174"/>
  <c r="Z242" i="174"/>
  <c r="Y242" i="174"/>
  <c r="X242" i="174"/>
  <c r="W242" i="174"/>
  <c r="V242" i="174"/>
  <c r="U242" i="174"/>
  <c r="T242" i="174"/>
  <c r="S242" i="174"/>
  <c r="AX242" i="174" s="1"/>
  <c r="AZ242" i="174" s="1"/>
  <c r="AW240" i="174"/>
  <c r="AV240" i="174"/>
  <c r="AU240" i="174"/>
  <c r="AT240" i="174"/>
  <c r="AS240" i="174"/>
  <c r="AR240" i="174"/>
  <c r="AQ240" i="174"/>
  <c r="AP240" i="174"/>
  <c r="AO240" i="174"/>
  <c r="AN240" i="174"/>
  <c r="AM240" i="174"/>
  <c r="AL240" i="174"/>
  <c r="AK240" i="174"/>
  <c r="AJ240" i="174"/>
  <c r="AI240" i="174"/>
  <c r="AH240" i="174"/>
  <c r="AG240" i="174"/>
  <c r="AF240" i="174"/>
  <c r="AE240" i="174"/>
  <c r="AD240" i="174"/>
  <c r="AC240" i="174"/>
  <c r="AB240" i="174"/>
  <c r="AA240" i="174"/>
  <c r="Z240" i="174"/>
  <c r="Y240" i="174"/>
  <c r="X240" i="174"/>
  <c r="W240" i="174"/>
  <c r="V240" i="174"/>
  <c r="U240" i="174"/>
  <c r="T240" i="174"/>
  <c r="S240" i="174"/>
  <c r="AX240" i="174" s="1"/>
  <c r="AZ240" i="174" s="1"/>
  <c r="F240" i="174"/>
  <c r="AW239" i="174"/>
  <c r="AV239" i="174"/>
  <c r="AU239" i="174"/>
  <c r="AT239" i="174"/>
  <c r="AS239" i="174"/>
  <c r="AR239" i="174"/>
  <c r="AQ239" i="174"/>
  <c r="AP239" i="174"/>
  <c r="AO239" i="174"/>
  <c r="AN239" i="174"/>
  <c r="AM239" i="174"/>
  <c r="AL239" i="174"/>
  <c r="AK239" i="174"/>
  <c r="AJ239" i="174"/>
  <c r="AI239" i="174"/>
  <c r="AH239" i="174"/>
  <c r="AG239" i="174"/>
  <c r="AF239" i="174"/>
  <c r="AE239" i="174"/>
  <c r="AD239" i="174"/>
  <c r="AC239" i="174"/>
  <c r="AB239" i="174"/>
  <c r="AA239" i="174"/>
  <c r="Z239" i="174"/>
  <c r="Y239" i="174"/>
  <c r="X239" i="174"/>
  <c r="W239" i="174"/>
  <c r="V239" i="174"/>
  <c r="U239" i="174"/>
  <c r="T239" i="174"/>
  <c r="S239" i="174"/>
  <c r="AX239" i="174" s="1"/>
  <c r="AZ239" i="174" s="1"/>
  <c r="AW237" i="174"/>
  <c r="AV237" i="174"/>
  <c r="AU237" i="174"/>
  <c r="AT237" i="174"/>
  <c r="AS237" i="174"/>
  <c r="AR237" i="174"/>
  <c r="AQ237" i="174"/>
  <c r="AP237" i="174"/>
  <c r="AO237" i="174"/>
  <c r="AN237" i="174"/>
  <c r="AM237" i="174"/>
  <c r="AL237" i="174"/>
  <c r="AK237" i="174"/>
  <c r="AJ237" i="174"/>
  <c r="AI237" i="174"/>
  <c r="AH237" i="174"/>
  <c r="AG237" i="174"/>
  <c r="AF237" i="174"/>
  <c r="AE237" i="174"/>
  <c r="AD237" i="174"/>
  <c r="AC237" i="174"/>
  <c r="AB237" i="174"/>
  <c r="AA237" i="174"/>
  <c r="Z237" i="174"/>
  <c r="Y237" i="174"/>
  <c r="X237" i="174"/>
  <c r="W237" i="174"/>
  <c r="V237" i="174"/>
  <c r="U237" i="174"/>
  <c r="T237" i="174"/>
  <c r="S237" i="174"/>
  <c r="AX237" i="174" s="1"/>
  <c r="AZ237" i="174" s="1"/>
  <c r="F237" i="174"/>
  <c r="AW236" i="174"/>
  <c r="AV236" i="174"/>
  <c r="AU236" i="174"/>
  <c r="AT236" i="174"/>
  <c r="AS236" i="174"/>
  <c r="AR236" i="174"/>
  <c r="AQ236" i="174"/>
  <c r="AP236" i="174"/>
  <c r="AO236" i="174"/>
  <c r="AN236" i="174"/>
  <c r="AM236" i="174"/>
  <c r="AL236" i="174"/>
  <c r="AK236" i="174"/>
  <c r="AJ236" i="174"/>
  <c r="AI236" i="174"/>
  <c r="AH236" i="174"/>
  <c r="AG236" i="174"/>
  <c r="AF236" i="174"/>
  <c r="AE236" i="174"/>
  <c r="AD236" i="174"/>
  <c r="AC236" i="174"/>
  <c r="AB236" i="174"/>
  <c r="AA236" i="174"/>
  <c r="Z236" i="174"/>
  <c r="Y236" i="174"/>
  <c r="X236" i="174"/>
  <c r="W236" i="174"/>
  <c r="V236" i="174"/>
  <c r="U236" i="174"/>
  <c r="T236" i="174"/>
  <c r="S236" i="174"/>
  <c r="AX236" i="174" s="1"/>
  <c r="AZ236" i="174" s="1"/>
  <c r="AW234" i="174"/>
  <c r="AV234" i="174"/>
  <c r="AU234" i="174"/>
  <c r="AT234" i="174"/>
  <c r="AS234" i="174"/>
  <c r="AR234" i="174"/>
  <c r="AQ234" i="174"/>
  <c r="AP234" i="174"/>
  <c r="AO234" i="174"/>
  <c r="AN234" i="174"/>
  <c r="AM234" i="174"/>
  <c r="AL234" i="174"/>
  <c r="AK234" i="174"/>
  <c r="AJ234" i="174"/>
  <c r="AI234" i="174"/>
  <c r="AH234" i="174"/>
  <c r="AG234" i="174"/>
  <c r="AF234" i="174"/>
  <c r="AE234" i="174"/>
  <c r="AD234" i="174"/>
  <c r="AC234" i="174"/>
  <c r="AB234" i="174"/>
  <c r="AA234" i="174"/>
  <c r="Z234" i="174"/>
  <c r="Y234" i="174"/>
  <c r="X234" i="174"/>
  <c r="W234" i="174"/>
  <c r="V234" i="174"/>
  <c r="U234" i="174"/>
  <c r="T234" i="174"/>
  <c r="S234" i="174"/>
  <c r="AX234" i="174" s="1"/>
  <c r="AZ234" i="174" s="1"/>
  <c r="F234" i="174"/>
  <c r="AW233" i="174"/>
  <c r="AV233" i="174"/>
  <c r="AU233" i="174"/>
  <c r="AT233" i="174"/>
  <c r="AS233" i="174"/>
  <c r="AR233" i="174"/>
  <c r="AQ233" i="174"/>
  <c r="AP233" i="174"/>
  <c r="AO233" i="174"/>
  <c r="AN233" i="174"/>
  <c r="AM233" i="174"/>
  <c r="AL233" i="174"/>
  <c r="AK233" i="174"/>
  <c r="AJ233" i="174"/>
  <c r="AI233" i="174"/>
  <c r="AH233" i="174"/>
  <c r="AG233" i="174"/>
  <c r="AF233" i="174"/>
  <c r="AE233" i="174"/>
  <c r="AD233" i="174"/>
  <c r="AC233" i="174"/>
  <c r="AB233" i="174"/>
  <c r="AA233" i="174"/>
  <c r="Z233" i="174"/>
  <c r="Y233" i="174"/>
  <c r="X233" i="174"/>
  <c r="W233" i="174"/>
  <c r="V233" i="174"/>
  <c r="U233" i="174"/>
  <c r="T233" i="174"/>
  <c r="S233" i="174"/>
  <c r="AX233" i="174" s="1"/>
  <c r="AZ233" i="174" s="1"/>
  <c r="AW231" i="174"/>
  <c r="AV231" i="174"/>
  <c r="AU231" i="174"/>
  <c r="AT231" i="174"/>
  <c r="AS231" i="174"/>
  <c r="AR231" i="174"/>
  <c r="AQ231" i="174"/>
  <c r="AP231" i="174"/>
  <c r="AO231" i="174"/>
  <c r="AN231" i="174"/>
  <c r="AM231" i="174"/>
  <c r="AL231" i="174"/>
  <c r="AK231" i="174"/>
  <c r="AJ231" i="174"/>
  <c r="AI231" i="174"/>
  <c r="AH231" i="174"/>
  <c r="AG231" i="174"/>
  <c r="AF231" i="174"/>
  <c r="AE231" i="174"/>
  <c r="AD231" i="174"/>
  <c r="AC231" i="174"/>
  <c r="AB231" i="174"/>
  <c r="AA231" i="174"/>
  <c r="Z231" i="174"/>
  <c r="Y231" i="174"/>
  <c r="X231" i="174"/>
  <c r="W231" i="174"/>
  <c r="V231" i="174"/>
  <c r="U231" i="174"/>
  <c r="T231" i="174"/>
  <c r="S231" i="174"/>
  <c r="AX231" i="174" s="1"/>
  <c r="AZ231" i="174" s="1"/>
  <c r="F231" i="174"/>
  <c r="AW230" i="174"/>
  <c r="AV230" i="174"/>
  <c r="AU230" i="174"/>
  <c r="AT230" i="174"/>
  <c r="AS230" i="174"/>
  <c r="AR230" i="174"/>
  <c r="AQ230" i="174"/>
  <c r="AP230" i="174"/>
  <c r="AO230" i="174"/>
  <c r="AN230" i="174"/>
  <c r="AM230" i="174"/>
  <c r="AL230" i="174"/>
  <c r="AK230" i="174"/>
  <c r="AJ230" i="174"/>
  <c r="AI230" i="174"/>
  <c r="AH230" i="174"/>
  <c r="AG230" i="174"/>
  <c r="AF230" i="174"/>
  <c r="AE230" i="174"/>
  <c r="AD230" i="174"/>
  <c r="AC230" i="174"/>
  <c r="AB230" i="174"/>
  <c r="AA230" i="174"/>
  <c r="Z230" i="174"/>
  <c r="Y230" i="174"/>
  <c r="X230" i="174"/>
  <c r="W230" i="174"/>
  <c r="V230" i="174"/>
  <c r="U230" i="174"/>
  <c r="T230" i="174"/>
  <c r="S230" i="174"/>
  <c r="AX230" i="174" s="1"/>
  <c r="AZ230" i="174" s="1"/>
  <c r="AW228" i="174"/>
  <c r="AV228" i="174"/>
  <c r="AU228" i="174"/>
  <c r="AT228" i="174"/>
  <c r="AS228" i="174"/>
  <c r="AR228" i="174"/>
  <c r="AQ228" i="174"/>
  <c r="AP228" i="174"/>
  <c r="AO228" i="174"/>
  <c r="AN228" i="174"/>
  <c r="AM228" i="174"/>
  <c r="AL228" i="174"/>
  <c r="AK228" i="174"/>
  <c r="AJ228" i="174"/>
  <c r="AI228" i="174"/>
  <c r="AH228" i="174"/>
  <c r="AG228" i="174"/>
  <c r="AF228" i="174"/>
  <c r="AE228" i="174"/>
  <c r="AD228" i="174"/>
  <c r="AC228" i="174"/>
  <c r="AB228" i="174"/>
  <c r="AA228" i="174"/>
  <c r="Z228" i="174"/>
  <c r="Y228" i="174"/>
  <c r="X228" i="174"/>
  <c r="W228" i="174"/>
  <c r="V228" i="174"/>
  <c r="U228" i="174"/>
  <c r="T228" i="174"/>
  <c r="S228" i="174"/>
  <c r="AX228" i="174" s="1"/>
  <c r="AZ228" i="174" s="1"/>
  <c r="F228" i="174"/>
  <c r="AW227" i="174"/>
  <c r="AV227" i="174"/>
  <c r="AU227" i="174"/>
  <c r="AT227" i="174"/>
  <c r="AS227" i="174"/>
  <c r="AR227" i="174"/>
  <c r="AQ227" i="174"/>
  <c r="AP227" i="174"/>
  <c r="AO227" i="174"/>
  <c r="AN227" i="174"/>
  <c r="AM227" i="174"/>
  <c r="AL227" i="174"/>
  <c r="AK227" i="174"/>
  <c r="AJ227" i="174"/>
  <c r="AI227" i="174"/>
  <c r="AH227" i="174"/>
  <c r="AG227" i="174"/>
  <c r="AF227" i="174"/>
  <c r="AE227" i="174"/>
  <c r="AD227" i="174"/>
  <c r="AC227" i="174"/>
  <c r="AB227" i="174"/>
  <c r="AA227" i="174"/>
  <c r="Z227" i="174"/>
  <c r="Y227" i="174"/>
  <c r="X227" i="174"/>
  <c r="W227" i="174"/>
  <c r="V227" i="174"/>
  <c r="U227" i="174"/>
  <c r="T227" i="174"/>
  <c r="S227" i="174"/>
  <c r="AX227" i="174" s="1"/>
  <c r="AZ227" i="174" s="1"/>
  <c r="AW225" i="174"/>
  <c r="AV225" i="174"/>
  <c r="AU225" i="174"/>
  <c r="AT225" i="174"/>
  <c r="AS225" i="174"/>
  <c r="AR225" i="174"/>
  <c r="AQ225" i="174"/>
  <c r="AP225" i="174"/>
  <c r="AO225" i="174"/>
  <c r="AN225" i="174"/>
  <c r="AM225" i="174"/>
  <c r="AL225" i="174"/>
  <c r="AK225" i="174"/>
  <c r="AJ225" i="174"/>
  <c r="AI225" i="174"/>
  <c r="AH225" i="174"/>
  <c r="AG225" i="174"/>
  <c r="AF225" i="174"/>
  <c r="AE225" i="174"/>
  <c r="AD225" i="174"/>
  <c r="AC225" i="174"/>
  <c r="AB225" i="174"/>
  <c r="AA225" i="174"/>
  <c r="Z225" i="174"/>
  <c r="Y225" i="174"/>
  <c r="X225" i="174"/>
  <c r="W225" i="174"/>
  <c r="V225" i="174"/>
  <c r="U225" i="174"/>
  <c r="T225" i="174"/>
  <c r="S225" i="174"/>
  <c r="AX225" i="174" s="1"/>
  <c r="AZ225" i="174" s="1"/>
  <c r="F225" i="174"/>
  <c r="AW224" i="174"/>
  <c r="AV224" i="174"/>
  <c r="AU224" i="174"/>
  <c r="AT224" i="174"/>
  <c r="AS224" i="174"/>
  <c r="AR224" i="174"/>
  <c r="AQ224" i="174"/>
  <c r="AP224" i="174"/>
  <c r="AO224" i="174"/>
  <c r="AN224" i="174"/>
  <c r="AM224" i="174"/>
  <c r="AL224" i="174"/>
  <c r="AK224" i="174"/>
  <c r="AJ224" i="174"/>
  <c r="AI224" i="174"/>
  <c r="AH224" i="174"/>
  <c r="AG224" i="174"/>
  <c r="AF224" i="174"/>
  <c r="AE224" i="174"/>
  <c r="AD224" i="174"/>
  <c r="AC224" i="174"/>
  <c r="AB224" i="174"/>
  <c r="AA224" i="174"/>
  <c r="Z224" i="174"/>
  <c r="Y224" i="174"/>
  <c r="X224" i="174"/>
  <c r="W224" i="174"/>
  <c r="V224" i="174"/>
  <c r="U224" i="174"/>
  <c r="T224" i="174"/>
  <c r="S224" i="174"/>
  <c r="AX224" i="174" s="1"/>
  <c r="AZ224" i="174" s="1"/>
  <c r="AW222" i="174"/>
  <c r="AV222" i="174"/>
  <c r="AU222" i="174"/>
  <c r="AT222" i="174"/>
  <c r="AS222" i="174"/>
  <c r="AR222" i="174"/>
  <c r="AQ222" i="174"/>
  <c r="AP222" i="174"/>
  <c r="AO222" i="174"/>
  <c r="AN222" i="174"/>
  <c r="AM222" i="174"/>
  <c r="AL222" i="174"/>
  <c r="AK222" i="174"/>
  <c r="AJ222" i="174"/>
  <c r="AI222" i="174"/>
  <c r="AH222" i="174"/>
  <c r="AG222" i="174"/>
  <c r="AF222" i="174"/>
  <c r="AE222" i="174"/>
  <c r="AD222" i="174"/>
  <c r="AC222" i="174"/>
  <c r="AB222" i="174"/>
  <c r="AA222" i="174"/>
  <c r="Z222" i="174"/>
  <c r="Y222" i="174"/>
  <c r="X222" i="174"/>
  <c r="W222" i="174"/>
  <c r="V222" i="174"/>
  <c r="U222" i="174"/>
  <c r="T222" i="174"/>
  <c r="S222" i="174"/>
  <c r="AX222" i="174" s="1"/>
  <c r="AZ222" i="174" s="1"/>
  <c r="F222" i="174"/>
  <c r="AW221" i="174"/>
  <c r="AV221" i="174"/>
  <c r="AU221" i="174"/>
  <c r="AT221" i="174"/>
  <c r="AS221" i="174"/>
  <c r="AR221" i="174"/>
  <c r="AQ221" i="174"/>
  <c r="AP221" i="174"/>
  <c r="AO221" i="174"/>
  <c r="AN221" i="174"/>
  <c r="AM221" i="174"/>
  <c r="AL221" i="174"/>
  <c r="AK221" i="174"/>
  <c r="AJ221" i="174"/>
  <c r="AI221" i="174"/>
  <c r="AH221" i="174"/>
  <c r="AG221" i="174"/>
  <c r="AF221" i="174"/>
  <c r="AE221" i="174"/>
  <c r="AD221" i="174"/>
  <c r="AC221" i="174"/>
  <c r="AB221" i="174"/>
  <c r="AA221" i="174"/>
  <c r="Z221" i="174"/>
  <c r="Y221" i="174"/>
  <c r="X221" i="174"/>
  <c r="W221" i="174"/>
  <c r="V221" i="174"/>
  <c r="U221" i="174"/>
  <c r="T221" i="174"/>
  <c r="S221" i="174"/>
  <c r="AX221" i="174" s="1"/>
  <c r="AZ221" i="174" s="1"/>
  <c r="AW219" i="174"/>
  <c r="AV219" i="174"/>
  <c r="AU219" i="174"/>
  <c r="AT219" i="174"/>
  <c r="AS219" i="174"/>
  <c r="AR219" i="174"/>
  <c r="AQ219" i="174"/>
  <c r="AP219" i="174"/>
  <c r="AO219" i="174"/>
  <c r="AN219" i="174"/>
  <c r="AM219" i="174"/>
  <c r="AL219" i="174"/>
  <c r="AK219" i="174"/>
  <c r="AJ219" i="174"/>
  <c r="AI219" i="174"/>
  <c r="AH219" i="174"/>
  <c r="AG219" i="174"/>
  <c r="AF219" i="174"/>
  <c r="AE219" i="174"/>
  <c r="AD219" i="174"/>
  <c r="AC219" i="174"/>
  <c r="AB219" i="174"/>
  <c r="AA219" i="174"/>
  <c r="Z219" i="174"/>
  <c r="Y219" i="174"/>
  <c r="X219" i="174"/>
  <c r="W219" i="174"/>
  <c r="V219" i="174"/>
  <c r="U219" i="174"/>
  <c r="T219" i="174"/>
  <c r="S219" i="174"/>
  <c r="AX219" i="174" s="1"/>
  <c r="AZ219" i="174" s="1"/>
  <c r="F219" i="174"/>
  <c r="AW218" i="174"/>
  <c r="AV218" i="174"/>
  <c r="AU218" i="174"/>
  <c r="AT218" i="174"/>
  <c r="AS218" i="174"/>
  <c r="AR218" i="174"/>
  <c r="AQ218" i="174"/>
  <c r="AP218" i="174"/>
  <c r="AO218" i="174"/>
  <c r="AN218" i="174"/>
  <c r="AM218" i="174"/>
  <c r="AL218" i="174"/>
  <c r="AK218" i="174"/>
  <c r="AJ218" i="174"/>
  <c r="AI218" i="174"/>
  <c r="AH218" i="174"/>
  <c r="AG218" i="174"/>
  <c r="AF218" i="174"/>
  <c r="AE218" i="174"/>
  <c r="AD218" i="174"/>
  <c r="AC218" i="174"/>
  <c r="AB218" i="174"/>
  <c r="AA218" i="174"/>
  <c r="Z218" i="174"/>
  <c r="Y218" i="174"/>
  <c r="X218" i="174"/>
  <c r="W218" i="174"/>
  <c r="V218" i="174"/>
  <c r="U218" i="174"/>
  <c r="T218" i="174"/>
  <c r="S218" i="174"/>
  <c r="AX218" i="174" s="1"/>
  <c r="AZ218" i="174" s="1"/>
  <c r="AW216" i="174"/>
  <c r="AV216" i="174"/>
  <c r="AU216" i="174"/>
  <c r="AT216" i="174"/>
  <c r="AS216" i="174"/>
  <c r="AR216" i="174"/>
  <c r="AQ216" i="174"/>
  <c r="AP216" i="174"/>
  <c r="AO216" i="174"/>
  <c r="AN216" i="174"/>
  <c r="AM216" i="174"/>
  <c r="AL216" i="174"/>
  <c r="AK216" i="174"/>
  <c r="AJ216" i="174"/>
  <c r="AI216" i="174"/>
  <c r="AH216" i="174"/>
  <c r="AG216" i="174"/>
  <c r="AF216" i="174"/>
  <c r="AE216" i="174"/>
  <c r="AD216" i="174"/>
  <c r="AC216" i="174"/>
  <c r="AB216" i="174"/>
  <c r="AA216" i="174"/>
  <c r="Z216" i="174"/>
  <c r="Y216" i="174"/>
  <c r="X216" i="174"/>
  <c r="W216" i="174"/>
  <c r="V216" i="174"/>
  <c r="U216" i="174"/>
  <c r="T216" i="174"/>
  <c r="S216" i="174"/>
  <c r="AX216" i="174" s="1"/>
  <c r="AZ216" i="174" s="1"/>
  <c r="F216" i="174"/>
  <c r="AW215" i="174"/>
  <c r="AV215" i="174"/>
  <c r="AU215" i="174"/>
  <c r="AT215" i="174"/>
  <c r="AS215" i="174"/>
  <c r="AR215" i="174"/>
  <c r="AQ215" i="174"/>
  <c r="AP215" i="174"/>
  <c r="AO215" i="174"/>
  <c r="AN215" i="174"/>
  <c r="AM215" i="174"/>
  <c r="AL215" i="174"/>
  <c r="AK215" i="174"/>
  <c r="AJ215" i="174"/>
  <c r="AI215" i="174"/>
  <c r="AH215" i="174"/>
  <c r="AG215" i="174"/>
  <c r="AF215" i="174"/>
  <c r="AE215" i="174"/>
  <c r="AD215" i="174"/>
  <c r="AC215" i="174"/>
  <c r="AB215" i="174"/>
  <c r="AA215" i="174"/>
  <c r="Z215" i="174"/>
  <c r="Y215" i="174"/>
  <c r="X215" i="174"/>
  <c r="W215" i="174"/>
  <c r="V215" i="174"/>
  <c r="U215" i="174"/>
  <c r="T215" i="174"/>
  <c r="S215" i="174"/>
  <c r="AX215" i="174" s="1"/>
  <c r="AZ215" i="174" s="1"/>
  <c r="AW213" i="174"/>
  <c r="AV213" i="174"/>
  <c r="AU213" i="174"/>
  <c r="AT213" i="174"/>
  <c r="AS213" i="174"/>
  <c r="AR213" i="174"/>
  <c r="AQ213" i="174"/>
  <c r="AP213" i="174"/>
  <c r="AO213" i="174"/>
  <c r="AN213" i="174"/>
  <c r="AM213" i="174"/>
  <c r="AL213" i="174"/>
  <c r="AK213" i="174"/>
  <c r="AJ213" i="174"/>
  <c r="AI213" i="174"/>
  <c r="AH213" i="174"/>
  <c r="AG213" i="174"/>
  <c r="AF213" i="174"/>
  <c r="AE213" i="174"/>
  <c r="AD213" i="174"/>
  <c r="AC213" i="174"/>
  <c r="AB213" i="174"/>
  <c r="AA213" i="174"/>
  <c r="Z213" i="174"/>
  <c r="Y213" i="174"/>
  <c r="X213" i="174"/>
  <c r="W213" i="174"/>
  <c r="V213" i="174"/>
  <c r="U213" i="174"/>
  <c r="T213" i="174"/>
  <c r="S213" i="174"/>
  <c r="AX213" i="174" s="1"/>
  <c r="AZ213" i="174" s="1"/>
  <c r="F213" i="174"/>
  <c r="AW212" i="174"/>
  <c r="AV212" i="174"/>
  <c r="AU212" i="174"/>
  <c r="AT212" i="174"/>
  <c r="AS212" i="174"/>
  <c r="AR212" i="174"/>
  <c r="AQ212" i="174"/>
  <c r="AP212" i="174"/>
  <c r="AO212" i="174"/>
  <c r="AN212" i="174"/>
  <c r="AM212" i="174"/>
  <c r="AL212" i="174"/>
  <c r="AK212" i="174"/>
  <c r="AJ212" i="174"/>
  <c r="AI212" i="174"/>
  <c r="AH212" i="174"/>
  <c r="AG212" i="174"/>
  <c r="AF212" i="174"/>
  <c r="AE212" i="174"/>
  <c r="AD212" i="174"/>
  <c r="AC212" i="174"/>
  <c r="AB212" i="174"/>
  <c r="AA212" i="174"/>
  <c r="Z212" i="174"/>
  <c r="Y212" i="174"/>
  <c r="X212" i="174"/>
  <c r="W212" i="174"/>
  <c r="V212" i="174"/>
  <c r="U212" i="174"/>
  <c r="T212" i="174"/>
  <c r="S212" i="174"/>
  <c r="AX212" i="174" s="1"/>
  <c r="AZ212" i="174" s="1"/>
  <c r="AW210" i="174"/>
  <c r="AV210" i="174"/>
  <c r="AU210" i="174"/>
  <c r="AT210" i="174"/>
  <c r="AS210" i="174"/>
  <c r="AR210" i="174"/>
  <c r="AQ210" i="174"/>
  <c r="AP210" i="174"/>
  <c r="AO210" i="174"/>
  <c r="AN210" i="174"/>
  <c r="AM210" i="174"/>
  <c r="AL210" i="174"/>
  <c r="AK210" i="174"/>
  <c r="AJ210" i="174"/>
  <c r="AI210" i="174"/>
  <c r="AH210" i="174"/>
  <c r="AG210" i="174"/>
  <c r="AF210" i="174"/>
  <c r="AE210" i="174"/>
  <c r="AD210" i="174"/>
  <c r="AC210" i="174"/>
  <c r="AB210" i="174"/>
  <c r="AA210" i="174"/>
  <c r="Z210" i="174"/>
  <c r="Y210" i="174"/>
  <c r="X210" i="174"/>
  <c r="W210" i="174"/>
  <c r="V210" i="174"/>
  <c r="U210" i="174"/>
  <c r="T210" i="174"/>
  <c r="S210" i="174"/>
  <c r="AX210" i="174" s="1"/>
  <c r="AZ210" i="174" s="1"/>
  <c r="F210" i="174"/>
  <c r="AW209" i="174"/>
  <c r="AV209" i="174"/>
  <c r="AU209" i="174"/>
  <c r="AT209" i="174"/>
  <c r="AS209" i="174"/>
  <c r="AR209" i="174"/>
  <c r="AQ209" i="174"/>
  <c r="AP209" i="174"/>
  <c r="AO209" i="174"/>
  <c r="AN209" i="174"/>
  <c r="AM209" i="174"/>
  <c r="AL209" i="174"/>
  <c r="AK209" i="174"/>
  <c r="AJ209" i="174"/>
  <c r="AI209" i="174"/>
  <c r="AH209" i="174"/>
  <c r="AG209" i="174"/>
  <c r="AF209" i="174"/>
  <c r="AE209" i="174"/>
  <c r="AD209" i="174"/>
  <c r="AC209" i="174"/>
  <c r="AB209" i="174"/>
  <c r="AA209" i="174"/>
  <c r="Z209" i="174"/>
  <c r="Y209" i="174"/>
  <c r="X209" i="174"/>
  <c r="W209" i="174"/>
  <c r="V209" i="174"/>
  <c r="U209" i="174"/>
  <c r="T209" i="174"/>
  <c r="S209" i="174"/>
  <c r="AX209" i="174" s="1"/>
  <c r="AZ209" i="174" s="1"/>
  <c r="AW207" i="174"/>
  <c r="AV207" i="174"/>
  <c r="AU207" i="174"/>
  <c r="AT207" i="174"/>
  <c r="AS207" i="174"/>
  <c r="AR207" i="174"/>
  <c r="AQ207" i="174"/>
  <c r="AP207" i="174"/>
  <c r="AO207" i="174"/>
  <c r="AN207" i="174"/>
  <c r="AM207" i="174"/>
  <c r="AL207" i="174"/>
  <c r="AK207" i="174"/>
  <c r="AJ207" i="174"/>
  <c r="AI207" i="174"/>
  <c r="AH207" i="174"/>
  <c r="AG207" i="174"/>
  <c r="AF207" i="174"/>
  <c r="AE207" i="174"/>
  <c r="AD207" i="174"/>
  <c r="AC207" i="174"/>
  <c r="AB207" i="174"/>
  <c r="AA207" i="174"/>
  <c r="Z207" i="174"/>
  <c r="Y207" i="174"/>
  <c r="X207" i="174"/>
  <c r="W207" i="174"/>
  <c r="V207" i="174"/>
  <c r="U207" i="174"/>
  <c r="T207" i="174"/>
  <c r="S207" i="174"/>
  <c r="AX207" i="174" s="1"/>
  <c r="AZ207" i="174" s="1"/>
  <c r="F207" i="174"/>
  <c r="AW206" i="174"/>
  <c r="AV206" i="174"/>
  <c r="AU206" i="174"/>
  <c r="AT206" i="174"/>
  <c r="AS206" i="174"/>
  <c r="AR206" i="174"/>
  <c r="AQ206" i="174"/>
  <c r="AP206" i="174"/>
  <c r="AO206" i="174"/>
  <c r="AN206" i="174"/>
  <c r="AM206" i="174"/>
  <c r="AL206" i="174"/>
  <c r="AK206" i="174"/>
  <c r="AJ206" i="174"/>
  <c r="AI206" i="174"/>
  <c r="AH206" i="174"/>
  <c r="AG206" i="174"/>
  <c r="AF206" i="174"/>
  <c r="AE206" i="174"/>
  <c r="AD206" i="174"/>
  <c r="AC206" i="174"/>
  <c r="AB206" i="174"/>
  <c r="AA206" i="174"/>
  <c r="Z206" i="174"/>
  <c r="Y206" i="174"/>
  <c r="X206" i="174"/>
  <c r="W206" i="174"/>
  <c r="V206" i="174"/>
  <c r="U206" i="174"/>
  <c r="T206" i="174"/>
  <c r="S206" i="174"/>
  <c r="AX206" i="174" s="1"/>
  <c r="AZ206" i="174" s="1"/>
  <c r="AW204" i="174"/>
  <c r="AV204" i="174"/>
  <c r="AU204" i="174"/>
  <c r="AT204" i="174"/>
  <c r="AS204" i="174"/>
  <c r="AR204" i="174"/>
  <c r="AQ204" i="174"/>
  <c r="AP204" i="174"/>
  <c r="AO204" i="174"/>
  <c r="AN204" i="174"/>
  <c r="AM204" i="174"/>
  <c r="AL204" i="174"/>
  <c r="AK204" i="174"/>
  <c r="AJ204" i="174"/>
  <c r="AI204" i="174"/>
  <c r="AH204" i="174"/>
  <c r="AG204" i="174"/>
  <c r="AF204" i="174"/>
  <c r="AE204" i="174"/>
  <c r="AD204" i="174"/>
  <c r="AC204" i="174"/>
  <c r="AB204" i="174"/>
  <c r="AA204" i="174"/>
  <c r="Z204" i="174"/>
  <c r="Y204" i="174"/>
  <c r="X204" i="174"/>
  <c r="W204" i="174"/>
  <c r="V204" i="174"/>
  <c r="U204" i="174"/>
  <c r="T204" i="174"/>
  <c r="S204" i="174"/>
  <c r="AX204" i="174" s="1"/>
  <c r="AZ204" i="174" s="1"/>
  <c r="F204" i="174"/>
  <c r="AW203" i="174"/>
  <c r="AV203" i="174"/>
  <c r="AU203" i="174"/>
  <c r="AT203" i="174"/>
  <c r="AS203" i="174"/>
  <c r="AR203" i="174"/>
  <c r="AQ203" i="174"/>
  <c r="AP203" i="174"/>
  <c r="AO203" i="174"/>
  <c r="AN203" i="174"/>
  <c r="AM203" i="174"/>
  <c r="AL203" i="174"/>
  <c r="AK203" i="174"/>
  <c r="AJ203" i="174"/>
  <c r="AI203" i="174"/>
  <c r="AH203" i="174"/>
  <c r="AG203" i="174"/>
  <c r="AF203" i="174"/>
  <c r="AE203" i="174"/>
  <c r="AD203" i="174"/>
  <c r="AC203" i="174"/>
  <c r="AB203" i="174"/>
  <c r="AA203" i="174"/>
  <c r="Z203" i="174"/>
  <c r="Y203" i="174"/>
  <c r="X203" i="174"/>
  <c r="W203" i="174"/>
  <c r="V203" i="174"/>
  <c r="U203" i="174"/>
  <c r="T203" i="174"/>
  <c r="S203" i="174"/>
  <c r="AX203" i="174" s="1"/>
  <c r="AZ203" i="174" s="1"/>
  <c r="AW201" i="174"/>
  <c r="AV201" i="174"/>
  <c r="AU201" i="174"/>
  <c r="AT201" i="174"/>
  <c r="AS201" i="174"/>
  <c r="AR201" i="174"/>
  <c r="AQ201" i="174"/>
  <c r="AP201" i="174"/>
  <c r="AO201" i="174"/>
  <c r="AN201" i="174"/>
  <c r="AM201" i="174"/>
  <c r="AL201" i="174"/>
  <c r="AK201" i="174"/>
  <c r="AJ201" i="174"/>
  <c r="AI201" i="174"/>
  <c r="AH201" i="174"/>
  <c r="AG201" i="174"/>
  <c r="AF201" i="174"/>
  <c r="AE201" i="174"/>
  <c r="AD201" i="174"/>
  <c r="AC201" i="174"/>
  <c r="AB201" i="174"/>
  <c r="AA201" i="174"/>
  <c r="Z201" i="174"/>
  <c r="Y201" i="174"/>
  <c r="X201" i="174"/>
  <c r="W201" i="174"/>
  <c r="V201" i="174"/>
  <c r="U201" i="174"/>
  <c r="T201" i="174"/>
  <c r="S201" i="174"/>
  <c r="AX201" i="174" s="1"/>
  <c r="AZ201" i="174" s="1"/>
  <c r="F201" i="174"/>
  <c r="AW200" i="174"/>
  <c r="AV200" i="174"/>
  <c r="AU200" i="174"/>
  <c r="AT200" i="174"/>
  <c r="AS200" i="174"/>
  <c r="AR200" i="174"/>
  <c r="AQ200" i="174"/>
  <c r="AP200" i="174"/>
  <c r="AO200" i="174"/>
  <c r="AN200" i="174"/>
  <c r="AM200" i="174"/>
  <c r="AL200" i="174"/>
  <c r="AK200" i="174"/>
  <c r="AJ200" i="174"/>
  <c r="AI200" i="174"/>
  <c r="AH200" i="174"/>
  <c r="AG200" i="174"/>
  <c r="AF200" i="174"/>
  <c r="AE200" i="174"/>
  <c r="AD200" i="174"/>
  <c r="AC200" i="174"/>
  <c r="AB200" i="174"/>
  <c r="AA200" i="174"/>
  <c r="Z200" i="174"/>
  <c r="Y200" i="174"/>
  <c r="X200" i="174"/>
  <c r="W200" i="174"/>
  <c r="V200" i="174"/>
  <c r="U200" i="174"/>
  <c r="T200" i="174"/>
  <c r="S200" i="174"/>
  <c r="AX200" i="174" s="1"/>
  <c r="AZ200" i="174" s="1"/>
  <c r="AW198" i="174"/>
  <c r="AV198" i="174"/>
  <c r="AU198" i="174"/>
  <c r="AT198" i="174"/>
  <c r="AS198" i="174"/>
  <c r="AR198" i="174"/>
  <c r="AQ198" i="174"/>
  <c r="AP198" i="174"/>
  <c r="AO198" i="174"/>
  <c r="AN198" i="174"/>
  <c r="AM198" i="174"/>
  <c r="AL198" i="174"/>
  <c r="AK198" i="174"/>
  <c r="AJ198" i="174"/>
  <c r="AI198" i="174"/>
  <c r="AH198" i="174"/>
  <c r="AG198" i="174"/>
  <c r="AF198" i="174"/>
  <c r="AE198" i="174"/>
  <c r="AD198" i="174"/>
  <c r="AC198" i="174"/>
  <c r="AB198" i="174"/>
  <c r="AA198" i="174"/>
  <c r="Z198" i="174"/>
  <c r="Y198" i="174"/>
  <c r="X198" i="174"/>
  <c r="W198" i="174"/>
  <c r="V198" i="174"/>
  <c r="U198" i="174"/>
  <c r="T198" i="174"/>
  <c r="S198" i="174"/>
  <c r="AX198" i="174" s="1"/>
  <c r="AZ198" i="174" s="1"/>
  <c r="F198" i="174"/>
  <c r="AW197" i="174"/>
  <c r="AV197" i="174"/>
  <c r="AU197" i="174"/>
  <c r="AT197" i="174"/>
  <c r="AS197" i="174"/>
  <c r="AR197" i="174"/>
  <c r="AQ197" i="174"/>
  <c r="AP197" i="174"/>
  <c r="AO197" i="174"/>
  <c r="AN197" i="174"/>
  <c r="AM197" i="174"/>
  <c r="AL197" i="174"/>
  <c r="AK197" i="174"/>
  <c r="AJ197" i="174"/>
  <c r="AI197" i="174"/>
  <c r="AH197" i="174"/>
  <c r="AG197" i="174"/>
  <c r="AF197" i="174"/>
  <c r="AE197" i="174"/>
  <c r="AD197" i="174"/>
  <c r="AC197" i="174"/>
  <c r="AB197" i="174"/>
  <c r="AA197" i="174"/>
  <c r="Z197" i="174"/>
  <c r="Y197" i="174"/>
  <c r="X197" i="174"/>
  <c r="W197" i="174"/>
  <c r="V197" i="174"/>
  <c r="U197" i="174"/>
  <c r="T197" i="174"/>
  <c r="S197" i="174"/>
  <c r="AX197" i="174" s="1"/>
  <c r="AZ197" i="174" s="1"/>
  <c r="AW195" i="174"/>
  <c r="AV195" i="174"/>
  <c r="AU195" i="174"/>
  <c r="AT195" i="174"/>
  <c r="AS195" i="174"/>
  <c r="AR195" i="174"/>
  <c r="AQ195" i="174"/>
  <c r="AP195" i="174"/>
  <c r="AO195" i="174"/>
  <c r="AN195" i="174"/>
  <c r="AM195" i="174"/>
  <c r="AL195" i="174"/>
  <c r="AK195" i="174"/>
  <c r="AJ195" i="174"/>
  <c r="AI195" i="174"/>
  <c r="AH195" i="174"/>
  <c r="AG195" i="174"/>
  <c r="AF195" i="174"/>
  <c r="AE195" i="174"/>
  <c r="AD195" i="174"/>
  <c r="AC195" i="174"/>
  <c r="AB195" i="174"/>
  <c r="AA195" i="174"/>
  <c r="Z195" i="174"/>
  <c r="Y195" i="174"/>
  <c r="X195" i="174"/>
  <c r="W195" i="174"/>
  <c r="V195" i="174"/>
  <c r="U195" i="174"/>
  <c r="T195" i="174"/>
  <c r="S195" i="174"/>
  <c r="AX195" i="174" s="1"/>
  <c r="AZ195" i="174" s="1"/>
  <c r="F195" i="174"/>
  <c r="AW194" i="174"/>
  <c r="AV194" i="174"/>
  <c r="AU194" i="174"/>
  <c r="AT194" i="174"/>
  <c r="AS194" i="174"/>
  <c r="AR194" i="174"/>
  <c r="AQ194" i="174"/>
  <c r="AP194" i="174"/>
  <c r="AO194" i="174"/>
  <c r="AN194" i="174"/>
  <c r="AM194" i="174"/>
  <c r="AL194" i="174"/>
  <c r="AK194" i="174"/>
  <c r="AJ194" i="174"/>
  <c r="AI194" i="174"/>
  <c r="AH194" i="174"/>
  <c r="AG194" i="174"/>
  <c r="AF194" i="174"/>
  <c r="AE194" i="174"/>
  <c r="AD194" i="174"/>
  <c r="AC194" i="174"/>
  <c r="AB194" i="174"/>
  <c r="AA194" i="174"/>
  <c r="Z194" i="174"/>
  <c r="Y194" i="174"/>
  <c r="X194" i="174"/>
  <c r="W194" i="174"/>
  <c r="V194" i="174"/>
  <c r="U194" i="174"/>
  <c r="T194" i="174"/>
  <c r="S194" i="174"/>
  <c r="AX194" i="174" s="1"/>
  <c r="AZ194" i="174" s="1"/>
  <c r="AW192" i="174"/>
  <c r="AV192" i="174"/>
  <c r="AU192" i="174"/>
  <c r="AT192" i="174"/>
  <c r="AS192" i="174"/>
  <c r="AR192" i="174"/>
  <c r="AQ192" i="174"/>
  <c r="AP192" i="174"/>
  <c r="AO192" i="174"/>
  <c r="AN192" i="174"/>
  <c r="AM192" i="174"/>
  <c r="AL192" i="174"/>
  <c r="AK192" i="174"/>
  <c r="AJ192" i="174"/>
  <c r="AI192" i="174"/>
  <c r="AH192" i="174"/>
  <c r="AG192" i="174"/>
  <c r="AF192" i="174"/>
  <c r="AE192" i="174"/>
  <c r="AD192" i="174"/>
  <c r="AC192" i="174"/>
  <c r="AB192" i="174"/>
  <c r="AA192" i="174"/>
  <c r="Z192" i="174"/>
  <c r="Y192" i="174"/>
  <c r="X192" i="174"/>
  <c r="W192" i="174"/>
  <c r="V192" i="174"/>
  <c r="U192" i="174"/>
  <c r="T192" i="174"/>
  <c r="S192" i="174"/>
  <c r="AX192" i="174" s="1"/>
  <c r="AZ192" i="174" s="1"/>
  <c r="F192" i="174"/>
  <c r="AW191" i="174"/>
  <c r="AV191" i="174"/>
  <c r="AU191" i="174"/>
  <c r="AT191" i="174"/>
  <c r="AS191" i="174"/>
  <c r="AR191" i="174"/>
  <c r="AQ191" i="174"/>
  <c r="AP191" i="174"/>
  <c r="AO191" i="174"/>
  <c r="AN191" i="174"/>
  <c r="AM191" i="174"/>
  <c r="AL191" i="174"/>
  <c r="AK191" i="174"/>
  <c r="AJ191" i="174"/>
  <c r="AI191" i="174"/>
  <c r="AH191" i="174"/>
  <c r="AG191" i="174"/>
  <c r="AF191" i="174"/>
  <c r="AE191" i="174"/>
  <c r="AD191" i="174"/>
  <c r="AC191" i="174"/>
  <c r="AB191" i="174"/>
  <c r="AA191" i="174"/>
  <c r="Z191" i="174"/>
  <c r="Y191" i="174"/>
  <c r="X191" i="174"/>
  <c r="W191" i="174"/>
  <c r="V191" i="174"/>
  <c r="U191" i="174"/>
  <c r="T191" i="174"/>
  <c r="S191" i="174"/>
  <c r="AX191" i="174" s="1"/>
  <c r="AZ191" i="174" s="1"/>
  <c r="AW189" i="174"/>
  <c r="AV189" i="174"/>
  <c r="AU189" i="174"/>
  <c r="AT189" i="174"/>
  <c r="AS189" i="174"/>
  <c r="AR189" i="174"/>
  <c r="AQ189" i="174"/>
  <c r="AP189" i="174"/>
  <c r="AO189" i="174"/>
  <c r="AN189" i="174"/>
  <c r="AM189" i="174"/>
  <c r="AL189" i="174"/>
  <c r="AK189" i="174"/>
  <c r="AJ189" i="174"/>
  <c r="AI189" i="174"/>
  <c r="AH189" i="174"/>
  <c r="AG189" i="174"/>
  <c r="AF189" i="174"/>
  <c r="AE189" i="174"/>
  <c r="AD189" i="174"/>
  <c r="AC189" i="174"/>
  <c r="AB189" i="174"/>
  <c r="AA189" i="174"/>
  <c r="Z189" i="174"/>
  <c r="Y189" i="174"/>
  <c r="X189" i="174"/>
  <c r="W189" i="174"/>
  <c r="V189" i="174"/>
  <c r="U189" i="174"/>
  <c r="T189" i="174"/>
  <c r="S189" i="174"/>
  <c r="AX189" i="174" s="1"/>
  <c r="AZ189" i="174" s="1"/>
  <c r="F189" i="174"/>
  <c r="AW188" i="174"/>
  <c r="AV188" i="174"/>
  <c r="AU188" i="174"/>
  <c r="AT188" i="174"/>
  <c r="AS188" i="174"/>
  <c r="AR188" i="174"/>
  <c r="AQ188" i="174"/>
  <c r="AP188" i="174"/>
  <c r="AO188" i="174"/>
  <c r="AN188" i="174"/>
  <c r="AM188" i="174"/>
  <c r="AL188" i="174"/>
  <c r="AK188" i="174"/>
  <c r="AJ188" i="174"/>
  <c r="AI188" i="174"/>
  <c r="AH188" i="174"/>
  <c r="AG188" i="174"/>
  <c r="AF188" i="174"/>
  <c r="AE188" i="174"/>
  <c r="AD188" i="174"/>
  <c r="AC188" i="174"/>
  <c r="AB188" i="174"/>
  <c r="AA188" i="174"/>
  <c r="Z188" i="174"/>
  <c r="Y188" i="174"/>
  <c r="X188" i="174"/>
  <c r="W188" i="174"/>
  <c r="V188" i="174"/>
  <c r="U188" i="174"/>
  <c r="T188" i="174"/>
  <c r="S188" i="174"/>
  <c r="AX188" i="174" s="1"/>
  <c r="AZ188" i="174" s="1"/>
  <c r="AW186" i="174"/>
  <c r="AV186" i="174"/>
  <c r="AU186" i="174"/>
  <c r="AT186" i="174"/>
  <c r="AS186" i="174"/>
  <c r="AR186" i="174"/>
  <c r="AQ186" i="174"/>
  <c r="AP186" i="174"/>
  <c r="AO186" i="174"/>
  <c r="AN186" i="174"/>
  <c r="AM186" i="174"/>
  <c r="AL186" i="174"/>
  <c r="AK186" i="174"/>
  <c r="AJ186" i="174"/>
  <c r="AI186" i="174"/>
  <c r="AH186" i="174"/>
  <c r="AG186" i="174"/>
  <c r="AF186" i="174"/>
  <c r="AE186" i="174"/>
  <c r="AD186" i="174"/>
  <c r="AC186" i="174"/>
  <c r="AB186" i="174"/>
  <c r="AA186" i="174"/>
  <c r="Z186" i="174"/>
  <c r="Y186" i="174"/>
  <c r="X186" i="174"/>
  <c r="W186" i="174"/>
  <c r="V186" i="174"/>
  <c r="U186" i="174"/>
  <c r="T186" i="174"/>
  <c r="S186" i="174"/>
  <c r="AX186" i="174" s="1"/>
  <c r="AZ186" i="174" s="1"/>
  <c r="F186" i="174"/>
  <c r="AW185" i="174"/>
  <c r="AV185" i="174"/>
  <c r="AU185" i="174"/>
  <c r="AT185" i="174"/>
  <c r="AS185" i="174"/>
  <c r="AR185" i="174"/>
  <c r="AQ185" i="174"/>
  <c r="AP185" i="174"/>
  <c r="AO185" i="174"/>
  <c r="AN185" i="174"/>
  <c r="AM185" i="174"/>
  <c r="AL185" i="174"/>
  <c r="AK185" i="174"/>
  <c r="AJ185" i="174"/>
  <c r="AI185" i="174"/>
  <c r="AH185" i="174"/>
  <c r="AG185" i="174"/>
  <c r="AF185" i="174"/>
  <c r="AE185" i="174"/>
  <c r="AD185" i="174"/>
  <c r="AC185" i="174"/>
  <c r="AB185" i="174"/>
  <c r="AA185" i="174"/>
  <c r="Z185" i="174"/>
  <c r="Y185" i="174"/>
  <c r="X185" i="174"/>
  <c r="W185" i="174"/>
  <c r="V185" i="174"/>
  <c r="U185" i="174"/>
  <c r="T185" i="174"/>
  <c r="S185" i="174"/>
  <c r="AX185" i="174" s="1"/>
  <c r="AZ185" i="174" s="1"/>
  <c r="AW183" i="174"/>
  <c r="AV183" i="174"/>
  <c r="AU183" i="174"/>
  <c r="AT183" i="174"/>
  <c r="AS183" i="174"/>
  <c r="AR183" i="174"/>
  <c r="AQ183" i="174"/>
  <c r="AP183" i="174"/>
  <c r="AO183" i="174"/>
  <c r="AN183" i="174"/>
  <c r="AM183" i="174"/>
  <c r="AL183" i="174"/>
  <c r="AK183" i="174"/>
  <c r="AJ183" i="174"/>
  <c r="AI183" i="174"/>
  <c r="AH183" i="174"/>
  <c r="AG183" i="174"/>
  <c r="AF183" i="174"/>
  <c r="AE183" i="174"/>
  <c r="AD183" i="174"/>
  <c r="AC183" i="174"/>
  <c r="AB183" i="174"/>
  <c r="AA183" i="174"/>
  <c r="Z183" i="174"/>
  <c r="Y183" i="174"/>
  <c r="X183" i="174"/>
  <c r="W183" i="174"/>
  <c r="V183" i="174"/>
  <c r="U183" i="174"/>
  <c r="T183" i="174"/>
  <c r="S183" i="174"/>
  <c r="AX183" i="174" s="1"/>
  <c r="AZ183" i="174" s="1"/>
  <c r="F183" i="174"/>
  <c r="AW182" i="174"/>
  <c r="AV182" i="174"/>
  <c r="AU182" i="174"/>
  <c r="AT182" i="174"/>
  <c r="AS182" i="174"/>
  <c r="AR182" i="174"/>
  <c r="AQ182" i="174"/>
  <c r="AP182" i="174"/>
  <c r="AO182" i="174"/>
  <c r="AN182" i="174"/>
  <c r="AM182" i="174"/>
  <c r="AL182" i="174"/>
  <c r="AK182" i="174"/>
  <c r="AJ182" i="174"/>
  <c r="AI182" i="174"/>
  <c r="AH182" i="174"/>
  <c r="AG182" i="174"/>
  <c r="AF182" i="174"/>
  <c r="AE182" i="174"/>
  <c r="AD182" i="174"/>
  <c r="AC182" i="174"/>
  <c r="AB182" i="174"/>
  <c r="AA182" i="174"/>
  <c r="Z182" i="174"/>
  <c r="Y182" i="174"/>
  <c r="X182" i="174"/>
  <c r="W182" i="174"/>
  <c r="V182" i="174"/>
  <c r="U182" i="174"/>
  <c r="T182" i="174"/>
  <c r="S182" i="174"/>
  <c r="AX182" i="174" s="1"/>
  <c r="AZ182" i="174" s="1"/>
  <c r="AW180" i="174"/>
  <c r="AV180" i="174"/>
  <c r="AU180" i="174"/>
  <c r="AT180" i="174"/>
  <c r="AS180" i="174"/>
  <c r="AR180" i="174"/>
  <c r="AQ180" i="174"/>
  <c r="AP180" i="174"/>
  <c r="AO180" i="174"/>
  <c r="AN180" i="174"/>
  <c r="AM180" i="174"/>
  <c r="AL180" i="174"/>
  <c r="AK180" i="174"/>
  <c r="AJ180" i="174"/>
  <c r="AI180" i="174"/>
  <c r="AH180" i="174"/>
  <c r="AG180" i="174"/>
  <c r="AF180" i="174"/>
  <c r="AE180" i="174"/>
  <c r="AD180" i="174"/>
  <c r="AC180" i="174"/>
  <c r="AB180" i="174"/>
  <c r="AA180" i="174"/>
  <c r="Z180" i="174"/>
  <c r="Y180" i="174"/>
  <c r="X180" i="174"/>
  <c r="W180" i="174"/>
  <c r="V180" i="174"/>
  <c r="U180" i="174"/>
  <c r="T180" i="174"/>
  <c r="S180" i="174"/>
  <c r="AX180" i="174" s="1"/>
  <c r="AZ180" i="174" s="1"/>
  <c r="F180" i="174"/>
  <c r="AW179" i="174"/>
  <c r="AV179" i="174"/>
  <c r="AU179" i="174"/>
  <c r="AT179" i="174"/>
  <c r="AS179" i="174"/>
  <c r="AR179" i="174"/>
  <c r="AQ179" i="174"/>
  <c r="AP179" i="174"/>
  <c r="AO179" i="174"/>
  <c r="AN179" i="174"/>
  <c r="AM179" i="174"/>
  <c r="AL179" i="174"/>
  <c r="AK179" i="174"/>
  <c r="AJ179" i="174"/>
  <c r="AI179" i="174"/>
  <c r="AH179" i="174"/>
  <c r="AG179" i="174"/>
  <c r="AF179" i="174"/>
  <c r="AE179" i="174"/>
  <c r="AD179" i="174"/>
  <c r="AC179" i="174"/>
  <c r="AB179" i="174"/>
  <c r="AA179" i="174"/>
  <c r="Z179" i="174"/>
  <c r="Y179" i="174"/>
  <c r="X179" i="174"/>
  <c r="W179" i="174"/>
  <c r="V179" i="174"/>
  <c r="U179" i="174"/>
  <c r="T179" i="174"/>
  <c r="S179" i="174"/>
  <c r="AX179" i="174" s="1"/>
  <c r="AZ179" i="174" s="1"/>
  <c r="AW177" i="174"/>
  <c r="AV177" i="174"/>
  <c r="AU177" i="174"/>
  <c r="AT177" i="174"/>
  <c r="AS177" i="174"/>
  <c r="AR177" i="174"/>
  <c r="AQ177" i="174"/>
  <c r="AP177" i="174"/>
  <c r="AO177" i="174"/>
  <c r="AN177" i="174"/>
  <c r="AM177" i="174"/>
  <c r="AL177" i="174"/>
  <c r="AK177" i="174"/>
  <c r="AJ177" i="174"/>
  <c r="AI177" i="174"/>
  <c r="AH177" i="174"/>
  <c r="AG177" i="174"/>
  <c r="AF177" i="174"/>
  <c r="AE177" i="174"/>
  <c r="AD177" i="174"/>
  <c r="AC177" i="174"/>
  <c r="AB177" i="174"/>
  <c r="AA177" i="174"/>
  <c r="Z177" i="174"/>
  <c r="Y177" i="174"/>
  <c r="X177" i="174"/>
  <c r="W177" i="174"/>
  <c r="V177" i="174"/>
  <c r="U177" i="174"/>
  <c r="T177" i="174"/>
  <c r="S177" i="174"/>
  <c r="AX177" i="174" s="1"/>
  <c r="AZ177" i="174" s="1"/>
  <c r="F177" i="174"/>
  <c r="AW176" i="174"/>
  <c r="AV176" i="174"/>
  <c r="AU176" i="174"/>
  <c r="AT176" i="174"/>
  <c r="AS176" i="174"/>
  <c r="AR176" i="174"/>
  <c r="AQ176" i="174"/>
  <c r="AP176" i="174"/>
  <c r="AO176" i="174"/>
  <c r="AN176" i="174"/>
  <c r="AM176" i="174"/>
  <c r="AL176" i="174"/>
  <c r="AK176" i="174"/>
  <c r="AJ176" i="174"/>
  <c r="AI176" i="174"/>
  <c r="AH176" i="174"/>
  <c r="AG176" i="174"/>
  <c r="AF176" i="174"/>
  <c r="AE176" i="174"/>
  <c r="AD176" i="174"/>
  <c r="AC176" i="174"/>
  <c r="AB176" i="174"/>
  <c r="AA176" i="174"/>
  <c r="Z176" i="174"/>
  <c r="Y176" i="174"/>
  <c r="X176" i="174"/>
  <c r="W176" i="174"/>
  <c r="V176" i="174"/>
  <c r="U176" i="174"/>
  <c r="T176" i="174"/>
  <c r="S176" i="174"/>
  <c r="AX176" i="174" s="1"/>
  <c r="AZ176" i="174" s="1"/>
  <c r="AW174" i="174"/>
  <c r="AV174" i="174"/>
  <c r="AU174" i="174"/>
  <c r="AT174" i="174"/>
  <c r="AS174" i="174"/>
  <c r="AR174" i="174"/>
  <c r="AQ174" i="174"/>
  <c r="AP174" i="174"/>
  <c r="AO174" i="174"/>
  <c r="AN174" i="174"/>
  <c r="AM174" i="174"/>
  <c r="AL174" i="174"/>
  <c r="AK174" i="174"/>
  <c r="AJ174" i="174"/>
  <c r="AI174" i="174"/>
  <c r="AH174" i="174"/>
  <c r="AG174" i="174"/>
  <c r="AF174" i="174"/>
  <c r="AE174" i="174"/>
  <c r="AD174" i="174"/>
  <c r="AC174" i="174"/>
  <c r="AB174" i="174"/>
  <c r="AA174" i="174"/>
  <c r="Z174" i="174"/>
  <c r="Y174" i="174"/>
  <c r="X174" i="174"/>
  <c r="W174" i="174"/>
  <c r="V174" i="174"/>
  <c r="U174" i="174"/>
  <c r="T174" i="174"/>
  <c r="S174" i="174"/>
  <c r="AX174" i="174" s="1"/>
  <c r="AZ174" i="174" s="1"/>
  <c r="F174" i="174"/>
  <c r="AW173" i="174"/>
  <c r="AV173" i="174"/>
  <c r="AU173" i="174"/>
  <c r="AT173" i="174"/>
  <c r="AS173" i="174"/>
  <c r="AR173" i="174"/>
  <c r="AQ173" i="174"/>
  <c r="AP173" i="174"/>
  <c r="AO173" i="174"/>
  <c r="AN173" i="174"/>
  <c r="AM173" i="174"/>
  <c r="AL173" i="174"/>
  <c r="AK173" i="174"/>
  <c r="AJ173" i="174"/>
  <c r="AI173" i="174"/>
  <c r="AH173" i="174"/>
  <c r="AG173" i="174"/>
  <c r="AF173" i="174"/>
  <c r="AE173" i="174"/>
  <c r="AD173" i="174"/>
  <c r="AC173" i="174"/>
  <c r="AB173" i="174"/>
  <c r="AA173" i="174"/>
  <c r="Z173" i="174"/>
  <c r="Y173" i="174"/>
  <c r="X173" i="174"/>
  <c r="W173" i="174"/>
  <c r="V173" i="174"/>
  <c r="U173" i="174"/>
  <c r="T173" i="174"/>
  <c r="S173" i="174"/>
  <c r="AX173" i="174" s="1"/>
  <c r="AZ173" i="174" s="1"/>
  <c r="AW171" i="174"/>
  <c r="AV171" i="174"/>
  <c r="AU171" i="174"/>
  <c r="AT171" i="174"/>
  <c r="AS171" i="174"/>
  <c r="AR171" i="174"/>
  <c r="AQ171" i="174"/>
  <c r="AP171" i="174"/>
  <c r="AO171" i="174"/>
  <c r="AN171" i="174"/>
  <c r="AM171" i="174"/>
  <c r="AL171" i="174"/>
  <c r="AK171" i="174"/>
  <c r="AJ171" i="174"/>
  <c r="AI171" i="174"/>
  <c r="AH171" i="174"/>
  <c r="AG171" i="174"/>
  <c r="AF171" i="174"/>
  <c r="AE171" i="174"/>
  <c r="AD171" i="174"/>
  <c r="AC171" i="174"/>
  <c r="AB171" i="174"/>
  <c r="AA171" i="174"/>
  <c r="Z171" i="174"/>
  <c r="Y171" i="174"/>
  <c r="X171" i="174"/>
  <c r="W171" i="174"/>
  <c r="V171" i="174"/>
  <c r="U171" i="174"/>
  <c r="T171" i="174"/>
  <c r="S171" i="174"/>
  <c r="AX171" i="174" s="1"/>
  <c r="AZ171" i="174" s="1"/>
  <c r="F171" i="174"/>
  <c r="AW170" i="174"/>
  <c r="AV170" i="174"/>
  <c r="AU170" i="174"/>
  <c r="AT170" i="174"/>
  <c r="AS170" i="174"/>
  <c r="AR170" i="174"/>
  <c r="AQ170" i="174"/>
  <c r="AP170" i="174"/>
  <c r="AO170" i="174"/>
  <c r="AN170" i="174"/>
  <c r="AM170" i="174"/>
  <c r="AL170" i="174"/>
  <c r="AK170" i="174"/>
  <c r="AJ170" i="174"/>
  <c r="AI170" i="174"/>
  <c r="AH170" i="174"/>
  <c r="AG170" i="174"/>
  <c r="AF170" i="174"/>
  <c r="AE170" i="174"/>
  <c r="AD170" i="174"/>
  <c r="AC170" i="174"/>
  <c r="AB170" i="174"/>
  <c r="AA170" i="174"/>
  <c r="Z170" i="174"/>
  <c r="Y170" i="174"/>
  <c r="X170" i="174"/>
  <c r="W170" i="174"/>
  <c r="V170" i="174"/>
  <c r="U170" i="174"/>
  <c r="T170" i="174"/>
  <c r="S170" i="174"/>
  <c r="AX170" i="174" s="1"/>
  <c r="AZ170" i="174" s="1"/>
  <c r="AW168" i="174"/>
  <c r="AV168" i="174"/>
  <c r="AU168" i="174"/>
  <c r="AT168" i="174"/>
  <c r="AS168" i="174"/>
  <c r="AR168" i="174"/>
  <c r="AQ168" i="174"/>
  <c r="AP168" i="174"/>
  <c r="AO168" i="174"/>
  <c r="AN168" i="174"/>
  <c r="AM168" i="174"/>
  <c r="AL168" i="174"/>
  <c r="AK168" i="174"/>
  <c r="AJ168" i="174"/>
  <c r="AI168" i="174"/>
  <c r="AH168" i="174"/>
  <c r="AG168" i="174"/>
  <c r="AF168" i="174"/>
  <c r="AE168" i="174"/>
  <c r="AD168" i="174"/>
  <c r="AC168" i="174"/>
  <c r="AB168" i="174"/>
  <c r="AA168" i="174"/>
  <c r="Z168" i="174"/>
  <c r="Y168" i="174"/>
  <c r="X168" i="174"/>
  <c r="W168" i="174"/>
  <c r="V168" i="174"/>
  <c r="U168" i="174"/>
  <c r="T168" i="174"/>
  <c r="S168" i="174"/>
  <c r="AX168" i="174" s="1"/>
  <c r="AZ168" i="174" s="1"/>
  <c r="F168" i="174"/>
  <c r="AW167" i="174"/>
  <c r="AV167" i="174"/>
  <c r="AU167" i="174"/>
  <c r="AT167" i="174"/>
  <c r="AS167" i="174"/>
  <c r="AR167" i="174"/>
  <c r="AQ167" i="174"/>
  <c r="AP167" i="174"/>
  <c r="AO167" i="174"/>
  <c r="AN167" i="174"/>
  <c r="AM167" i="174"/>
  <c r="AL167" i="174"/>
  <c r="AK167" i="174"/>
  <c r="AJ167" i="174"/>
  <c r="AI167" i="174"/>
  <c r="AH167" i="174"/>
  <c r="AG167" i="174"/>
  <c r="AF167" i="174"/>
  <c r="AE167" i="174"/>
  <c r="AD167" i="174"/>
  <c r="AC167" i="174"/>
  <c r="AB167" i="174"/>
  <c r="AA167" i="174"/>
  <c r="Z167" i="174"/>
  <c r="Y167" i="174"/>
  <c r="X167" i="174"/>
  <c r="W167" i="174"/>
  <c r="V167" i="174"/>
  <c r="U167" i="174"/>
  <c r="T167" i="174"/>
  <c r="S167" i="174"/>
  <c r="AX167" i="174" s="1"/>
  <c r="AZ167" i="174" s="1"/>
  <c r="AW165" i="174"/>
  <c r="AV165" i="174"/>
  <c r="AU165" i="174"/>
  <c r="AT165" i="174"/>
  <c r="AS165" i="174"/>
  <c r="AR165" i="174"/>
  <c r="AQ165" i="174"/>
  <c r="AP165" i="174"/>
  <c r="AO165" i="174"/>
  <c r="AN165" i="174"/>
  <c r="AM165" i="174"/>
  <c r="AL165" i="174"/>
  <c r="AK165" i="174"/>
  <c r="AJ165" i="174"/>
  <c r="AI165" i="174"/>
  <c r="AH165" i="174"/>
  <c r="AG165" i="174"/>
  <c r="AF165" i="174"/>
  <c r="AE165" i="174"/>
  <c r="AD165" i="174"/>
  <c r="AC165" i="174"/>
  <c r="AB165" i="174"/>
  <c r="AA165" i="174"/>
  <c r="Z165" i="174"/>
  <c r="Y165" i="174"/>
  <c r="X165" i="174"/>
  <c r="W165" i="174"/>
  <c r="V165" i="174"/>
  <c r="U165" i="174"/>
  <c r="T165" i="174"/>
  <c r="S165" i="174"/>
  <c r="AX165" i="174" s="1"/>
  <c r="AZ165" i="174" s="1"/>
  <c r="F165" i="174"/>
  <c r="AW164" i="174"/>
  <c r="AV164" i="174"/>
  <c r="AU164" i="174"/>
  <c r="AT164" i="174"/>
  <c r="AS164" i="174"/>
  <c r="AR164" i="174"/>
  <c r="AQ164" i="174"/>
  <c r="AP164" i="174"/>
  <c r="AO164" i="174"/>
  <c r="AN164" i="174"/>
  <c r="AM164" i="174"/>
  <c r="AL164" i="174"/>
  <c r="AK164" i="174"/>
  <c r="AJ164" i="174"/>
  <c r="AI164" i="174"/>
  <c r="AH164" i="174"/>
  <c r="AG164" i="174"/>
  <c r="AF164" i="174"/>
  <c r="AE164" i="174"/>
  <c r="AD164" i="174"/>
  <c r="AC164" i="174"/>
  <c r="AB164" i="174"/>
  <c r="AA164" i="174"/>
  <c r="Z164" i="174"/>
  <c r="Y164" i="174"/>
  <c r="X164" i="174"/>
  <c r="W164" i="174"/>
  <c r="V164" i="174"/>
  <c r="U164" i="174"/>
  <c r="T164" i="174"/>
  <c r="S164" i="174"/>
  <c r="AX164" i="174" s="1"/>
  <c r="AZ164" i="174" s="1"/>
  <c r="AW162" i="174"/>
  <c r="AV162" i="174"/>
  <c r="AU162" i="174"/>
  <c r="AT162" i="174"/>
  <c r="AS162" i="174"/>
  <c r="AR162" i="174"/>
  <c r="AQ162" i="174"/>
  <c r="AP162" i="174"/>
  <c r="AO162" i="174"/>
  <c r="AN162" i="174"/>
  <c r="AM162" i="174"/>
  <c r="AL162" i="174"/>
  <c r="AK162" i="174"/>
  <c r="AJ162" i="174"/>
  <c r="AI162" i="174"/>
  <c r="AH162" i="174"/>
  <c r="AG162" i="174"/>
  <c r="AF162" i="174"/>
  <c r="AE162" i="174"/>
  <c r="AD162" i="174"/>
  <c r="AC162" i="174"/>
  <c r="AB162" i="174"/>
  <c r="AA162" i="174"/>
  <c r="Z162" i="174"/>
  <c r="Y162" i="174"/>
  <c r="X162" i="174"/>
  <c r="W162" i="174"/>
  <c r="V162" i="174"/>
  <c r="U162" i="174"/>
  <c r="T162" i="174"/>
  <c r="AX162" i="174" s="1"/>
  <c r="AZ162" i="174" s="1"/>
  <c r="S162" i="174"/>
  <c r="F162" i="174"/>
  <c r="AW161" i="174"/>
  <c r="AV161" i="174"/>
  <c r="AU161" i="174"/>
  <c r="AT161" i="174"/>
  <c r="AS161" i="174"/>
  <c r="AR161" i="174"/>
  <c r="AQ161" i="174"/>
  <c r="AP161" i="174"/>
  <c r="AO161" i="174"/>
  <c r="AN161" i="174"/>
  <c r="AM161" i="174"/>
  <c r="AL161" i="174"/>
  <c r="AK161" i="174"/>
  <c r="AJ161" i="174"/>
  <c r="AI161" i="174"/>
  <c r="AH161" i="174"/>
  <c r="AG161" i="174"/>
  <c r="AF161" i="174"/>
  <c r="AE161" i="174"/>
  <c r="AD161" i="174"/>
  <c r="AC161" i="174"/>
  <c r="AB161" i="174"/>
  <c r="AA161" i="174"/>
  <c r="Z161" i="174"/>
  <c r="Y161" i="174"/>
  <c r="X161" i="174"/>
  <c r="W161" i="174"/>
  <c r="V161" i="174"/>
  <c r="U161" i="174"/>
  <c r="T161" i="174"/>
  <c r="AX161" i="174" s="1"/>
  <c r="AZ161" i="174" s="1"/>
  <c r="S161" i="174"/>
  <c r="AW159" i="174"/>
  <c r="AV159" i="174"/>
  <c r="AU159" i="174"/>
  <c r="AT159" i="174"/>
  <c r="AS159" i="174"/>
  <c r="AR159" i="174"/>
  <c r="AQ159" i="174"/>
  <c r="AP159" i="174"/>
  <c r="AO159" i="174"/>
  <c r="AN159" i="174"/>
  <c r="AM159" i="174"/>
  <c r="AL159" i="174"/>
  <c r="AK159" i="174"/>
  <c r="AJ159" i="174"/>
  <c r="AI159" i="174"/>
  <c r="AH159" i="174"/>
  <c r="AG159" i="174"/>
  <c r="AF159" i="174"/>
  <c r="AE159" i="174"/>
  <c r="AD159" i="174"/>
  <c r="AC159" i="174"/>
  <c r="AB159" i="174"/>
  <c r="AA159" i="174"/>
  <c r="Z159" i="174"/>
  <c r="Y159" i="174"/>
  <c r="X159" i="174"/>
  <c r="W159" i="174"/>
  <c r="V159" i="174"/>
  <c r="U159" i="174"/>
  <c r="T159" i="174"/>
  <c r="AX159" i="174" s="1"/>
  <c r="AZ159" i="174" s="1"/>
  <c r="S159" i="174"/>
  <c r="F159" i="174"/>
  <c r="AW158" i="174"/>
  <c r="AV158" i="174"/>
  <c r="AU158" i="174"/>
  <c r="AT158" i="174"/>
  <c r="AS158" i="174"/>
  <c r="AR158" i="174"/>
  <c r="AQ158" i="174"/>
  <c r="AP158" i="174"/>
  <c r="AO158" i="174"/>
  <c r="AN158" i="174"/>
  <c r="AM158" i="174"/>
  <c r="AL158" i="174"/>
  <c r="AK158" i="174"/>
  <c r="AJ158" i="174"/>
  <c r="AI158" i="174"/>
  <c r="AH158" i="174"/>
  <c r="AG158" i="174"/>
  <c r="AF158" i="174"/>
  <c r="AE158" i="174"/>
  <c r="AD158" i="174"/>
  <c r="AC158" i="174"/>
  <c r="AB158" i="174"/>
  <c r="AA158" i="174"/>
  <c r="Z158" i="174"/>
  <c r="Y158" i="174"/>
  <c r="X158" i="174"/>
  <c r="W158" i="174"/>
  <c r="V158" i="174"/>
  <c r="U158" i="174"/>
  <c r="T158" i="174"/>
  <c r="AX158" i="174" s="1"/>
  <c r="AZ158" i="174" s="1"/>
  <c r="S158" i="174"/>
  <c r="AW156" i="174"/>
  <c r="AV156" i="174"/>
  <c r="AU156" i="174"/>
  <c r="AT156" i="174"/>
  <c r="AS156" i="174"/>
  <c r="AR156" i="174"/>
  <c r="AQ156" i="174"/>
  <c r="AP156" i="174"/>
  <c r="AO156" i="174"/>
  <c r="AN156" i="174"/>
  <c r="AM156" i="174"/>
  <c r="AL156" i="174"/>
  <c r="AK156" i="174"/>
  <c r="AJ156" i="174"/>
  <c r="AI156" i="174"/>
  <c r="AH156" i="174"/>
  <c r="AG156" i="174"/>
  <c r="AF156" i="174"/>
  <c r="AE156" i="174"/>
  <c r="AD156" i="174"/>
  <c r="AC156" i="174"/>
  <c r="AB156" i="174"/>
  <c r="AA156" i="174"/>
  <c r="Z156" i="174"/>
  <c r="Y156" i="174"/>
  <c r="X156" i="174"/>
  <c r="W156" i="174"/>
  <c r="V156" i="174"/>
  <c r="U156" i="174"/>
  <c r="T156" i="174"/>
  <c r="AX156" i="174" s="1"/>
  <c r="AZ156" i="174" s="1"/>
  <c r="S156" i="174"/>
  <c r="F156" i="174"/>
  <c r="AW155" i="174"/>
  <c r="AV155" i="174"/>
  <c r="AU155" i="174"/>
  <c r="AT155" i="174"/>
  <c r="AS155" i="174"/>
  <c r="AR155" i="174"/>
  <c r="AQ155" i="174"/>
  <c r="AP155" i="174"/>
  <c r="AO155" i="174"/>
  <c r="AN155" i="174"/>
  <c r="AM155" i="174"/>
  <c r="AL155" i="174"/>
  <c r="AK155" i="174"/>
  <c r="AJ155" i="174"/>
  <c r="AI155" i="174"/>
  <c r="AH155" i="174"/>
  <c r="AG155" i="174"/>
  <c r="AF155" i="174"/>
  <c r="AE155" i="174"/>
  <c r="AD155" i="174"/>
  <c r="AC155" i="174"/>
  <c r="AB155" i="174"/>
  <c r="AA155" i="174"/>
  <c r="Z155" i="174"/>
  <c r="Y155" i="174"/>
  <c r="X155" i="174"/>
  <c r="W155" i="174"/>
  <c r="V155" i="174"/>
  <c r="U155" i="174"/>
  <c r="T155" i="174"/>
  <c r="AX155" i="174" s="1"/>
  <c r="AZ155" i="174" s="1"/>
  <c r="S155" i="174"/>
  <c r="AW153" i="174"/>
  <c r="AV153" i="174"/>
  <c r="AU153" i="174"/>
  <c r="AT153" i="174"/>
  <c r="AS153" i="174"/>
  <c r="AR153" i="174"/>
  <c r="AQ153" i="174"/>
  <c r="AP153" i="174"/>
  <c r="AO153" i="174"/>
  <c r="AN153" i="174"/>
  <c r="AM153" i="174"/>
  <c r="AL153" i="174"/>
  <c r="AK153" i="174"/>
  <c r="AJ153" i="174"/>
  <c r="AI153" i="174"/>
  <c r="AH153" i="174"/>
  <c r="AG153" i="174"/>
  <c r="AF153" i="174"/>
  <c r="AE153" i="174"/>
  <c r="AD153" i="174"/>
  <c r="AC153" i="174"/>
  <c r="AB153" i="174"/>
  <c r="AA153" i="174"/>
  <c r="Z153" i="174"/>
  <c r="Y153" i="174"/>
  <c r="X153" i="174"/>
  <c r="W153" i="174"/>
  <c r="V153" i="174"/>
  <c r="U153" i="174"/>
  <c r="T153" i="174"/>
  <c r="AX153" i="174" s="1"/>
  <c r="AZ153" i="174" s="1"/>
  <c r="S153" i="174"/>
  <c r="F153" i="174"/>
  <c r="AW152" i="174"/>
  <c r="AV152" i="174"/>
  <c r="AU152" i="174"/>
  <c r="AT152" i="174"/>
  <c r="AS152" i="174"/>
  <c r="AR152" i="174"/>
  <c r="AQ152" i="174"/>
  <c r="AP152" i="174"/>
  <c r="AO152" i="174"/>
  <c r="AN152" i="174"/>
  <c r="AM152" i="174"/>
  <c r="AL152" i="174"/>
  <c r="AK152" i="174"/>
  <c r="AJ152" i="174"/>
  <c r="AI152" i="174"/>
  <c r="AH152" i="174"/>
  <c r="AG152" i="174"/>
  <c r="AF152" i="174"/>
  <c r="AE152" i="174"/>
  <c r="AD152" i="174"/>
  <c r="AC152" i="174"/>
  <c r="AB152" i="174"/>
  <c r="AA152" i="174"/>
  <c r="Z152" i="174"/>
  <c r="Y152" i="174"/>
  <c r="X152" i="174"/>
  <c r="W152" i="174"/>
  <c r="V152" i="174"/>
  <c r="U152" i="174"/>
  <c r="T152" i="174"/>
  <c r="AX152" i="174" s="1"/>
  <c r="AZ152" i="174" s="1"/>
  <c r="S152" i="174"/>
  <c r="AW150" i="174"/>
  <c r="AV150" i="174"/>
  <c r="AU150" i="174"/>
  <c r="AT150" i="174"/>
  <c r="AS150" i="174"/>
  <c r="AR150" i="174"/>
  <c r="AQ150" i="174"/>
  <c r="AP150" i="174"/>
  <c r="AO150" i="174"/>
  <c r="AN150" i="174"/>
  <c r="AM150" i="174"/>
  <c r="AL150" i="174"/>
  <c r="AK150" i="174"/>
  <c r="AJ150" i="174"/>
  <c r="AI150" i="174"/>
  <c r="AH150" i="174"/>
  <c r="AG150" i="174"/>
  <c r="AF150" i="174"/>
  <c r="AE150" i="174"/>
  <c r="AD150" i="174"/>
  <c r="AC150" i="174"/>
  <c r="AB150" i="174"/>
  <c r="AA150" i="174"/>
  <c r="Z150" i="174"/>
  <c r="Y150" i="174"/>
  <c r="X150" i="174"/>
  <c r="W150" i="174"/>
  <c r="V150" i="174"/>
  <c r="U150" i="174"/>
  <c r="T150" i="174"/>
  <c r="AX150" i="174" s="1"/>
  <c r="AZ150" i="174" s="1"/>
  <c r="S150" i="174"/>
  <c r="F150" i="174"/>
  <c r="AW149" i="174"/>
  <c r="AV149" i="174"/>
  <c r="AU149" i="174"/>
  <c r="AT149" i="174"/>
  <c r="AS149" i="174"/>
  <c r="AR149" i="174"/>
  <c r="AQ149" i="174"/>
  <c r="AP149" i="174"/>
  <c r="AO149" i="174"/>
  <c r="AN149" i="174"/>
  <c r="AM149" i="174"/>
  <c r="AL149" i="174"/>
  <c r="AK149" i="174"/>
  <c r="AJ149" i="174"/>
  <c r="AI149" i="174"/>
  <c r="AH149" i="174"/>
  <c r="AG149" i="174"/>
  <c r="AF149" i="174"/>
  <c r="AE149" i="174"/>
  <c r="AD149" i="174"/>
  <c r="AC149" i="174"/>
  <c r="AB149" i="174"/>
  <c r="AA149" i="174"/>
  <c r="Z149" i="174"/>
  <c r="Y149" i="174"/>
  <c r="X149" i="174"/>
  <c r="W149" i="174"/>
  <c r="V149" i="174"/>
  <c r="U149" i="174"/>
  <c r="T149" i="174"/>
  <c r="AX149" i="174" s="1"/>
  <c r="AZ149" i="174" s="1"/>
  <c r="S149" i="174"/>
  <c r="AW147" i="174"/>
  <c r="AV147" i="174"/>
  <c r="AU147" i="174"/>
  <c r="AT147" i="174"/>
  <c r="AS147" i="174"/>
  <c r="AR147" i="174"/>
  <c r="AQ147" i="174"/>
  <c r="AP147" i="174"/>
  <c r="AO147" i="174"/>
  <c r="AN147" i="174"/>
  <c r="AM147" i="174"/>
  <c r="AL147" i="174"/>
  <c r="AK147" i="174"/>
  <c r="AJ147" i="174"/>
  <c r="AI147" i="174"/>
  <c r="AH147" i="174"/>
  <c r="AG147" i="174"/>
  <c r="AF147" i="174"/>
  <c r="AE147" i="174"/>
  <c r="AD147" i="174"/>
  <c r="AC147" i="174"/>
  <c r="AB147" i="174"/>
  <c r="AA147" i="174"/>
  <c r="Z147" i="174"/>
  <c r="Y147" i="174"/>
  <c r="X147" i="174"/>
  <c r="W147" i="174"/>
  <c r="V147" i="174"/>
  <c r="U147" i="174"/>
  <c r="T147" i="174"/>
  <c r="AX147" i="174" s="1"/>
  <c r="AZ147" i="174" s="1"/>
  <c r="S147" i="174"/>
  <c r="F147" i="174"/>
  <c r="AW146" i="174"/>
  <c r="AV146" i="174"/>
  <c r="AU146" i="174"/>
  <c r="AT146" i="174"/>
  <c r="AS146" i="174"/>
  <c r="AR146" i="174"/>
  <c r="AQ146" i="174"/>
  <c r="AP146" i="174"/>
  <c r="AO146" i="174"/>
  <c r="AN146" i="174"/>
  <c r="AM146" i="174"/>
  <c r="AL146" i="174"/>
  <c r="AK146" i="174"/>
  <c r="AJ146" i="174"/>
  <c r="AI146" i="174"/>
  <c r="AH146" i="174"/>
  <c r="AG146" i="174"/>
  <c r="AF146" i="174"/>
  <c r="AE146" i="174"/>
  <c r="AD146" i="174"/>
  <c r="AC146" i="174"/>
  <c r="AB146" i="174"/>
  <c r="AA146" i="174"/>
  <c r="Z146" i="174"/>
  <c r="Y146" i="174"/>
  <c r="X146" i="174"/>
  <c r="W146" i="174"/>
  <c r="V146" i="174"/>
  <c r="U146" i="174"/>
  <c r="T146" i="174"/>
  <c r="S146" i="174"/>
  <c r="AX146" i="174" s="1"/>
  <c r="AZ146" i="174" s="1"/>
  <c r="AW144" i="174"/>
  <c r="AV144" i="174"/>
  <c r="AU144" i="174"/>
  <c r="AT144" i="174"/>
  <c r="AS144" i="174"/>
  <c r="AR144" i="174"/>
  <c r="AQ144" i="174"/>
  <c r="AP144" i="174"/>
  <c r="AO144" i="174"/>
  <c r="AN144" i="174"/>
  <c r="AM144" i="174"/>
  <c r="AL144" i="174"/>
  <c r="AK144" i="174"/>
  <c r="AJ144" i="174"/>
  <c r="AI144" i="174"/>
  <c r="AH144" i="174"/>
  <c r="AG144" i="174"/>
  <c r="AF144" i="174"/>
  <c r="AE144" i="174"/>
  <c r="AD144" i="174"/>
  <c r="AC144" i="174"/>
  <c r="AB144" i="174"/>
  <c r="AA144" i="174"/>
  <c r="Z144" i="174"/>
  <c r="Y144" i="174"/>
  <c r="X144" i="174"/>
  <c r="W144" i="174"/>
  <c r="V144" i="174"/>
  <c r="U144" i="174"/>
  <c r="T144" i="174"/>
  <c r="S144" i="174"/>
  <c r="AX144" i="174" s="1"/>
  <c r="AZ144" i="174" s="1"/>
  <c r="F144" i="174"/>
  <c r="AW143" i="174"/>
  <c r="AV143" i="174"/>
  <c r="AU143" i="174"/>
  <c r="AT143" i="174"/>
  <c r="AS143" i="174"/>
  <c r="AR143" i="174"/>
  <c r="AQ143" i="174"/>
  <c r="AP143" i="174"/>
  <c r="AO143" i="174"/>
  <c r="AN143" i="174"/>
  <c r="AM143" i="174"/>
  <c r="AL143" i="174"/>
  <c r="AK143" i="174"/>
  <c r="AJ143" i="174"/>
  <c r="AI143" i="174"/>
  <c r="AH143" i="174"/>
  <c r="AG143" i="174"/>
  <c r="AF143" i="174"/>
  <c r="AE143" i="174"/>
  <c r="AD143" i="174"/>
  <c r="AC143" i="174"/>
  <c r="AB143" i="174"/>
  <c r="AA143" i="174"/>
  <c r="Z143" i="174"/>
  <c r="Y143" i="174"/>
  <c r="X143" i="174"/>
  <c r="W143" i="174"/>
  <c r="V143" i="174"/>
  <c r="U143" i="174"/>
  <c r="T143" i="174"/>
  <c r="S143" i="174"/>
  <c r="AX143" i="174" s="1"/>
  <c r="AZ143" i="174" s="1"/>
  <c r="AW141" i="174"/>
  <c r="AV141" i="174"/>
  <c r="AU141" i="174"/>
  <c r="AT141" i="174"/>
  <c r="AS141" i="174"/>
  <c r="AR141" i="174"/>
  <c r="AQ141" i="174"/>
  <c r="AP141" i="174"/>
  <c r="AO141" i="174"/>
  <c r="AN141" i="174"/>
  <c r="AM141" i="174"/>
  <c r="AL141" i="174"/>
  <c r="AK141" i="174"/>
  <c r="AJ141" i="174"/>
  <c r="AI141" i="174"/>
  <c r="AH141" i="174"/>
  <c r="AG141" i="174"/>
  <c r="AF141" i="174"/>
  <c r="AE141" i="174"/>
  <c r="AD141" i="174"/>
  <c r="AC141" i="174"/>
  <c r="AB141" i="174"/>
  <c r="AA141" i="174"/>
  <c r="Z141" i="174"/>
  <c r="Y141" i="174"/>
  <c r="X141" i="174"/>
  <c r="W141" i="174"/>
  <c r="V141" i="174"/>
  <c r="U141" i="174"/>
  <c r="T141" i="174"/>
  <c r="S141" i="174"/>
  <c r="AX141" i="174" s="1"/>
  <c r="AZ141" i="174" s="1"/>
  <c r="F141" i="174"/>
  <c r="AW140" i="174"/>
  <c r="AV140" i="174"/>
  <c r="AU140" i="174"/>
  <c r="AT140" i="174"/>
  <c r="AS140" i="174"/>
  <c r="AR140" i="174"/>
  <c r="AQ140" i="174"/>
  <c r="AP140" i="174"/>
  <c r="AO140" i="174"/>
  <c r="AN140" i="174"/>
  <c r="AM140" i="174"/>
  <c r="AL140" i="174"/>
  <c r="AK140" i="174"/>
  <c r="AJ140" i="174"/>
  <c r="AI140" i="174"/>
  <c r="AH140" i="174"/>
  <c r="AG140" i="174"/>
  <c r="AF140" i="174"/>
  <c r="AE140" i="174"/>
  <c r="AD140" i="174"/>
  <c r="AC140" i="174"/>
  <c r="AB140" i="174"/>
  <c r="AA140" i="174"/>
  <c r="Z140" i="174"/>
  <c r="Y140" i="174"/>
  <c r="X140" i="174"/>
  <c r="W140" i="174"/>
  <c r="V140" i="174"/>
  <c r="U140" i="174"/>
  <c r="T140" i="174"/>
  <c r="S140" i="174"/>
  <c r="AX140" i="174" s="1"/>
  <c r="AZ140" i="174" s="1"/>
  <c r="AW138" i="174"/>
  <c r="AV138" i="174"/>
  <c r="AU138" i="174"/>
  <c r="AT138" i="174"/>
  <c r="AS138" i="174"/>
  <c r="AR138" i="174"/>
  <c r="AQ138" i="174"/>
  <c r="AP138" i="174"/>
  <c r="AO138" i="174"/>
  <c r="AN138" i="174"/>
  <c r="AM138" i="174"/>
  <c r="AL138" i="174"/>
  <c r="AK138" i="174"/>
  <c r="AJ138" i="174"/>
  <c r="AI138" i="174"/>
  <c r="AH138" i="174"/>
  <c r="AG138" i="174"/>
  <c r="AF138" i="174"/>
  <c r="AE138" i="174"/>
  <c r="AD138" i="174"/>
  <c r="AC138" i="174"/>
  <c r="AB138" i="174"/>
  <c r="AA138" i="174"/>
  <c r="Z138" i="174"/>
  <c r="Y138" i="174"/>
  <c r="X138" i="174"/>
  <c r="W138" i="174"/>
  <c r="V138" i="174"/>
  <c r="U138" i="174"/>
  <c r="T138" i="174"/>
  <c r="S138" i="174"/>
  <c r="AX138" i="174" s="1"/>
  <c r="AZ138" i="174" s="1"/>
  <c r="F138" i="174"/>
  <c r="AW137" i="174"/>
  <c r="AV137" i="174"/>
  <c r="AU137" i="174"/>
  <c r="AT137" i="174"/>
  <c r="AS137" i="174"/>
  <c r="AR137" i="174"/>
  <c r="AQ137" i="174"/>
  <c r="AP137" i="174"/>
  <c r="AO137" i="174"/>
  <c r="AN137" i="174"/>
  <c r="AM137" i="174"/>
  <c r="AL137" i="174"/>
  <c r="AK137" i="174"/>
  <c r="AJ137" i="174"/>
  <c r="AI137" i="174"/>
  <c r="AH137" i="174"/>
  <c r="AG137" i="174"/>
  <c r="AF137" i="174"/>
  <c r="AE137" i="174"/>
  <c r="AD137" i="174"/>
  <c r="AC137" i="174"/>
  <c r="AB137" i="174"/>
  <c r="AA137" i="174"/>
  <c r="Z137" i="174"/>
  <c r="Y137" i="174"/>
  <c r="X137" i="174"/>
  <c r="W137" i="174"/>
  <c r="V137" i="174"/>
  <c r="U137" i="174"/>
  <c r="T137" i="174"/>
  <c r="S137" i="174"/>
  <c r="AX137" i="174" s="1"/>
  <c r="AZ137" i="174" s="1"/>
  <c r="AW135" i="174"/>
  <c r="AV135" i="174"/>
  <c r="AU135" i="174"/>
  <c r="AT135" i="174"/>
  <c r="AS135" i="174"/>
  <c r="AR135" i="174"/>
  <c r="AQ135" i="174"/>
  <c r="AP135" i="174"/>
  <c r="AO135" i="174"/>
  <c r="AN135" i="174"/>
  <c r="AM135" i="174"/>
  <c r="AL135" i="174"/>
  <c r="AK135" i="174"/>
  <c r="AJ135" i="174"/>
  <c r="AI135" i="174"/>
  <c r="AH135" i="174"/>
  <c r="AG135" i="174"/>
  <c r="AF135" i="174"/>
  <c r="AE135" i="174"/>
  <c r="AD135" i="174"/>
  <c r="AC135" i="174"/>
  <c r="AB135" i="174"/>
  <c r="AA135" i="174"/>
  <c r="Z135" i="174"/>
  <c r="Y135" i="174"/>
  <c r="X135" i="174"/>
  <c r="W135" i="174"/>
  <c r="V135" i="174"/>
  <c r="U135" i="174"/>
  <c r="T135" i="174"/>
  <c r="S135" i="174"/>
  <c r="AX135" i="174" s="1"/>
  <c r="AZ135" i="174" s="1"/>
  <c r="F135" i="174"/>
  <c r="AW134" i="174"/>
  <c r="AV134" i="174"/>
  <c r="AU134" i="174"/>
  <c r="AT134" i="174"/>
  <c r="AS134" i="174"/>
  <c r="AR134" i="174"/>
  <c r="AQ134" i="174"/>
  <c r="AP134" i="174"/>
  <c r="AO134" i="174"/>
  <c r="AN134" i="174"/>
  <c r="AM134" i="174"/>
  <c r="AL134" i="174"/>
  <c r="AK134" i="174"/>
  <c r="AJ134" i="174"/>
  <c r="AI134" i="174"/>
  <c r="AH134" i="174"/>
  <c r="AG134" i="174"/>
  <c r="AF134" i="174"/>
  <c r="AE134" i="174"/>
  <c r="AD134" i="174"/>
  <c r="AC134" i="174"/>
  <c r="AB134" i="174"/>
  <c r="AA134" i="174"/>
  <c r="Z134" i="174"/>
  <c r="Y134" i="174"/>
  <c r="X134" i="174"/>
  <c r="W134" i="174"/>
  <c r="V134" i="174"/>
  <c r="U134" i="174"/>
  <c r="T134" i="174"/>
  <c r="S134" i="174"/>
  <c r="AX134" i="174" s="1"/>
  <c r="AZ134" i="174" s="1"/>
  <c r="AW132" i="174"/>
  <c r="AV132" i="174"/>
  <c r="AU132" i="174"/>
  <c r="AT132" i="174"/>
  <c r="AS132" i="174"/>
  <c r="AR132" i="174"/>
  <c r="AQ132" i="174"/>
  <c r="AP132" i="174"/>
  <c r="AO132" i="174"/>
  <c r="AN132" i="174"/>
  <c r="AM132" i="174"/>
  <c r="AL132" i="174"/>
  <c r="AK132" i="174"/>
  <c r="AJ132" i="174"/>
  <c r="AI132" i="174"/>
  <c r="AH132" i="174"/>
  <c r="AG132" i="174"/>
  <c r="AF132" i="174"/>
  <c r="AE132" i="174"/>
  <c r="AD132" i="174"/>
  <c r="AC132" i="174"/>
  <c r="AB132" i="174"/>
  <c r="AA132" i="174"/>
  <c r="Z132" i="174"/>
  <c r="Y132" i="174"/>
  <c r="X132" i="174"/>
  <c r="W132" i="174"/>
  <c r="V132" i="174"/>
  <c r="U132" i="174"/>
  <c r="T132" i="174"/>
  <c r="S132" i="174"/>
  <c r="AX132" i="174" s="1"/>
  <c r="AZ132" i="174" s="1"/>
  <c r="F132" i="174"/>
  <c r="AW131" i="174"/>
  <c r="AV131" i="174"/>
  <c r="AU131" i="174"/>
  <c r="AT131" i="174"/>
  <c r="AS131" i="174"/>
  <c r="AR131" i="174"/>
  <c r="AQ131" i="174"/>
  <c r="AP131" i="174"/>
  <c r="AO131" i="174"/>
  <c r="AN131" i="174"/>
  <c r="AM131" i="174"/>
  <c r="AL131" i="174"/>
  <c r="AK131" i="174"/>
  <c r="AJ131" i="174"/>
  <c r="AI131" i="174"/>
  <c r="AH131" i="174"/>
  <c r="AG131" i="174"/>
  <c r="AF131" i="174"/>
  <c r="AE131" i="174"/>
  <c r="AD131" i="174"/>
  <c r="AC131" i="174"/>
  <c r="AB131" i="174"/>
  <c r="AA131" i="174"/>
  <c r="Z131" i="174"/>
  <c r="Y131" i="174"/>
  <c r="X131" i="174"/>
  <c r="W131" i="174"/>
  <c r="V131" i="174"/>
  <c r="U131" i="174"/>
  <c r="T131" i="174"/>
  <c r="S131" i="174"/>
  <c r="AX131" i="174" s="1"/>
  <c r="AZ131" i="174" s="1"/>
  <c r="AW129" i="174"/>
  <c r="AV129" i="174"/>
  <c r="AU129" i="174"/>
  <c r="AT129" i="174"/>
  <c r="AS129" i="174"/>
  <c r="AR129" i="174"/>
  <c r="AQ129" i="174"/>
  <c r="AP129" i="174"/>
  <c r="AO129" i="174"/>
  <c r="AN129" i="174"/>
  <c r="AM129" i="174"/>
  <c r="AL129" i="174"/>
  <c r="AK129" i="174"/>
  <c r="AJ129" i="174"/>
  <c r="AI129" i="174"/>
  <c r="AH129" i="174"/>
  <c r="AG129" i="174"/>
  <c r="AF129" i="174"/>
  <c r="AE129" i="174"/>
  <c r="AD129" i="174"/>
  <c r="AC129" i="174"/>
  <c r="AB129" i="174"/>
  <c r="AA129" i="174"/>
  <c r="Z129" i="174"/>
  <c r="Y129" i="174"/>
  <c r="X129" i="174"/>
  <c r="W129" i="174"/>
  <c r="V129" i="174"/>
  <c r="U129" i="174"/>
  <c r="T129" i="174"/>
  <c r="S129" i="174"/>
  <c r="AX129" i="174" s="1"/>
  <c r="AZ129" i="174" s="1"/>
  <c r="F129" i="174"/>
  <c r="AW128" i="174"/>
  <c r="AV128" i="174"/>
  <c r="AU128" i="174"/>
  <c r="AT128" i="174"/>
  <c r="AS128" i="174"/>
  <c r="AR128" i="174"/>
  <c r="AQ128" i="174"/>
  <c r="AP128" i="174"/>
  <c r="AO128" i="174"/>
  <c r="AN128" i="174"/>
  <c r="AM128" i="174"/>
  <c r="AL128" i="174"/>
  <c r="AK128" i="174"/>
  <c r="AJ128" i="174"/>
  <c r="AI128" i="174"/>
  <c r="AH128" i="174"/>
  <c r="AG128" i="174"/>
  <c r="AF128" i="174"/>
  <c r="AE128" i="174"/>
  <c r="AD128" i="174"/>
  <c r="AC128" i="174"/>
  <c r="AB128" i="174"/>
  <c r="AA128" i="174"/>
  <c r="Z128" i="174"/>
  <c r="Y128" i="174"/>
  <c r="X128" i="174"/>
  <c r="W128" i="174"/>
  <c r="V128" i="174"/>
  <c r="U128" i="174"/>
  <c r="T128" i="174"/>
  <c r="S128" i="174"/>
  <c r="AX128" i="174" s="1"/>
  <c r="AZ128" i="174" s="1"/>
  <c r="AW126" i="174"/>
  <c r="AV126" i="174"/>
  <c r="AU126" i="174"/>
  <c r="AT126" i="174"/>
  <c r="AS126" i="174"/>
  <c r="AR126" i="174"/>
  <c r="AQ126" i="174"/>
  <c r="AP126" i="174"/>
  <c r="AO126" i="174"/>
  <c r="AN126" i="174"/>
  <c r="AM126" i="174"/>
  <c r="AL126" i="174"/>
  <c r="AK126" i="174"/>
  <c r="AJ126" i="174"/>
  <c r="AI126" i="174"/>
  <c r="AH126" i="174"/>
  <c r="AG126" i="174"/>
  <c r="AF126" i="174"/>
  <c r="AE126" i="174"/>
  <c r="AD126" i="174"/>
  <c r="AC126" i="174"/>
  <c r="AB126" i="174"/>
  <c r="AA126" i="174"/>
  <c r="Z126" i="174"/>
  <c r="Y126" i="174"/>
  <c r="X126" i="174"/>
  <c r="W126" i="174"/>
  <c r="V126" i="174"/>
  <c r="U126" i="174"/>
  <c r="T126" i="174"/>
  <c r="S126" i="174"/>
  <c r="AX126" i="174" s="1"/>
  <c r="AZ126" i="174" s="1"/>
  <c r="F126" i="174"/>
  <c r="AW125" i="174"/>
  <c r="AV125" i="174"/>
  <c r="AU125" i="174"/>
  <c r="AT125" i="174"/>
  <c r="AS125" i="174"/>
  <c r="AR125" i="174"/>
  <c r="AQ125" i="174"/>
  <c r="AP125" i="174"/>
  <c r="AO125" i="174"/>
  <c r="AN125" i="174"/>
  <c r="AM125" i="174"/>
  <c r="AL125" i="174"/>
  <c r="AK125" i="174"/>
  <c r="AJ125" i="174"/>
  <c r="AI125" i="174"/>
  <c r="AH125" i="174"/>
  <c r="AG125" i="174"/>
  <c r="AF125" i="174"/>
  <c r="AE125" i="174"/>
  <c r="AD125" i="174"/>
  <c r="AC125" i="174"/>
  <c r="AB125" i="174"/>
  <c r="AA125" i="174"/>
  <c r="Z125" i="174"/>
  <c r="Y125" i="174"/>
  <c r="X125" i="174"/>
  <c r="W125" i="174"/>
  <c r="V125" i="174"/>
  <c r="U125" i="174"/>
  <c r="T125" i="174"/>
  <c r="S125" i="174"/>
  <c r="AX125" i="174" s="1"/>
  <c r="AZ125" i="174" s="1"/>
  <c r="AW123" i="174"/>
  <c r="AV123" i="174"/>
  <c r="AU123" i="174"/>
  <c r="AT123" i="174"/>
  <c r="AS123" i="174"/>
  <c r="AR123" i="174"/>
  <c r="AQ123" i="174"/>
  <c r="AP123" i="174"/>
  <c r="AO123" i="174"/>
  <c r="AN123" i="174"/>
  <c r="AM123" i="174"/>
  <c r="AL123" i="174"/>
  <c r="AK123" i="174"/>
  <c r="AJ123" i="174"/>
  <c r="AI123" i="174"/>
  <c r="AH123" i="174"/>
  <c r="AG123" i="174"/>
  <c r="AF123" i="174"/>
  <c r="AE123" i="174"/>
  <c r="AD123" i="174"/>
  <c r="AC123" i="174"/>
  <c r="AB123" i="174"/>
  <c r="AA123" i="174"/>
  <c r="Z123" i="174"/>
  <c r="Y123" i="174"/>
  <c r="X123" i="174"/>
  <c r="W123" i="174"/>
  <c r="V123" i="174"/>
  <c r="U123" i="174"/>
  <c r="T123" i="174"/>
  <c r="S123" i="174"/>
  <c r="AX123" i="174" s="1"/>
  <c r="AZ123" i="174" s="1"/>
  <c r="F123" i="174"/>
  <c r="AW122" i="174"/>
  <c r="AV122" i="174"/>
  <c r="AU122" i="174"/>
  <c r="AT122" i="174"/>
  <c r="AS122" i="174"/>
  <c r="AR122" i="174"/>
  <c r="AQ122" i="174"/>
  <c r="AP122" i="174"/>
  <c r="AO122" i="174"/>
  <c r="AN122" i="174"/>
  <c r="AM122" i="174"/>
  <c r="AL122" i="174"/>
  <c r="AK122" i="174"/>
  <c r="AJ122" i="174"/>
  <c r="AI122" i="174"/>
  <c r="AH122" i="174"/>
  <c r="AG122" i="174"/>
  <c r="AF122" i="174"/>
  <c r="AE122" i="174"/>
  <c r="AD122" i="174"/>
  <c r="AC122" i="174"/>
  <c r="AB122" i="174"/>
  <c r="AA122" i="174"/>
  <c r="Z122" i="174"/>
  <c r="Y122" i="174"/>
  <c r="X122" i="174"/>
  <c r="W122" i="174"/>
  <c r="V122" i="174"/>
  <c r="U122" i="174"/>
  <c r="T122" i="174"/>
  <c r="S122" i="174"/>
  <c r="AX122" i="174" s="1"/>
  <c r="AZ122" i="174" s="1"/>
  <c r="AW120" i="174"/>
  <c r="AV120" i="174"/>
  <c r="AU120" i="174"/>
  <c r="AT120" i="174"/>
  <c r="AS120" i="174"/>
  <c r="AR120" i="174"/>
  <c r="AQ120" i="174"/>
  <c r="AP120" i="174"/>
  <c r="AO120" i="174"/>
  <c r="AN120" i="174"/>
  <c r="AM120" i="174"/>
  <c r="AL120" i="174"/>
  <c r="AK120" i="174"/>
  <c r="AJ120" i="174"/>
  <c r="AI120" i="174"/>
  <c r="AH120" i="174"/>
  <c r="AG120" i="174"/>
  <c r="AF120" i="174"/>
  <c r="AE120" i="174"/>
  <c r="AD120" i="174"/>
  <c r="AC120" i="174"/>
  <c r="AB120" i="174"/>
  <c r="AA120" i="174"/>
  <c r="Z120" i="174"/>
  <c r="Y120" i="174"/>
  <c r="X120" i="174"/>
  <c r="W120" i="174"/>
  <c r="V120" i="174"/>
  <c r="U120" i="174"/>
  <c r="T120" i="174"/>
  <c r="S120" i="174"/>
  <c r="AX120" i="174" s="1"/>
  <c r="AZ120" i="174" s="1"/>
  <c r="F120" i="174"/>
  <c r="AW119" i="174"/>
  <c r="AV119" i="174"/>
  <c r="AU119" i="174"/>
  <c r="AT119" i="174"/>
  <c r="AS119" i="174"/>
  <c r="AR119" i="174"/>
  <c r="AQ119" i="174"/>
  <c r="AP119" i="174"/>
  <c r="AO119" i="174"/>
  <c r="AN119" i="174"/>
  <c r="AM119" i="174"/>
  <c r="AL119" i="174"/>
  <c r="AK119" i="174"/>
  <c r="AJ119" i="174"/>
  <c r="AI119" i="174"/>
  <c r="AH119" i="174"/>
  <c r="AG119" i="174"/>
  <c r="AF119" i="174"/>
  <c r="AE119" i="174"/>
  <c r="AD119" i="174"/>
  <c r="AC119" i="174"/>
  <c r="AB119" i="174"/>
  <c r="AA119" i="174"/>
  <c r="Z119" i="174"/>
  <c r="Y119" i="174"/>
  <c r="X119" i="174"/>
  <c r="W119" i="174"/>
  <c r="V119" i="174"/>
  <c r="U119" i="174"/>
  <c r="T119" i="174"/>
  <c r="S119" i="174"/>
  <c r="AX119" i="174" s="1"/>
  <c r="AZ119" i="174" s="1"/>
  <c r="AW117" i="174"/>
  <c r="AV117" i="174"/>
  <c r="AU117" i="174"/>
  <c r="AT117" i="174"/>
  <c r="AS117" i="174"/>
  <c r="AR117" i="174"/>
  <c r="AQ117" i="174"/>
  <c r="AP117" i="174"/>
  <c r="AO117" i="174"/>
  <c r="AN117" i="174"/>
  <c r="AM117" i="174"/>
  <c r="AL117" i="174"/>
  <c r="AK117" i="174"/>
  <c r="AJ117" i="174"/>
  <c r="AI117" i="174"/>
  <c r="AH117" i="174"/>
  <c r="AG117" i="174"/>
  <c r="AF117" i="174"/>
  <c r="AE117" i="174"/>
  <c r="AD117" i="174"/>
  <c r="AC117" i="174"/>
  <c r="AB117" i="174"/>
  <c r="AA117" i="174"/>
  <c r="Z117" i="174"/>
  <c r="Y117" i="174"/>
  <c r="X117" i="174"/>
  <c r="W117" i="174"/>
  <c r="V117" i="174"/>
  <c r="U117" i="174"/>
  <c r="T117" i="174"/>
  <c r="S117" i="174"/>
  <c r="AX117" i="174" s="1"/>
  <c r="AZ117" i="174" s="1"/>
  <c r="F117" i="174"/>
  <c r="AW116" i="174"/>
  <c r="AV116" i="174"/>
  <c r="AU116" i="174"/>
  <c r="AT116" i="174"/>
  <c r="AS116" i="174"/>
  <c r="AR116" i="174"/>
  <c r="AQ116" i="174"/>
  <c r="AP116" i="174"/>
  <c r="AO116" i="174"/>
  <c r="AN116" i="174"/>
  <c r="AM116" i="174"/>
  <c r="AL116" i="174"/>
  <c r="AK116" i="174"/>
  <c r="AJ116" i="174"/>
  <c r="AI116" i="174"/>
  <c r="AH116" i="174"/>
  <c r="AG116" i="174"/>
  <c r="AF116" i="174"/>
  <c r="AE116" i="174"/>
  <c r="AD116" i="174"/>
  <c r="AC116" i="174"/>
  <c r="AB116" i="174"/>
  <c r="AA116" i="174"/>
  <c r="Z116" i="174"/>
  <c r="Y116" i="174"/>
  <c r="X116" i="174"/>
  <c r="W116" i="174"/>
  <c r="V116" i="174"/>
  <c r="U116" i="174"/>
  <c r="T116" i="174"/>
  <c r="S116" i="174"/>
  <c r="AX116" i="174" s="1"/>
  <c r="AZ116" i="174" s="1"/>
  <c r="AW114" i="174"/>
  <c r="AV114" i="174"/>
  <c r="AU114" i="174"/>
  <c r="AT114" i="174"/>
  <c r="AS114" i="174"/>
  <c r="AR114" i="174"/>
  <c r="AQ114" i="174"/>
  <c r="AP114" i="174"/>
  <c r="AO114" i="174"/>
  <c r="AN114" i="174"/>
  <c r="AM114" i="174"/>
  <c r="AL114" i="174"/>
  <c r="AK114" i="174"/>
  <c r="AJ114" i="174"/>
  <c r="AI114" i="174"/>
  <c r="AH114" i="174"/>
  <c r="AG114" i="174"/>
  <c r="AF114" i="174"/>
  <c r="AE114" i="174"/>
  <c r="AD114" i="174"/>
  <c r="AC114" i="174"/>
  <c r="AB114" i="174"/>
  <c r="AA114" i="174"/>
  <c r="Z114" i="174"/>
  <c r="Y114" i="174"/>
  <c r="X114" i="174"/>
  <c r="W114" i="174"/>
  <c r="V114" i="174"/>
  <c r="U114" i="174"/>
  <c r="T114" i="174"/>
  <c r="S114" i="174"/>
  <c r="AX114" i="174" s="1"/>
  <c r="AZ114" i="174" s="1"/>
  <c r="F114" i="174"/>
  <c r="AW113" i="174"/>
  <c r="AV113" i="174"/>
  <c r="AU113" i="174"/>
  <c r="AT113" i="174"/>
  <c r="AS113" i="174"/>
  <c r="AR113" i="174"/>
  <c r="AQ113" i="174"/>
  <c r="AP113" i="174"/>
  <c r="AO113" i="174"/>
  <c r="AN113" i="174"/>
  <c r="AM113" i="174"/>
  <c r="AL113" i="174"/>
  <c r="AK113" i="174"/>
  <c r="AJ113" i="174"/>
  <c r="AI113" i="174"/>
  <c r="AH113" i="174"/>
  <c r="AG113" i="174"/>
  <c r="AF113" i="174"/>
  <c r="AE113" i="174"/>
  <c r="AD113" i="174"/>
  <c r="AC113" i="174"/>
  <c r="AB113" i="174"/>
  <c r="AA113" i="174"/>
  <c r="Z113" i="174"/>
  <c r="Y113" i="174"/>
  <c r="X113" i="174"/>
  <c r="W113" i="174"/>
  <c r="V113" i="174"/>
  <c r="U113" i="174"/>
  <c r="T113" i="174"/>
  <c r="S113" i="174"/>
  <c r="AX113" i="174" s="1"/>
  <c r="AZ113" i="174" s="1"/>
  <c r="AW111" i="174"/>
  <c r="AV111" i="174"/>
  <c r="AU111" i="174"/>
  <c r="AT111" i="174"/>
  <c r="AS111" i="174"/>
  <c r="AR111" i="174"/>
  <c r="AQ111" i="174"/>
  <c r="AP111" i="174"/>
  <c r="AO111" i="174"/>
  <c r="AN111" i="174"/>
  <c r="AM111" i="174"/>
  <c r="AL111" i="174"/>
  <c r="AK111" i="174"/>
  <c r="AJ111" i="174"/>
  <c r="AI111" i="174"/>
  <c r="AH111" i="174"/>
  <c r="AG111" i="174"/>
  <c r="AF111" i="174"/>
  <c r="AE111" i="174"/>
  <c r="AD111" i="174"/>
  <c r="AC111" i="174"/>
  <c r="AB111" i="174"/>
  <c r="AA111" i="174"/>
  <c r="Z111" i="174"/>
  <c r="Y111" i="174"/>
  <c r="X111" i="174"/>
  <c r="W111" i="174"/>
  <c r="V111" i="174"/>
  <c r="U111" i="174"/>
  <c r="T111" i="174"/>
  <c r="S111" i="174"/>
  <c r="AX111" i="174" s="1"/>
  <c r="AZ111" i="174" s="1"/>
  <c r="F111" i="174"/>
  <c r="AW110" i="174"/>
  <c r="AV110" i="174"/>
  <c r="AU110" i="174"/>
  <c r="AT110" i="174"/>
  <c r="AS110" i="174"/>
  <c r="AR110" i="174"/>
  <c r="AQ110" i="174"/>
  <c r="AP110" i="174"/>
  <c r="AO110" i="174"/>
  <c r="AN110" i="174"/>
  <c r="AM110" i="174"/>
  <c r="AL110" i="174"/>
  <c r="AK110" i="174"/>
  <c r="AJ110" i="174"/>
  <c r="AI110" i="174"/>
  <c r="AH110" i="174"/>
  <c r="AG110" i="174"/>
  <c r="AF110" i="174"/>
  <c r="AE110" i="174"/>
  <c r="AD110" i="174"/>
  <c r="AC110" i="174"/>
  <c r="AB110" i="174"/>
  <c r="AA110" i="174"/>
  <c r="Z110" i="174"/>
  <c r="Y110" i="174"/>
  <c r="X110" i="174"/>
  <c r="W110" i="174"/>
  <c r="V110" i="174"/>
  <c r="U110" i="174"/>
  <c r="T110" i="174"/>
  <c r="S110" i="174"/>
  <c r="AX110" i="174" s="1"/>
  <c r="AZ110" i="174" s="1"/>
  <c r="AW108" i="174"/>
  <c r="AV108" i="174"/>
  <c r="AU108" i="174"/>
  <c r="AT108" i="174"/>
  <c r="AS108" i="174"/>
  <c r="AR108" i="174"/>
  <c r="AQ108" i="174"/>
  <c r="AP108" i="174"/>
  <c r="AO108" i="174"/>
  <c r="AN108" i="174"/>
  <c r="AM108" i="174"/>
  <c r="AL108" i="174"/>
  <c r="AK108" i="174"/>
  <c r="AJ108" i="174"/>
  <c r="AI108" i="174"/>
  <c r="AH108" i="174"/>
  <c r="AG108" i="174"/>
  <c r="AF108" i="174"/>
  <c r="AE108" i="174"/>
  <c r="AD108" i="174"/>
  <c r="AC108" i="174"/>
  <c r="AB108" i="174"/>
  <c r="AA108" i="174"/>
  <c r="Z108" i="174"/>
  <c r="Y108" i="174"/>
  <c r="X108" i="174"/>
  <c r="W108" i="174"/>
  <c r="V108" i="174"/>
  <c r="U108" i="174"/>
  <c r="T108" i="174"/>
  <c r="S108" i="174"/>
  <c r="AX108" i="174" s="1"/>
  <c r="AZ108" i="174" s="1"/>
  <c r="F108" i="174"/>
  <c r="AW107" i="174"/>
  <c r="AV107" i="174"/>
  <c r="AU107" i="174"/>
  <c r="AT107" i="174"/>
  <c r="AS107" i="174"/>
  <c r="AR107" i="174"/>
  <c r="AQ107" i="174"/>
  <c r="AP107" i="174"/>
  <c r="AO107" i="174"/>
  <c r="AN107" i="174"/>
  <c r="AM107" i="174"/>
  <c r="AL107" i="174"/>
  <c r="AK107" i="174"/>
  <c r="AJ107" i="174"/>
  <c r="AI107" i="174"/>
  <c r="AH107" i="174"/>
  <c r="AG107" i="174"/>
  <c r="AF107" i="174"/>
  <c r="AE107" i="174"/>
  <c r="AD107" i="174"/>
  <c r="AC107" i="174"/>
  <c r="AB107" i="174"/>
  <c r="AA107" i="174"/>
  <c r="Z107" i="174"/>
  <c r="Y107" i="174"/>
  <c r="X107" i="174"/>
  <c r="W107" i="174"/>
  <c r="V107" i="174"/>
  <c r="U107" i="174"/>
  <c r="T107" i="174"/>
  <c r="S107" i="174"/>
  <c r="AX107" i="174" s="1"/>
  <c r="AZ107" i="174" s="1"/>
  <c r="AW105" i="174"/>
  <c r="AV105" i="174"/>
  <c r="AU105" i="174"/>
  <c r="AT105" i="174"/>
  <c r="AS105" i="174"/>
  <c r="AR105" i="174"/>
  <c r="AQ105" i="174"/>
  <c r="AP105" i="174"/>
  <c r="AO105" i="174"/>
  <c r="AN105" i="174"/>
  <c r="AM105" i="174"/>
  <c r="AL105" i="174"/>
  <c r="AK105" i="174"/>
  <c r="AJ105" i="174"/>
  <c r="AI105" i="174"/>
  <c r="AH105" i="174"/>
  <c r="AG105" i="174"/>
  <c r="AF105" i="174"/>
  <c r="AE105" i="174"/>
  <c r="AD105" i="174"/>
  <c r="AC105" i="174"/>
  <c r="AB105" i="174"/>
  <c r="AA105" i="174"/>
  <c r="Z105" i="174"/>
  <c r="Y105" i="174"/>
  <c r="X105" i="174"/>
  <c r="W105" i="174"/>
  <c r="V105" i="174"/>
  <c r="U105" i="174"/>
  <c r="T105" i="174"/>
  <c r="S105" i="174"/>
  <c r="AX105" i="174" s="1"/>
  <c r="AZ105" i="174" s="1"/>
  <c r="F105" i="174"/>
  <c r="AW104" i="174"/>
  <c r="AV104" i="174"/>
  <c r="AU104" i="174"/>
  <c r="AT104" i="174"/>
  <c r="AS104" i="174"/>
  <c r="AR104" i="174"/>
  <c r="AQ104" i="174"/>
  <c r="AP104" i="174"/>
  <c r="AO104" i="174"/>
  <c r="AN104" i="174"/>
  <c r="AM104" i="174"/>
  <c r="AL104" i="174"/>
  <c r="AK104" i="174"/>
  <c r="AJ104" i="174"/>
  <c r="AI104" i="174"/>
  <c r="AH104" i="174"/>
  <c r="AG104" i="174"/>
  <c r="AF104" i="174"/>
  <c r="AE104" i="174"/>
  <c r="AD104" i="174"/>
  <c r="AC104" i="174"/>
  <c r="AB104" i="174"/>
  <c r="AA104" i="174"/>
  <c r="Z104" i="174"/>
  <c r="Y104" i="174"/>
  <c r="X104" i="174"/>
  <c r="W104" i="174"/>
  <c r="V104" i="174"/>
  <c r="U104" i="174"/>
  <c r="T104" i="174"/>
  <c r="S104" i="174"/>
  <c r="AX104" i="174" s="1"/>
  <c r="AZ104" i="174" s="1"/>
  <c r="AW102" i="174"/>
  <c r="AV102" i="174"/>
  <c r="AU102" i="174"/>
  <c r="AT102" i="174"/>
  <c r="AS102" i="174"/>
  <c r="AR102" i="174"/>
  <c r="AQ102" i="174"/>
  <c r="AP102" i="174"/>
  <c r="AO102" i="174"/>
  <c r="AN102" i="174"/>
  <c r="AM102" i="174"/>
  <c r="AL102" i="174"/>
  <c r="AK102" i="174"/>
  <c r="AJ102" i="174"/>
  <c r="AI102" i="174"/>
  <c r="AH102" i="174"/>
  <c r="AG102" i="174"/>
  <c r="AF102" i="174"/>
  <c r="AE102" i="174"/>
  <c r="AD102" i="174"/>
  <c r="AC102" i="174"/>
  <c r="AB102" i="174"/>
  <c r="AA102" i="174"/>
  <c r="Z102" i="174"/>
  <c r="Y102" i="174"/>
  <c r="X102" i="174"/>
  <c r="W102" i="174"/>
  <c r="V102" i="174"/>
  <c r="U102" i="174"/>
  <c r="T102" i="174"/>
  <c r="S102" i="174"/>
  <c r="AX102" i="174" s="1"/>
  <c r="AZ102" i="174" s="1"/>
  <c r="F102" i="174"/>
  <c r="AW101" i="174"/>
  <c r="AV101" i="174"/>
  <c r="AU101" i="174"/>
  <c r="AT101" i="174"/>
  <c r="AS101" i="174"/>
  <c r="AR101" i="174"/>
  <c r="AQ101" i="174"/>
  <c r="AP101" i="174"/>
  <c r="AO101" i="174"/>
  <c r="AN101" i="174"/>
  <c r="AM101" i="174"/>
  <c r="AL101" i="174"/>
  <c r="AK101" i="174"/>
  <c r="AJ101" i="174"/>
  <c r="AI101" i="174"/>
  <c r="AH101" i="174"/>
  <c r="AG101" i="174"/>
  <c r="AF101" i="174"/>
  <c r="AE101" i="174"/>
  <c r="AD101" i="174"/>
  <c r="AC101" i="174"/>
  <c r="AB101" i="174"/>
  <c r="AA101" i="174"/>
  <c r="Z101" i="174"/>
  <c r="Y101" i="174"/>
  <c r="X101" i="174"/>
  <c r="W101" i="174"/>
  <c r="V101" i="174"/>
  <c r="U101" i="174"/>
  <c r="T101" i="174"/>
  <c r="S101" i="174"/>
  <c r="AX101" i="174" s="1"/>
  <c r="AZ101" i="174" s="1"/>
  <c r="AW99" i="174"/>
  <c r="AV99" i="174"/>
  <c r="AU99" i="174"/>
  <c r="AT99" i="174"/>
  <c r="AS99" i="174"/>
  <c r="AR99" i="174"/>
  <c r="AQ99" i="174"/>
  <c r="AP99" i="174"/>
  <c r="AO99" i="174"/>
  <c r="AN99" i="174"/>
  <c r="AM99" i="174"/>
  <c r="AL99" i="174"/>
  <c r="AK99" i="174"/>
  <c r="AJ99" i="174"/>
  <c r="AI99" i="174"/>
  <c r="AH99" i="174"/>
  <c r="AG99" i="174"/>
  <c r="AF99" i="174"/>
  <c r="AE99" i="174"/>
  <c r="AD99" i="174"/>
  <c r="AC99" i="174"/>
  <c r="AB99" i="174"/>
  <c r="AA99" i="174"/>
  <c r="Z99" i="174"/>
  <c r="Y99" i="174"/>
  <c r="X99" i="174"/>
  <c r="W99" i="174"/>
  <c r="V99" i="174"/>
  <c r="U99" i="174"/>
  <c r="T99" i="174"/>
  <c r="S99" i="174"/>
  <c r="AX99" i="174" s="1"/>
  <c r="AZ99" i="174" s="1"/>
  <c r="F99" i="174"/>
  <c r="AW98" i="174"/>
  <c r="AV98" i="174"/>
  <c r="AU98" i="174"/>
  <c r="AT98" i="174"/>
  <c r="AS98" i="174"/>
  <c r="AR98" i="174"/>
  <c r="AQ98" i="174"/>
  <c r="AP98" i="174"/>
  <c r="AO98" i="174"/>
  <c r="AN98" i="174"/>
  <c r="AM98" i="174"/>
  <c r="AL98" i="174"/>
  <c r="AK98" i="174"/>
  <c r="AJ98" i="174"/>
  <c r="AI98" i="174"/>
  <c r="AH98" i="174"/>
  <c r="AG98" i="174"/>
  <c r="AF98" i="174"/>
  <c r="AE98" i="174"/>
  <c r="AD98" i="174"/>
  <c r="AC98" i="174"/>
  <c r="AB98" i="174"/>
  <c r="AA98" i="174"/>
  <c r="Z98" i="174"/>
  <c r="Y98" i="174"/>
  <c r="X98" i="174"/>
  <c r="W98" i="174"/>
  <c r="V98" i="174"/>
  <c r="U98" i="174"/>
  <c r="T98" i="174"/>
  <c r="S98" i="174"/>
  <c r="AX98" i="174" s="1"/>
  <c r="AZ98" i="174" s="1"/>
  <c r="AW96" i="174"/>
  <c r="AV96" i="174"/>
  <c r="AU96" i="174"/>
  <c r="AT96" i="174"/>
  <c r="AS96" i="174"/>
  <c r="AR96" i="174"/>
  <c r="AQ96" i="174"/>
  <c r="AP96" i="174"/>
  <c r="AO96" i="174"/>
  <c r="AN96" i="174"/>
  <c r="AM96" i="174"/>
  <c r="AL96" i="174"/>
  <c r="AK96" i="174"/>
  <c r="AJ96" i="174"/>
  <c r="AI96" i="174"/>
  <c r="AH96" i="174"/>
  <c r="AG96" i="174"/>
  <c r="AF96" i="174"/>
  <c r="AE96" i="174"/>
  <c r="AD96" i="174"/>
  <c r="AC96" i="174"/>
  <c r="AB96" i="174"/>
  <c r="AA96" i="174"/>
  <c r="Z96" i="174"/>
  <c r="Y96" i="174"/>
  <c r="X96" i="174"/>
  <c r="W96" i="174"/>
  <c r="V96" i="174"/>
  <c r="U96" i="174"/>
  <c r="T96" i="174"/>
  <c r="S96" i="174"/>
  <c r="AX96" i="174" s="1"/>
  <c r="AZ96" i="174" s="1"/>
  <c r="F96" i="174"/>
  <c r="AW95" i="174"/>
  <c r="AV95" i="174"/>
  <c r="AU95" i="174"/>
  <c r="AT95" i="174"/>
  <c r="AS95" i="174"/>
  <c r="AR95" i="174"/>
  <c r="AQ95" i="174"/>
  <c r="AP95" i="174"/>
  <c r="AO95" i="174"/>
  <c r="AN95" i="174"/>
  <c r="AM95" i="174"/>
  <c r="AL95" i="174"/>
  <c r="AK95" i="174"/>
  <c r="AJ95" i="174"/>
  <c r="AI95" i="174"/>
  <c r="AH95" i="174"/>
  <c r="AG95" i="174"/>
  <c r="AF95" i="174"/>
  <c r="AE95" i="174"/>
  <c r="AD95" i="174"/>
  <c r="AC95" i="174"/>
  <c r="AB95" i="174"/>
  <c r="AA95" i="174"/>
  <c r="Z95" i="174"/>
  <c r="Y95" i="174"/>
  <c r="X95" i="174"/>
  <c r="W95" i="174"/>
  <c r="V95" i="174"/>
  <c r="U95" i="174"/>
  <c r="T95" i="174"/>
  <c r="S95" i="174"/>
  <c r="AX95" i="174" s="1"/>
  <c r="AZ95" i="174" s="1"/>
  <c r="AW93" i="174"/>
  <c r="AV93" i="174"/>
  <c r="AU93" i="174"/>
  <c r="AT93" i="174"/>
  <c r="AS93" i="174"/>
  <c r="AR93" i="174"/>
  <c r="AQ93" i="174"/>
  <c r="AP93" i="174"/>
  <c r="AO93" i="174"/>
  <c r="AN93" i="174"/>
  <c r="AM93" i="174"/>
  <c r="AL93" i="174"/>
  <c r="AK93" i="174"/>
  <c r="AJ93" i="174"/>
  <c r="AI93" i="174"/>
  <c r="AH93" i="174"/>
  <c r="AG93" i="174"/>
  <c r="AF93" i="174"/>
  <c r="AE93" i="174"/>
  <c r="AD93" i="174"/>
  <c r="AC93" i="174"/>
  <c r="AB93" i="174"/>
  <c r="AA93" i="174"/>
  <c r="Z93" i="174"/>
  <c r="Y93" i="174"/>
  <c r="X93" i="174"/>
  <c r="W93" i="174"/>
  <c r="V93" i="174"/>
  <c r="U93" i="174"/>
  <c r="T93" i="174"/>
  <c r="S93" i="174"/>
  <c r="AX93" i="174" s="1"/>
  <c r="AZ93" i="174" s="1"/>
  <c r="F93" i="174"/>
  <c r="AW92" i="174"/>
  <c r="AV92" i="174"/>
  <c r="AU92" i="174"/>
  <c r="AT92" i="174"/>
  <c r="AS92" i="174"/>
  <c r="AR92" i="174"/>
  <c r="AQ92" i="174"/>
  <c r="AP92" i="174"/>
  <c r="AO92" i="174"/>
  <c r="AN92" i="174"/>
  <c r="AM92" i="174"/>
  <c r="AL92" i="174"/>
  <c r="AK92" i="174"/>
  <c r="AJ92" i="174"/>
  <c r="AI92" i="174"/>
  <c r="AH92" i="174"/>
  <c r="AG92" i="174"/>
  <c r="AF92" i="174"/>
  <c r="AE92" i="174"/>
  <c r="AD92" i="174"/>
  <c r="AC92" i="174"/>
  <c r="AB92" i="174"/>
  <c r="AA92" i="174"/>
  <c r="Z92" i="174"/>
  <c r="Y92" i="174"/>
  <c r="X92" i="174"/>
  <c r="W92" i="174"/>
  <c r="V92" i="174"/>
  <c r="U92" i="174"/>
  <c r="T92" i="174"/>
  <c r="S92" i="174"/>
  <c r="AX92" i="174" s="1"/>
  <c r="AZ92" i="174" s="1"/>
  <c r="AW90" i="174"/>
  <c r="AV90" i="174"/>
  <c r="AU90" i="174"/>
  <c r="AT90" i="174"/>
  <c r="AS90" i="174"/>
  <c r="AR90" i="174"/>
  <c r="AQ90" i="174"/>
  <c r="AP90" i="174"/>
  <c r="AO90" i="174"/>
  <c r="AN90" i="174"/>
  <c r="AM90" i="174"/>
  <c r="AL90" i="174"/>
  <c r="AK90" i="174"/>
  <c r="AJ90" i="174"/>
  <c r="AI90" i="174"/>
  <c r="AH90" i="174"/>
  <c r="AG90" i="174"/>
  <c r="AF90" i="174"/>
  <c r="AE90" i="174"/>
  <c r="AD90" i="174"/>
  <c r="AC90" i="174"/>
  <c r="AB90" i="174"/>
  <c r="AA90" i="174"/>
  <c r="Z90" i="174"/>
  <c r="Y90" i="174"/>
  <c r="X90" i="174"/>
  <c r="W90" i="174"/>
  <c r="V90" i="174"/>
  <c r="U90" i="174"/>
  <c r="T90" i="174"/>
  <c r="S90" i="174"/>
  <c r="AX90" i="174" s="1"/>
  <c r="AZ90" i="174" s="1"/>
  <c r="F90" i="174"/>
  <c r="AW89" i="174"/>
  <c r="AV89" i="174"/>
  <c r="AU89" i="174"/>
  <c r="AT89" i="174"/>
  <c r="AS89" i="174"/>
  <c r="AR89" i="174"/>
  <c r="AQ89" i="174"/>
  <c r="AP89" i="174"/>
  <c r="AO89" i="174"/>
  <c r="AN89" i="174"/>
  <c r="AM89" i="174"/>
  <c r="AL89" i="174"/>
  <c r="AK89" i="174"/>
  <c r="AJ89" i="174"/>
  <c r="AI89" i="174"/>
  <c r="AH89" i="174"/>
  <c r="AG89" i="174"/>
  <c r="AF89" i="174"/>
  <c r="AE89" i="174"/>
  <c r="AD89" i="174"/>
  <c r="AC89" i="174"/>
  <c r="AB89" i="174"/>
  <c r="AA89" i="174"/>
  <c r="Z89" i="174"/>
  <c r="Y89" i="174"/>
  <c r="X89" i="174"/>
  <c r="W89" i="174"/>
  <c r="V89" i="174"/>
  <c r="U89" i="174"/>
  <c r="T89" i="174"/>
  <c r="S89" i="174"/>
  <c r="AX89" i="174" s="1"/>
  <c r="AZ89" i="174" s="1"/>
  <c r="AW87" i="174"/>
  <c r="AV87" i="174"/>
  <c r="AU87" i="174"/>
  <c r="AT87" i="174"/>
  <c r="AS87" i="174"/>
  <c r="AR87" i="174"/>
  <c r="AQ87" i="174"/>
  <c r="AP87" i="174"/>
  <c r="AO87" i="174"/>
  <c r="AN87" i="174"/>
  <c r="AM87" i="174"/>
  <c r="AL87" i="174"/>
  <c r="AK87" i="174"/>
  <c r="AJ87" i="174"/>
  <c r="AI87" i="174"/>
  <c r="AH87" i="174"/>
  <c r="AG87" i="174"/>
  <c r="AF87" i="174"/>
  <c r="AE87" i="174"/>
  <c r="AD87" i="174"/>
  <c r="AC87" i="174"/>
  <c r="AB87" i="174"/>
  <c r="AA87" i="174"/>
  <c r="Z87" i="174"/>
  <c r="Y87" i="174"/>
  <c r="X87" i="174"/>
  <c r="W87" i="174"/>
  <c r="V87" i="174"/>
  <c r="U87" i="174"/>
  <c r="T87" i="174"/>
  <c r="S87" i="174"/>
  <c r="AX87" i="174" s="1"/>
  <c r="AZ87" i="174" s="1"/>
  <c r="F87" i="174"/>
  <c r="AW86" i="174"/>
  <c r="AV86" i="174"/>
  <c r="AU86" i="174"/>
  <c r="AT86" i="174"/>
  <c r="AS86" i="174"/>
  <c r="AR86" i="174"/>
  <c r="AQ86" i="174"/>
  <c r="AP86" i="174"/>
  <c r="AO86" i="174"/>
  <c r="AN86" i="174"/>
  <c r="AM86" i="174"/>
  <c r="AL86" i="174"/>
  <c r="AK86" i="174"/>
  <c r="AJ86" i="174"/>
  <c r="AI86" i="174"/>
  <c r="AH86" i="174"/>
  <c r="AG86" i="174"/>
  <c r="AF86" i="174"/>
  <c r="AE86" i="174"/>
  <c r="AD86" i="174"/>
  <c r="AC86" i="174"/>
  <c r="AB86" i="174"/>
  <c r="AA86" i="174"/>
  <c r="Z86" i="174"/>
  <c r="Y86" i="174"/>
  <c r="X86" i="174"/>
  <c r="W86" i="174"/>
  <c r="V86" i="174"/>
  <c r="U86" i="174"/>
  <c r="T86" i="174"/>
  <c r="S86" i="174"/>
  <c r="AX86" i="174" s="1"/>
  <c r="AZ86" i="174" s="1"/>
  <c r="AW84" i="174"/>
  <c r="AV84" i="174"/>
  <c r="AU84" i="174"/>
  <c r="AT84" i="174"/>
  <c r="AS84" i="174"/>
  <c r="AR84" i="174"/>
  <c r="AQ84" i="174"/>
  <c r="AP84" i="174"/>
  <c r="AO84" i="174"/>
  <c r="AN84" i="174"/>
  <c r="AM84" i="174"/>
  <c r="AL84" i="174"/>
  <c r="AK84" i="174"/>
  <c r="AJ84" i="174"/>
  <c r="AI84" i="174"/>
  <c r="AH84" i="174"/>
  <c r="AG84" i="174"/>
  <c r="AF84" i="174"/>
  <c r="AE84" i="174"/>
  <c r="AD84" i="174"/>
  <c r="AC84" i="174"/>
  <c r="AB84" i="174"/>
  <c r="AA84" i="174"/>
  <c r="Z84" i="174"/>
  <c r="Y84" i="174"/>
  <c r="X84" i="174"/>
  <c r="W84" i="174"/>
  <c r="V84" i="174"/>
  <c r="U84" i="174"/>
  <c r="T84" i="174"/>
  <c r="S84" i="174"/>
  <c r="AX84" i="174" s="1"/>
  <c r="AZ84" i="174" s="1"/>
  <c r="F84" i="174"/>
  <c r="AW83" i="174"/>
  <c r="AV83" i="174"/>
  <c r="AU83" i="174"/>
  <c r="AT83" i="174"/>
  <c r="AS83" i="174"/>
  <c r="AR83" i="174"/>
  <c r="AQ83" i="174"/>
  <c r="AP83" i="174"/>
  <c r="AO83" i="174"/>
  <c r="AN83" i="174"/>
  <c r="AM83" i="174"/>
  <c r="AL83" i="174"/>
  <c r="AK83" i="174"/>
  <c r="AJ83" i="174"/>
  <c r="AI83" i="174"/>
  <c r="AH83" i="174"/>
  <c r="AG83" i="174"/>
  <c r="AF83" i="174"/>
  <c r="AE83" i="174"/>
  <c r="AD83" i="174"/>
  <c r="AC83" i="174"/>
  <c r="AB83" i="174"/>
  <c r="AA83" i="174"/>
  <c r="Z83" i="174"/>
  <c r="Y83" i="174"/>
  <c r="X83" i="174"/>
  <c r="W83" i="174"/>
  <c r="V83" i="174"/>
  <c r="U83" i="174"/>
  <c r="T83" i="174"/>
  <c r="S83" i="174"/>
  <c r="AX83" i="174" s="1"/>
  <c r="AZ83" i="174" s="1"/>
  <c r="AW81" i="174"/>
  <c r="AV81" i="174"/>
  <c r="AU81" i="174"/>
  <c r="AT81" i="174"/>
  <c r="AS81" i="174"/>
  <c r="AR81" i="174"/>
  <c r="AQ81" i="174"/>
  <c r="AP81" i="174"/>
  <c r="AO81" i="174"/>
  <c r="AN81" i="174"/>
  <c r="AM81" i="174"/>
  <c r="AL81" i="174"/>
  <c r="AK81" i="174"/>
  <c r="AJ81" i="174"/>
  <c r="AI81" i="174"/>
  <c r="AH81" i="174"/>
  <c r="AG81" i="174"/>
  <c r="AF81" i="174"/>
  <c r="AE81" i="174"/>
  <c r="AD81" i="174"/>
  <c r="AC81" i="174"/>
  <c r="AB81" i="174"/>
  <c r="AA81" i="174"/>
  <c r="Z81" i="174"/>
  <c r="Y81" i="174"/>
  <c r="X81" i="174"/>
  <c r="W81" i="174"/>
  <c r="V81" i="174"/>
  <c r="U81" i="174"/>
  <c r="T81" i="174"/>
  <c r="S81" i="174"/>
  <c r="AX81" i="174" s="1"/>
  <c r="AZ81" i="174" s="1"/>
  <c r="F81" i="174"/>
  <c r="AW80" i="174"/>
  <c r="AV80" i="174"/>
  <c r="AU80" i="174"/>
  <c r="AT80" i="174"/>
  <c r="AS80" i="174"/>
  <c r="AR80" i="174"/>
  <c r="AQ80" i="174"/>
  <c r="AP80" i="174"/>
  <c r="AO80" i="174"/>
  <c r="AN80" i="174"/>
  <c r="AM80" i="174"/>
  <c r="AL80" i="174"/>
  <c r="AK80" i="174"/>
  <c r="AJ80" i="174"/>
  <c r="AI80" i="174"/>
  <c r="AH80" i="174"/>
  <c r="AG80" i="174"/>
  <c r="AF80" i="174"/>
  <c r="AE80" i="174"/>
  <c r="AD80" i="174"/>
  <c r="AC80" i="174"/>
  <c r="AB80" i="174"/>
  <c r="AA80" i="174"/>
  <c r="Z80" i="174"/>
  <c r="Y80" i="174"/>
  <c r="X80" i="174"/>
  <c r="W80" i="174"/>
  <c r="V80" i="174"/>
  <c r="U80" i="174"/>
  <c r="T80" i="174"/>
  <c r="S80" i="174"/>
  <c r="AX80" i="174" s="1"/>
  <c r="AZ80" i="174" s="1"/>
  <c r="AW78" i="174"/>
  <c r="AV78" i="174"/>
  <c r="AU78" i="174"/>
  <c r="AT78" i="174"/>
  <c r="AS78" i="174"/>
  <c r="AR78" i="174"/>
  <c r="AQ78" i="174"/>
  <c r="AP78" i="174"/>
  <c r="AO78" i="174"/>
  <c r="AN78" i="174"/>
  <c r="AM78" i="174"/>
  <c r="AL78" i="174"/>
  <c r="AK78" i="174"/>
  <c r="AJ78" i="174"/>
  <c r="AI78" i="174"/>
  <c r="AH78" i="174"/>
  <c r="AG78" i="174"/>
  <c r="AF78" i="174"/>
  <c r="AE78" i="174"/>
  <c r="AD78" i="174"/>
  <c r="AC78" i="174"/>
  <c r="AB78" i="174"/>
  <c r="AA78" i="174"/>
  <c r="Z78" i="174"/>
  <c r="Y78" i="174"/>
  <c r="X78" i="174"/>
  <c r="W78" i="174"/>
  <c r="V78" i="174"/>
  <c r="U78" i="174"/>
  <c r="T78" i="174"/>
  <c r="S78" i="174"/>
  <c r="AX78" i="174" s="1"/>
  <c r="AZ78" i="174" s="1"/>
  <c r="F78" i="174"/>
  <c r="AW77" i="174"/>
  <c r="AV77" i="174"/>
  <c r="AU77" i="174"/>
  <c r="AT77" i="174"/>
  <c r="AS77" i="174"/>
  <c r="AR77" i="174"/>
  <c r="AQ77" i="174"/>
  <c r="AP77" i="174"/>
  <c r="AO77" i="174"/>
  <c r="AN77" i="174"/>
  <c r="AM77" i="174"/>
  <c r="AL77" i="174"/>
  <c r="AK77" i="174"/>
  <c r="AJ77" i="174"/>
  <c r="AI77" i="174"/>
  <c r="AH77" i="174"/>
  <c r="AG77" i="174"/>
  <c r="AF77" i="174"/>
  <c r="AE77" i="174"/>
  <c r="AD77" i="174"/>
  <c r="AC77" i="174"/>
  <c r="AB77" i="174"/>
  <c r="AA77" i="174"/>
  <c r="Z77" i="174"/>
  <c r="Y77" i="174"/>
  <c r="X77" i="174"/>
  <c r="W77" i="174"/>
  <c r="V77" i="174"/>
  <c r="U77" i="174"/>
  <c r="T77" i="174"/>
  <c r="S77" i="174"/>
  <c r="AX77" i="174" s="1"/>
  <c r="AZ77" i="174" s="1"/>
  <c r="AW75" i="174"/>
  <c r="AV75" i="174"/>
  <c r="AU75" i="174"/>
  <c r="AT75" i="174"/>
  <c r="AS75" i="174"/>
  <c r="AR75" i="174"/>
  <c r="AQ75" i="174"/>
  <c r="AP75" i="174"/>
  <c r="AO75" i="174"/>
  <c r="AN75" i="174"/>
  <c r="AM75" i="174"/>
  <c r="AL75" i="174"/>
  <c r="AK75" i="174"/>
  <c r="AJ75" i="174"/>
  <c r="AI75" i="174"/>
  <c r="AH75" i="174"/>
  <c r="AG75" i="174"/>
  <c r="AF75" i="174"/>
  <c r="AE75" i="174"/>
  <c r="AD75" i="174"/>
  <c r="AC75" i="174"/>
  <c r="AB75" i="174"/>
  <c r="AA75" i="174"/>
  <c r="Z75" i="174"/>
  <c r="Y75" i="174"/>
  <c r="X75" i="174"/>
  <c r="W75" i="174"/>
  <c r="V75" i="174"/>
  <c r="U75" i="174"/>
  <c r="T75" i="174"/>
  <c r="S75" i="174"/>
  <c r="AX75" i="174" s="1"/>
  <c r="AZ75" i="174" s="1"/>
  <c r="F75" i="174"/>
  <c r="AW74" i="174"/>
  <c r="AV74" i="174"/>
  <c r="AU74" i="174"/>
  <c r="AT74" i="174"/>
  <c r="AS74" i="174"/>
  <c r="AR74" i="174"/>
  <c r="AQ74" i="174"/>
  <c r="AP74" i="174"/>
  <c r="AO74" i="174"/>
  <c r="AN74" i="174"/>
  <c r="AM74" i="174"/>
  <c r="AL74" i="174"/>
  <c r="AK74" i="174"/>
  <c r="AJ74" i="174"/>
  <c r="AI74" i="174"/>
  <c r="AH74" i="174"/>
  <c r="AG74" i="174"/>
  <c r="AF74" i="174"/>
  <c r="AE74" i="174"/>
  <c r="AD74" i="174"/>
  <c r="AC74" i="174"/>
  <c r="AB74" i="174"/>
  <c r="AA74" i="174"/>
  <c r="Z74" i="174"/>
  <c r="Y74" i="174"/>
  <c r="X74" i="174"/>
  <c r="W74" i="174"/>
  <c r="V74" i="174"/>
  <c r="U74" i="174"/>
  <c r="T74" i="174"/>
  <c r="S74" i="174"/>
  <c r="AX74" i="174" s="1"/>
  <c r="AZ74" i="174" s="1"/>
  <c r="AW72" i="174"/>
  <c r="AV72" i="174"/>
  <c r="AU72" i="174"/>
  <c r="AT72" i="174"/>
  <c r="AS72" i="174"/>
  <c r="AR72" i="174"/>
  <c r="AQ72" i="174"/>
  <c r="AP72" i="174"/>
  <c r="AO72" i="174"/>
  <c r="AN72" i="174"/>
  <c r="AM72" i="174"/>
  <c r="AL72" i="174"/>
  <c r="AK72" i="174"/>
  <c r="AJ72" i="174"/>
  <c r="AI72" i="174"/>
  <c r="AH72" i="174"/>
  <c r="AG72" i="174"/>
  <c r="AF72" i="174"/>
  <c r="AE72" i="174"/>
  <c r="AD72" i="174"/>
  <c r="AC72" i="174"/>
  <c r="AB72" i="174"/>
  <c r="AA72" i="174"/>
  <c r="Z72" i="174"/>
  <c r="Y72" i="174"/>
  <c r="X72" i="174"/>
  <c r="W72" i="174"/>
  <c r="V72" i="174"/>
  <c r="U72" i="174"/>
  <c r="T72" i="174"/>
  <c r="S72" i="174"/>
  <c r="AX72" i="174" s="1"/>
  <c r="AZ72" i="174" s="1"/>
  <c r="F72" i="174"/>
  <c r="AW71" i="174"/>
  <c r="AV71" i="174"/>
  <c r="AU71" i="174"/>
  <c r="AT71" i="174"/>
  <c r="AS71" i="174"/>
  <c r="AR71" i="174"/>
  <c r="AQ71" i="174"/>
  <c r="AP71" i="174"/>
  <c r="AO71" i="174"/>
  <c r="AN71" i="174"/>
  <c r="AM71" i="174"/>
  <c r="AL71" i="174"/>
  <c r="AK71" i="174"/>
  <c r="AJ71" i="174"/>
  <c r="AI71" i="174"/>
  <c r="AH71" i="174"/>
  <c r="AG71" i="174"/>
  <c r="AF71" i="174"/>
  <c r="AE71" i="174"/>
  <c r="AD71" i="174"/>
  <c r="AC71" i="174"/>
  <c r="AB71" i="174"/>
  <c r="AA71" i="174"/>
  <c r="Z71" i="174"/>
  <c r="Y71" i="174"/>
  <c r="X71" i="174"/>
  <c r="W71" i="174"/>
  <c r="V71" i="174"/>
  <c r="U71" i="174"/>
  <c r="T71" i="174"/>
  <c r="S71" i="174"/>
  <c r="AX71" i="174" s="1"/>
  <c r="AZ71" i="174" s="1"/>
  <c r="AW69" i="174"/>
  <c r="AV69" i="174"/>
  <c r="AU69" i="174"/>
  <c r="AT69" i="174"/>
  <c r="AS69" i="174"/>
  <c r="AR69" i="174"/>
  <c r="AQ69" i="174"/>
  <c r="AP69" i="174"/>
  <c r="AO69" i="174"/>
  <c r="AN69" i="174"/>
  <c r="AM69" i="174"/>
  <c r="AL69" i="174"/>
  <c r="AK69" i="174"/>
  <c r="AJ69" i="174"/>
  <c r="AI69" i="174"/>
  <c r="AH69" i="174"/>
  <c r="AG69" i="174"/>
  <c r="AF69" i="174"/>
  <c r="AE69" i="174"/>
  <c r="AD69" i="174"/>
  <c r="AC69" i="174"/>
  <c r="AB69" i="174"/>
  <c r="AA69" i="174"/>
  <c r="Z69" i="174"/>
  <c r="Y69" i="174"/>
  <c r="X69" i="174"/>
  <c r="W69" i="174"/>
  <c r="V69" i="174"/>
  <c r="U69" i="174"/>
  <c r="T69" i="174"/>
  <c r="S69" i="174"/>
  <c r="AX69" i="174" s="1"/>
  <c r="AZ69" i="174" s="1"/>
  <c r="F69" i="174"/>
  <c r="AW68" i="174"/>
  <c r="AV68" i="174"/>
  <c r="AU68" i="174"/>
  <c r="AT68" i="174"/>
  <c r="AS68" i="174"/>
  <c r="AR68" i="174"/>
  <c r="AQ68" i="174"/>
  <c r="AP68" i="174"/>
  <c r="AO68" i="174"/>
  <c r="AN68" i="174"/>
  <c r="AM68" i="174"/>
  <c r="AL68" i="174"/>
  <c r="AK68" i="174"/>
  <c r="AJ68" i="174"/>
  <c r="AI68" i="174"/>
  <c r="AH68" i="174"/>
  <c r="AG68" i="174"/>
  <c r="AF68" i="174"/>
  <c r="AE68" i="174"/>
  <c r="AD68" i="174"/>
  <c r="AC68" i="174"/>
  <c r="AB68" i="174"/>
  <c r="AA68" i="174"/>
  <c r="Z68" i="174"/>
  <c r="Y68" i="174"/>
  <c r="X68" i="174"/>
  <c r="W68" i="174"/>
  <c r="V68" i="174"/>
  <c r="U68" i="174"/>
  <c r="T68" i="174"/>
  <c r="S68" i="174"/>
  <c r="AX68" i="174" s="1"/>
  <c r="AZ68" i="174" s="1"/>
  <c r="AW66" i="174"/>
  <c r="AV66" i="174"/>
  <c r="AU66" i="174"/>
  <c r="AT66" i="174"/>
  <c r="AS66" i="174"/>
  <c r="AR66" i="174"/>
  <c r="AQ66" i="174"/>
  <c r="AP66" i="174"/>
  <c r="AO66" i="174"/>
  <c r="AN66" i="174"/>
  <c r="AM66" i="174"/>
  <c r="AL66" i="174"/>
  <c r="AK66" i="174"/>
  <c r="AJ66" i="174"/>
  <c r="AI66" i="174"/>
  <c r="AH66" i="174"/>
  <c r="AG66" i="174"/>
  <c r="AF66" i="174"/>
  <c r="AE66" i="174"/>
  <c r="AD66" i="174"/>
  <c r="AC66" i="174"/>
  <c r="AB66" i="174"/>
  <c r="AA66" i="174"/>
  <c r="Z66" i="174"/>
  <c r="Y66" i="174"/>
  <c r="X66" i="174"/>
  <c r="W66" i="174"/>
  <c r="V66" i="174"/>
  <c r="U66" i="174"/>
  <c r="T66" i="174"/>
  <c r="S66" i="174"/>
  <c r="AX66" i="174" s="1"/>
  <c r="AZ66" i="174" s="1"/>
  <c r="F66" i="174"/>
  <c r="AW65" i="174"/>
  <c r="AV65" i="174"/>
  <c r="AU65" i="174"/>
  <c r="AT65" i="174"/>
  <c r="AS65" i="174"/>
  <c r="AR65" i="174"/>
  <c r="AQ65" i="174"/>
  <c r="AP65" i="174"/>
  <c r="AO65" i="174"/>
  <c r="AN65" i="174"/>
  <c r="AM65" i="174"/>
  <c r="AL65" i="174"/>
  <c r="AK65" i="174"/>
  <c r="AJ65" i="174"/>
  <c r="AI65" i="174"/>
  <c r="AH65" i="174"/>
  <c r="AG65" i="174"/>
  <c r="AF65" i="174"/>
  <c r="AE65" i="174"/>
  <c r="AD65" i="174"/>
  <c r="AC65" i="174"/>
  <c r="AB65" i="174"/>
  <c r="AA65" i="174"/>
  <c r="Z65" i="174"/>
  <c r="Y65" i="174"/>
  <c r="X65" i="174"/>
  <c r="W65" i="174"/>
  <c r="V65" i="174"/>
  <c r="U65" i="174"/>
  <c r="T65" i="174"/>
  <c r="S65" i="174"/>
  <c r="AX65" i="174" s="1"/>
  <c r="AZ65" i="174" s="1"/>
  <c r="AW63" i="174"/>
  <c r="AV63" i="174"/>
  <c r="AU63" i="174"/>
  <c r="AT63" i="174"/>
  <c r="AS63" i="174"/>
  <c r="AR63" i="174"/>
  <c r="AQ63" i="174"/>
  <c r="AP63" i="174"/>
  <c r="AO63" i="174"/>
  <c r="AN63" i="174"/>
  <c r="AM63" i="174"/>
  <c r="AL63" i="174"/>
  <c r="AK63" i="174"/>
  <c r="AJ63" i="174"/>
  <c r="AI63" i="174"/>
  <c r="AH63" i="174"/>
  <c r="AG63" i="174"/>
  <c r="AF63" i="174"/>
  <c r="AE63" i="174"/>
  <c r="AD63" i="174"/>
  <c r="AC63" i="174"/>
  <c r="AB63" i="174"/>
  <c r="AA63" i="174"/>
  <c r="Z63" i="174"/>
  <c r="Y63" i="174"/>
  <c r="X63" i="174"/>
  <c r="W63" i="174"/>
  <c r="V63" i="174"/>
  <c r="U63" i="174"/>
  <c r="T63" i="174"/>
  <c r="S63" i="174"/>
  <c r="AX63" i="174" s="1"/>
  <c r="AZ63" i="174" s="1"/>
  <c r="F63" i="174"/>
  <c r="AW62" i="174"/>
  <c r="AV62" i="174"/>
  <c r="AU62" i="174"/>
  <c r="AT62" i="174"/>
  <c r="AS62" i="174"/>
  <c r="AR62" i="174"/>
  <c r="AQ62" i="174"/>
  <c r="AP62" i="174"/>
  <c r="AO62" i="174"/>
  <c r="AN62" i="174"/>
  <c r="AM62" i="174"/>
  <c r="AL62" i="174"/>
  <c r="AK62" i="174"/>
  <c r="AJ62" i="174"/>
  <c r="AI62" i="174"/>
  <c r="AH62" i="174"/>
  <c r="AG62" i="174"/>
  <c r="AF62" i="174"/>
  <c r="AE62" i="174"/>
  <c r="AD62" i="174"/>
  <c r="AC62" i="174"/>
  <c r="AB62" i="174"/>
  <c r="AA62" i="174"/>
  <c r="Z62" i="174"/>
  <c r="Y62" i="174"/>
  <c r="X62" i="174"/>
  <c r="W62" i="174"/>
  <c r="V62" i="174"/>
  <c r="U62" i="174"/>
  <c r="T62" i="174"/>
  <c r="S62" i="174"/>
  <c r="AX62" i="174" s="1"/>
  <c r="AZ62" i="174" s="1"/>
  <c r="AW60" i="174"/>
  <c r="AV60" i="174"/>
  <c r="AU60" i="174"/>
  <c r="AT60" i="174"/>
  <c r="AS60" i="174"/>
  <c r="AR60" i="174"/>
  <c r="AQ60" i="174"/>
  <c r="AP60" i="174"/>
  <c r="AO60" i="174"/>
  <c r="AN60" i="174"/>
  <c r="AM60" i="174"/>
  <c r="AL60" i="174"/>
  <c r="AK60" i="174"/>
  <c r="AJ60" i="174"/>
  <c r="AI60" i="174"/>
  <c r="AH60" i="174"/>
  <c r="AG60" i="174"/>
  <c r="AF60" i="174"/>
  <c r="AE60" i="174"/>
  <c r="AD60" i="174"/>
  <c r="AC60" i="174"/>
  <c r="AB60" i="174"/>
  <c r="AA60" i="174"/>
  <c r="Z60" i="174"/>
  <c r="Y60" i="174"/>
  <c r="X60" i="174"/>
  <c r="W60" i="174"/>
  <c r="V60" i="174"/>
  <c r="U60" i="174"/>
  <c r="T60" i="174"/>
  <c r="S60" i="174"/>
  <c r="AX60" i="174" s="1"/>
  <c r="AZ60" i="174" s="1"/>
  <c r="F60" i="174"/>
  <c r="AW59" i="174"/>
  <c r="AV59" i="174"/>
  <c r="AU59" i="174"/>
  <c r="AT59" i="174"/>
  <c r="AS59" i="174"/>
  <c r="AR59" i="174"/>
  <c r="AQ59" i="174"/>
  <c r="AP59" i="174"/>
  <c r="AO59" i="174"/>
  <c r="AN59" i="174"/>
  <c r="AM59" i="174"/>
  <c r="AL59" i="174"/>
  <c r="AK59" i="174"/>
  <c r="AJ59" i="174"/>
  <c r="AI59" i="174"/>
  <c r="AH59" i="174"/>
  <c r="AG59" i="174"/>
  <c r="AF59" i="174"/>
  <c r="AE59" i="174"/>
  <c r="AD59" i="174"/>
  <c r="AC59" i="174"/>
  <c r="AB59" i="174"/>
  <c r="AA59" i="174"/>
  <c r="Z59" i="174"/>
  <c r="Y59" i="174"/>
  <c r="X59" i="174"/>
  <c r="W59" i="174"/>
  <c r="V59" i="174"/>
  <c r="U59" i="174"/>
  <c r="T59" i="174"/>
  <c r="S59" i="174"/>
  <c r="AX59" i="174" s="1"/>
  <c r="AZ59" i="174" s="1"/>
  <c r="AW57" i="174"/>
  <c r="AV57" i="174"/>
  <c r="AU57" i="174"/>
  <c r="AT57" i="174"/>
  <c r="AS57" i="174"/>
  <c r="AR57" i="174"/>
  <c r="AQ57" i="174"/>
  <c r="AP57" i="174"/>
  <c r="AO57" i="174"/>
  <c r="AN57" i="174"/>
  <c r="AM57" i="174"/>
  <c r="AL57" i="174"/>
  <c r="AK57" i="174"/>
  <c r="AJ57" i="174"/>
  <c r="AI57" i="174"/>
  <c r="AH57" i="174"/>
  <c r="AG57" i="174"/>
  <c r="AF57" i="174"/>
  <c r="AE57" i="174"/>
  <c r="AD57" i="174"/>
  <c r="AC57" i="174"/>
  <c r="AB57" i="174"/>
  <c r="AA57" i="174"/>
  <c r="Z57" i="174"/>
  <c r="Y57" i="174"/>
  <c r="X57" i="174"/>
  <c r="W57" i="174"/>
  <c r="V57" i="174"/>
  <c r="U57" i="174"/>
  <c r="T57" i="174"/>
  <c r="S57" i="174"/>
  <c r="AX57" i="174" s="1"/>
  <c r="AZ57" i="174" s="1"/>
  <c r="F57" i="174"/>
  <c r="AW56" i="174"/>
  <c r="AV56" i="174"/>
  <c r="AU56" i="174"/>
  <c r="AT56" i="174"/>
  <c r="AS56" i="174"/>
  <c r="AR56" i="174"/>
  <c r="AQ56" i="174"/>
  <c r="AP56" i="174"/>
  <c r="AO56" i="174"/>
  <c r="AN56" i="174"/>
  <c r="AM56" i="174"/>
  <c r="AL56" i="174"/>
  <c r="AK56" i="174"/>
  <c r="AJ56" i="174"/>
  <c r="AI56" i="174"/>
  <c r="AH56" i="174"/>
  <c r="AG56" i="174"/>
  <c r="AF56" i="174"/>
  <c r="AE56" i="174"/>
  <c r="AD56" i="174"/>
  <c r="AC56" i="174"/>
  <c r="AB56" i="174"/>
  <c r="AA56" i="174"/>
  <c r="Z56" i="174"/>
  <c r="Y56" i="174"/>
  <c r="X56" i="174"/>
  <c r="W56" i="174"/>
  <c r="V56" i="174"/>
  <c r="U56" i="174"/>
  <c r="T56" i="174"/>
  <c r="S56" i="174"/>
  <c r="AX56" i="174" s="1"/>
  <c r="AZ56" i="174" s="1"/>
  <c r="AW54" i="174"/>
  <c r="AV54" i="174"/>
  <c r="AU54" i="174"/>
  <c r="AT54" i="174"/>
  <c r="AS54" i="174"/>
  <c r="AR54" i="174"/>
  <c r="AQ54" i="174"/>
  <c r="AP54" i="174"/>
  <c r="AO54" i="174"/>
  <c r="AN54" i="174"/>
  <c r="AM54" i="174"/>
  <c r="AL54" i="174"/>
  <c r="AK54" i="174"/>
  <c r="AJ54" i="174"/>
  <c r="AI54" i="174"/>
  <c r="AH54" i="174"/>
  <c r="AG54" i="174"/>
  <c r="AF54" i="174"/>
  <c r="AE54" i="174"/>
  <c r="AD54" i="174"/>
  <c r="AC54" i="174"/>
  <c r="AB54" i="174"/>
  <c r="AA54" i="174"/>
  <c r="Z54" i="174"/>
  <c r="Y54" i="174"/>
  <c r="X54" i="174"/>
  <c r="W54" i="174"/>
  <c r="V54" i="174"/>
  <c r="U54" i="174"/>
  <c r="T54" i="174"/>
  <c r="S54" i="174"/>
  <c r="AX54" i="174" s="1"/>
  <c r="AZ54" i="174" s="1"/>
  <c r="F54" i="174"/>
  <c r="AW53" i="174"/>
  <c r="AV53" i="174"/>
  <c r="AU53" i="174"/>
  <c r="AT53" i="174"/>
  <c r="AS53" i="174"/>
  <c r="AR53" i="174"/>
  <c r="AQ53" i="174"/>
  <c r="AP53" i="174"/>
  <c r="AO53" i="174"/>
  <c r="AN53" i="174"/>
  <c r="AM53" i="174"/>
  <c r="AL53" i="174"/>
  <c r="AK53" i="174"/>
  <c r="AJ53" i="174"/>
  <c r="AI53" i="174"/>
  <c r="AH53" i="174"/>
  <c r="AG53" i="174"/>
  <c r="AF53" i="174"/>
  <c r="AE53" i="174"/>
  <c r="AD53" i="174"/>
  <c r="AC53" i="174"/>
  <c r="AB53" i="174"/>
  <c r="AA53" i="174"/>
  <c r="Z53" i="174"/>
  <c r="Y53" i="174"/>
  <c r="X53" i="174"/>
  <c r="W53" i="174"/>
  <c r="V53" i="174"/>
  <c r="U53" i="174"/>
  <c r="T53" i="174"/>
  <c r="S53" i="174"/>
  <c r="AX53" i="174" s="1"/>
  <c r="AZ53" i="174" s="1"/>
  <c r="AW51" i="174"/>
  <c r="AV51" i="174"/>
  <c r="AU51" i="174"/>
  <c r="AT51" i="174"/>
  <c r="AS51" i="174"/>
  <c r="AR51" i="174"/>
  <c r="AQ51" i="174"/>
  <c r="AP51" i="174"/>
  <c r="AO51" i="174"/>
  <c r="AN51" i="174"/>
  <c r="AM51" i="174"/>
  <c r="AL51" i="174"/>
  <c r="AK51" i="174"/>
  <c r="AJ51" i="174"/>
  <c r="AI51" i="174"/>
  <c r="AH51" i="174"/>
  <c r="AG51" i="174"/>
  <c r="AF51" i="174"/>
  <c r="AE51" i="174"/>
  <c r="AD51" i="174"/>
  <c r="AC51" i="174"/>
  <c r="AB51" i="174"/>
  <c r="AA51" i="174"/>
  <c r="Z51" i="174"/>
  <c r="Y51" i="174"/>
  <c r="X51" i="174"/>
  <c r="W51" i="174"/>
  <c r="V51" i="174"/>
  <c r="U51" i="174"/>
  <c r="T51" i="174"/>
  <c r="S51" i="174"/>
  <c r="AX51" i="174" s="1"/>
  <c r="AZ51" i="174" s="1"/>
  <c r="F51" i="174"/>
  <c r="AW50" i="174"/>
  <c r="AV50" i="174"/>
  <c r="AU50" i="174"/>
  <c r="AT50" i="174"/>
  <c r="AS50" i="174"/>
  <c r="AR50" i="174"/>
  <c r="AQ50" i="174"/>
  <c r="AP50" i="174"/>
  <c r="AO50" i="174"/>
  <c r="AN50" i="174"/>
  <c r="AM50" i="174"/>
  <c r="AL50" i="174"/>
  <c r="AK50" i="174"/>
  <c r="AJ50" i="174"/>
  <c r="AI50" i="174"/>
  <c r="AH50" i="174"/>
  <c r="AG50" i="174"/>
  <c r="AF50" i="174"/>
  <c r="AE50" i="174"/>
  <c r="AD50" i="174"/>
  <c r="AC50" i="174"/>
  <c r="AB50" i="174"/>
  <c r="AA50" i="174"/>
  <c r="Z50" i="174"/>
  <c r="Y50" i="174"/>
  <c r="X50" i="174"/>
  <c r="W50" i="174"/>
  <c r="V50" i="174"/>
  <c r="U50" i="174"/>
  <c r="T50" i="174"/>
  <c r="S50" i="174"/>
  <c r="AX50" i="174" s="1"/>
  <c r="AZ50" i="174" s="1"/>
  <c r="AW48" i="174"/>
  <c r="AV48" i="174"/>
  <c r="AU48" i="174"/>
  <c r="AT48" i="174"/>
  <c r="AS48" i="174"/>
  <c r="AR48" i="174"/>
  <c r="AQ48" i="174"/>
  <c r="AP48" i="174"/>
  <c r="AO48" i="174"/>
  <c r="AN48" i="174"/>
  <c r="AM48" i="174"/>
  <c r="AL48" i="174"/>
  <c r="AK48" i="174"/>
  <c r="AJ48" i="174"/>
  <c r="AI48" i="174"/>
  <c r="AH48" i="174"/>
  <c r="AG48" i="174"/>
  <c r="AF48" i="174"/>
  <c r="AE48" i="174"/>
  <c r="AD48" i="174"/>
  <c r="AC48" i="174"/>
  <c r="AB48" i="174"/>
  <c r="AA48" i="174"/>
  <c r="Z48" i="174"/>
  <c r="Y48" i="174"/>
  <c r="X48" i="174"/>
  <c r="W48" i="174"/>
  <c r="V48" i="174"/>
  <c r="U48" i="174"/>
  <c r="T48" i="174"/>
  <c r="S48" i="174"/>
  <c r="AX48" i="174" s="1"/>
  <c r="AZ48" i="174" s="1"/>
  <c r="F48" i="174"/>
  <c r="AW47" i="174"/>
  <c r="AV47" i="174"/>
  <c r="AU47" i="174"/>
  <c r="AT47" i="174"/>
  <c r="AS47" i="174"/>
  <c r="AR47" i="174"/>
  <c r="AQ47" i="174"/>
  <c r="AP47" i="174"/>
  <c r="AO47" i="174"/>
  <c r="AN47" i="174"/>
  <c r="AM47" i="174"/>
  <c r="AL47" i="174"/>
  <c r="AK47" i="174"/>
  <c r="AJ47" i="174"/>
  <c r="AI47" i="174"/>
  <c r="AH47" i="174"/>
  <c r="AG47" i="174"/>
  <c r="AF47" i="174"/>
  <c r="AE47" i="174"/>
  <c r="AD47" i="174"/>
  <c r="AC47" i="174"/>
  <c r="AB47" i="174"/>
  <c r="AA47" i="174"/>
  <c r="Z47" i="174"/>
  <c r="Y47" i="174"/>
  <c r="X47" i="174"/>
  <c r="W47" i="174"/>
  <c r="V47" i="174"/>
  <c r="U47" i="174"/>
  <c r="T47" i="174"/>
  <c r="S47" i="174"/>
  <c r="AX47" i="174" s="1"/>
  <c r="AZ47" i="174" s="1"/>
  <c r="AW45" i="174"/>
  <c r="AV45" i="174"/>
  <c r="AU45" i="174"/>
  <c r="AT45" i="174"/>
  <c r="AS45" i="174"/>
  <c r="AR45" i="174"/>
  <c r="AQ45" i="174"/>
  <c r="AP45" i="174"/>
  <c r="AO45" i="174"/>
  <c r="AN45" i="174"/>
  <c r="AM45" i="174"/>
  <c r="AL45" i="174"/>
  <c r="AK45" i="174"/>
  <c r="AJ45" i="174"/>
  <c r="AI45" i="174"/>
  <c r="AH45" i="174"/>
  <c r="AG45" i="174"/>
  <c r="AF45" i="174"/>
  <c r="AE45" i="174"/>
  <c r="AD45" i="174"/>
  <c r="AC45" i="174"/>
  <c r="AB45" i="174"/>
  <c r="AA45" i="174"/>
  <c r="Z45" i="174"/>
  <c r="Y45" i="174"/>
  <c r="X45" i="174"/>
  <c r="W45" i="174"/>
  <c r="V45" i="174"/>
  <c r="U45" i="174"/>
  <c r="T45" i="174"/>
  <c r="S45" i="174"/>
  <c r="AX45" i="174" s="1"/>
  <c r="AZ45" i="174" s="1"/>
  <c r="F45" i="174"/>
  <c r="AW44" i="174"/>
  <c r="AV44" i="174"/>
  <c r="AU44" i="174"/>
  <c r="AT44" i="174"/>
  <c r="AS44" i="174"/>
  <c r="AR44" i="174"/>
  <c r="AQ44" i="174"/>
  <c r="AP44" i="174"/>
  <c r="AO44" i="174"/>
  <c r="AN44" i="174"/>
  <c r="AM44" i="174"/>
  <c r="AL44" i="174"/>
  <c r="AK44" i="174"/>
  <c r="AJ44" i="174"/>
  <c r="AI44" i="174"/>
  <c r="AH44" i="174"/>
  <c r="AG44" i="174"/>
  <c r="AF44" i="174"/>
  <c r="AE44" i="174"/>
  <c r="AD44" i="174"/>
  <c r="AC44" i="174"/>
  <c r="AB44" i="174"/>
  <c r="AA44" i="174"/>
  <c r="Z44" i="174"/>
  <c r="Y44" i="174"/>
  <c r="X44" i="174"/>
  <c r="W44" i="174"/>
  <c r="V44" i="174"/>
  <c r="U44" i="174"/>
  <c r="T44" i="174"/>
  <c r="S44" i="174"/>
  <c r="AX44" i="174" s="1"/>
  <c r="AZ44" i="174" s="1"/>
  <c r="AW42" i="174"/>
  <c r="AV42" i="174"/>
  <c r="AU42" i="174"/>
  <c r="AT42" i="174"/>
  <c r="AS42" i="174"/>
  <c r="AR42" i="174"/>
  <c r="AQ42" i="174"/>
  <c r="AP42" i="174"/>
  <c r="AO42" i="174"/>
  <c r="AN42" i="174"/>
  <c r="AM42" i="174"/>
  <c r="AL42" i="174"/>
  <c r="AK42" i="174"/>
  <c r="AJ42" i="174"/>
  <c r="AI42" i="174"/>
  <c r="AH42" i="174"/>
  <c r="AG42" i="174"/>
  <c r="AF42" i="174"/>
  <c r="AE42" i="174"/>
  <c r="AD42" i="174"/>
  <c r="AC42" i="174"/>
  <c r="AB42" i="174"/>
  <c r="AA42" i="174"/>
  <c r="Z42" i="174"/>
  <c r="Y42" i="174"/>
  <c r="X42" i="174"/>
  <c r="W42" i="174"/>
  <c r="V42" i="174"/>
  <c r="U42" i="174"/>
  <c r="T42" i="174"/>
  <c r="S42" i="174"/>
  <c r="AX42" i="174" s="1"/>
  <c r="AZ42" i="174" s="1"/>
  <c r="F42" i="174"/>
  <c r="AW41" i="174"/>
  <c r="AV41" i="174"/>
  <c r="AU41" i="174"/>
  <c r="AT41" i="174"/>
  <c r="AS41" i="174"/>
  <c r="AR41" i="174"/>
  <c r="AQ41" i="174"/>
  <c r="AP41" i="174"/>
  <c r="AO41" i="174"/>
  <c r="AN41" i="174"/>
  <c r="AM41" i="174"/>
  <c r="AL41" i="174"/>
  <c r="AK41" i="174"/>
  <c r="AJ41" i="174"/>
  <c r="AI41" i="174"/>
  <c r="AH41" i="174"/>
  <c r="AG41" i="174"/>
  <c r="AF41" i="174"/>
  <c r="AE41" i="174"/>
  <c r="AD41" i="174"/>
  <c r="AC41" i="174"/>
  <c r="AB41" i="174"/>
  <c r="AA41" i="174"/>
  <c r="Z41" i="174"/>
  <c r="Y41" i="174"/>
  <c r="X41" i="174"/>
  <c r="W41" i="174"/>
  <c r="V41" i="174"/>
  <c r="U41" i="174"/>
  <c r="T41" i="174"/>
  <c r="S41" i="174"/>
  <c r="AX41" i="174" s="1"/>
  <c r="AZ41" i="174" s="1"/>
  <c r="AW39" i="174"/>
  <c r="AV39" i="174"/>
  <c r="AU39" i="174"/>
  <c r="AT39" i="174"/>
  <c r="AS39" i="174"/>
  <c r="AR39" i="174"/>
  <c r="AQ39" i="174"/>
  <c r="AP39" i="174"/>
  <c r="AO39" i="174"/>
  <c r="AN39" i="174"/>
  <c r="AM39" i="174"/>
  <c r="AL39" i="174"/>
  <c r="AK39" i="174"/>
  <c r="AJ39" i="174"/>
  <c r="AI39" i="174"/>
  <c r="AH39" i="174"/>
  <c r="AG39" i="174"/>
  <c r="AF39" i="174"/>
  <c r="AE39" i="174"/>
  <c r="AD39" i="174"/>
  <c r="AC39" i="174"/>
  <c r="AB39" i="174"/>
  <c r="AA39" i="174"/>
  <c r="Z39" i="174"/>
  <c r="Y39" i="174"/>
  <c r="X39" i="174"/>
  <c r="W39" i="174"/>
  <c r="V39" i="174"/>
  <c r="U39" i="174"/>
  <c r="T39" i="174"/>
  <c r="S39" i="174"/>
  <c r="AX39" i="174" s="1"/>
  <c r="AZ39" i="174" s="1"/>
  <c r="F39" i="174"/>
  <c r="AW38" i="174"/>
  <c r="AV38" i="174"/>
  <c r="AU38" i="174"/>
  <c r="AT38" i="174"/>
  <c r="AS38" i="174"/>
  <c r="AR38" i="174"/>
  <c r="AQ38" i="174"/>
  <c r="AP38" i="174"/>
  <c r="AO38" i="174"/>
  <c r="AN38" i="174"/>
  <c r="AM38" i="174"/>
  <c r="AL38" i="174"/>
  <c r="AK38" i="174"/>
  <c r="AJ38" i="174"/>
  <c r="AI38" i="174"/>
  <c r="AH38" i="174"/>
  <c r="AG38" i="174"/>
  <c r="AF38" i="174"/>
  <c r="AE38" i="174"/>
  <c r="AD38" i="174"/>
  <c r="AC38" i="174"/>
  <c r="AB38" i="174"/>
  <c r="AA38" i="174"/>
  <c r="Z38" i="174"/>
  <c r="Y38" i="174"/>
  <c r="X38" i="174"/>
  <c r="W38" i="174"/>
  <c r="V38" i="174"/>
  <c r="U38" i="174"/>
  <c r="T38" i="174"/>
  <c r="S38" i="174"/>
  <c r="AX38" i="174" s="1"/>
  <c r="AZ38" i="174" s="1"/>
  <c r="AW36" i="174"/>
  <c r="AV36" i="174"/>
  <c r="AU36" i="174"/>
  <c r="AT36" i="174"/>
  <c r="AS36" i="174"/>
  <c r="AR36" i="174"/>
  <c r="AQ36" i="174"/>
  <c r="AP36" i="174"/>
  <c r="AO36" i="174"/>
  <c r="AN36" i="174"/>
  <c r="AM36" i="174"/>
  <c r="AL36" i="174"/>
  <c r="AK36" i="174"/>
  <c r="AJ36" i="174"/>
  <c r="AI36" i="174"/>
  <c r="AH36" i="174"/>
  <c r="AG36" i="174"/>
  <c r="AF36" i="174"/>
  <c r="AE36" i="174"/>
  <c r="AD36" i="174"/>
  <c r="AC36" i="174"/>
  <c r="AB36" i="174"/>
  <c r="AA36" i="174"/>
  <c r="Z36" i="174"/>
  <c r="Y36" i="174"/>
  <c r="X36" i="174"/>
  <c r="W36" i="174"/>
  <c r="V36" i="174"/>
  <c r="U36" i="174"/>
  <c r="T36" i="174"/>
  <c r="S36" i="174"/>
  <c r="AX36" i="174" s="1"/>
  <c r="AZ36" i="174" s="1"/>
  <c r="F36" i="174"/>
  <c r="AW35" i="174"/>
  <c r="AV35" i="174"/>
  <c r="AU35" i="174"/>
  <c r="AT35" i="174"/>
  <c r="AS35" i="174"/>
  <c r="AR35" i="174"/>
  <c r="AQ35" i="174"/>
  <c r="AP35" i="174"/>
  <c r="AO35" i="174"/>
  <c r="AN35" i="174"/>
  <c r="AM35" i="174"/>
  <c r="AL35" i="174"/>
  <c r="AK35" i="174"/>
  <c r="AJ35" i="174"/>
  <c r="AI35" i="174"/>
  <c r="AH35" i="174"/>
  <c r="AG35" i="174"/>
  <c r="AF35" i="174"/>
  <c r="AE35" i="174"/>
  <c r="AD35" i="174"/>
  <c r="AC35" i="174"/>
  <c r="AB35" i="174"/>
  <c r="AA35" i="174"/>
  <c r="Z35" i="174"/>
  <c r="Y35" i="174"/>
  <c r="X35" i="174"/>
  <c r="W35" i="174"/>
  <c r="V35" i="174"/>
  <c r="U35" i="174"/>
  <c r="T35" i="174"/>
  <c r="S35" i="174"/>
  <c r="AX35" i="174" s="1"/>
  <c r="AZ35" i="174" s="1"/>
  <c r="AW33" i="174"/>
  <c r="AV33" i="174"/>
  <c r="AU33" i="174"/>
  <c r="AT33" i="174"/>
  <c r="AS33" i="174"/>
  <c r="AR33" i="174"/>
  <c r="AQ33" i="174"/>
  <c r="AP33" i="174"/>
  <c r="AO33" i="174"/>
  <c r="AN33" i="174"/>
  <c r="AM33" i="174"/>
  <c r="AL33" i="174"/>
  <c r="AK33" i="174"/>
  <c r="AJ33" i="174"/>
  <c r="AI33" i="174"/>
  <c r="AH33" i="174"/>
  <c r="AG33" i="174"/>
  <c r="AF33" i="174"/>
  <c r="AE33" i="174"/>
  <c r="AD33" i="174"/>
  <c r="AC33" i="174"/>
  <c r="AB33" i="174"/>
  <c r="AA33" i="174"/>
  <c r="Z33" i="174"/>
  <c r="Y33" i="174"/>
  <c r="X33" i="174"/>
  <c r="W33" i="174"/>
  <c r="V33" i="174"/>
  <c r="U33" i="174"/>
  <c r="T33" i="174"/>
  <c r="S33" i="174"/>
  <c r="AX33" i="174" s="1"/>
  <c r="AZ33" i="174" s="1"/>
  <c r="F33" i="174"/>
  <c r="AW32" i="174"/>
  <c r="AV32" i="174"/>
  <c r="AU32" i="174"/>
  <c r="AT32" i="174"/>
  <c r="AS32" i="174"/>
  <c r="AR32" i="174"/>
  <c r="AQ32" i="174"/>
  <c r="AP32" i="174"/>
  <c r="AO32" i="174"/>
  <c r="AN32" i="174"/>
  <c r="AM32" i="174"/>
  <c r="AL32" i="174"/>
  <c r="AK32" i="174"/>
  <c r="AJ32" i="174"/>
  <c r="AI32" i="174"/>
  <c r="AH32" i="174"/>
  <c r="AG32" i="174"/>
  <c r="AF32" i="174"/>
  <c r="AE32" i="174"/>
  <c r="AD32" i="174"/>
  <c r="AC32" i="174"/>
  <c r="AB32" i="174"/>
  <c r="AA32" i="174"/>
  <c r="Z32" i="174"/>
  <c r="Y32" i="174"/>
  <c r="X32" i="174"/>
  <c r="W32" i="174"/>
  <c r="V32" i="174"/>
  <c r="U32" i="174"/>
  <c r="T32" i="174"/>
  <c r="S32" i="174"/>
  <c r="AX32" i="174" s="1"/>
  <c r="AZ32" i="174" s="1"/>
  <c r="AW30" i="174"/>
  <c r="AV30" i="174"/>
  <c r="AU30" i="174"/>
  <c r="AT30" i="174"/>
  <c r="AS30" i="174"/>
  <c r="AR30" i="174"/>
  <c r="AQ30" i="174"/>
  <c r="AP30" i="174"/>
  <c r="AO30" i="174"/>
  <c r="AN30" i="174"/>
  <c r="AM30" i="174"/>
  <c r="AL30" i="174"/>
  <c r="AK30" i="174"/>
  <c r="AJ30" i="174"/>
  <c r="AI30" i="174"/>
  <c r="AH30" i="174"/>
  <c r="AG30" i="174"/>
  <c r="AF30" i="174"/>
  <c r="AE30" i="174"/>
  <c r="AD30" i="174"/>
  <c r="AC30" i="174"/>
  <c r="AB30" i="174"/>
  <c r="AA30" i="174"/>
  <c r="Z30" i="174"/>
  <c r="Y30" i="174"/>
  <c r="X30" i="174"/>
  <c r="W30" i="174"/>
  <c r="V30" i="174"/>
  <c r="U30" i="174"/>
  <c r="T30" i="174"/>
  <c r="S30" i="174"/>
  <c r="AX30" i="174" s="1"/>
  <c r="AZ30" i="174" s="1"/>
  <c r="F30" i="174"/>
  <c r="AW29" i="174"/>
  <c r="AV29" i="174"/>
  <c r="AU29" i="174"/>
  <c r="AT29" i="174"/>
  <c r="AS29" i="174"/>
  <c r="AR29" i="174"/>
  <c r="AQ29" i="174"/>
  <c r="AP29" i="174"/>
  <c r="AO29" i="174"/>
  <c r="AN29" i="174"/>
  <c r="AM29" i="174"/>
  <c r="AL29" i="174"/>
  <c r="AK29" i="174"/>
  <c r="AJ29" i="174"/>
  <c r="AI29" i="174"/>
  <c r="AH29" i="174"/>
  <c r="AG29" i="174"/>
  <c r="AF29" i="174"/>
  <c r="AE29" i="174"/>
  <c r="AD29" i="174"/>
  <c r="AC29" i="174"/>
  <c r="AB29" i="174"/>
  <c r="AA29" i="174"/>
  <c r="Z29" i="174"/>
  <c r="Y29" i="174"/>
  <c r="X29" i="174"/>
  <c r="W29" i="174"/>
  <c r="V29" i="174"/>
  <c r="U29" i="174"/>
  <c r="T29" i="174"/>
  <c r="AX29" i="174" s="1"/>
  <c r="AZ29" i="174" s="1"/>
  <c r="S29" i="174"/>
  <c r="AW27" i="174"/>
  <c r="AV27" i="174"/>
  <c r="AU27" i="174"/>
  <c r="AT27" i="174"/>
  <c r="AS27" i="174"/>
  <c r="AR27" i="174"/>
  <c r="AQ27" i="174"/>
  <c r="AP27" i="174"/>
  <c r="AO27" i="174"/>
  <c r="AN27" i="174"/>
  <c r="AM27" i="174"/>
  <c r="AL27" i="174"/>
  <c r="AK27" i="174"/>
  <c r="AJ27" i="174"/>
  <c r="AI27" i="174"/>
  <c r="AH27" i="174"/>
  <c r="AG27" i="174"/>
  <c r="AF27" i="174"/>
  <c r="AE27" i="174"/>
  <c r="AD27" i="174"/>
  <c r="AC27" i="174"/>
  <c r="AB27" i="174"/>
  <c r="AA27" i="174"/>
  <c r="Z27" i="174"/>
  <c r="Y27" i="174"/>
  <c r="X27" i="174"/>
  <c r="W27" i="174"/>
  <c r="V27" i="174"/>
  <c r="U27" i="174"/>
  <c r="T27" i="174"/>
  <c r="AX27" i="174" s="1"/>
  <c r="AZ27" i="174" s="1"/>
  <c r="S27" i="174"/>
  <c r="F27" i="174"/>
  <c r="AW26" i="174"/>
  <c r="AV26" i="174"/>
  <c r="AU26" i="174"/>
  <c r="AT26" i="174"/>
  <c r="AS26" i="174"/>
  <c r="AR26" i="174"/>
  <c r="AQ26" i="174"/>
  <c r="AP26" i="174"/>
  <c r="AO26" i="174"/>
  <c r="AN26" i="174"/>
  <c r="AM26" i="174"/>
  <c r="AL26" i="174"/>
  <c r="AK26" i="174"/>
  <c r="AJ26" i="174"/>
  <c r="AI26" i="174"/>
  <c r="AH26" i="174"/>
  <c r="AG26" i="174"/>
  <c r="AF26" i="174"/>
  <c r="AE26" i="174"/>
  <c r="AD26" i="174"/>
  <c r="AC26" i="174"/>
  <c r="AB26" i="174"/>
  <c r="AA26" i="174"/>
  <c r="Z26" i="174"/>
  <c r="Y26" i="174"/>
  <c r="X26" i="174"/>
  <c r="W26" i="174"/>
  <c r="V26" i="174"/>
  <c r="U26" i="174"/>
  <c r="T26" i="174"/>
  <c r="AX26" i="174" s="1"/>
  <c r="AZ26" i="174" s="1"/>
  <c r="S26" i="174"/>
  <c r="B25" i="174"/>
  <c r="B28" i="174" s="1"/>
  <c r="B31" i="174" s="1"/>
  <c r="B34" i="174" s="1"/>
  <c r="B37" i="174" s="1"/>
  <c r="B40" i="174" s="1"/>
  <c r="B43" i="174" s="1"/>
  <c r="B46" i="174" s="1"/>
  <c r="B49" i="174" s="1"/>
  <c r="B52" i="174" s="1"/>
  <c r="B55" i="174" s="1"/>
  <c r="B58" i="174" s="1"/>
  <c r="B61" i="174" s="1"/>
  <c r="B64" i="174" s="1"/>
  <c r="B67" i="174" s="1"/>
  <c r="B70" i="174" s="1"/>
  <c r="B73" i="174" s="1"/>
  <c r="B76" i="174" s="1"/>
  <c r="B79" i="174" s="1"/>
  <c r="B82" i="174" s="1"/>
  <c r="B85" i="174" s="1"/>
  <c r="B88" i="174" s="1"/>
  <c r="B91" i="174" s="1"/>
  <c r="B94" i="174" s="1"/>
  <c r="B97" i="174" s="1"/>
  <c r="B100" i="174" s="1"/>
  <c r="B103" i="174" s="1"/>
  <c r="B106" i="174" s="1"/>
  <c r="B109" i="174" s="1"/>
  <c r="B112" i="174" s="1"/>
  <c r="B115" i="174" s="1"/>
  <c r="B118" i="174" s="1"/>
  <c r="B121" i="174" s="1"/>
  <c r="B124" i="174" s="1"/>
  <c r="B127" i="174" s="1"/>
  <c r="B130" i="174" s="1"/>
  <c r="B133" i="174" s="1"/>
  <c r="B136" i="174" s="1"/>
  <c r="B139" i="174" s="1"/>
  <c r="B142" i="174" s="1"/>
  <c r="B145" i="174" s="1"/>
  <c r="B148" i="174" s="1"/>
  <c r="B151" i="174" s="1"/>
  <c r="B154" i="174" s="1"/>
  <c r="B157" i="174" s="1"/>
  <c r="B160" i="174" s="1"/>
  <c r="B163" i="174" s="1"/>
  <c r="B166" i="174" s="1"/>
  <c r="B169" i="174" s="1"/>
  <c r="B172" i="174" s="1"/>
  <c r="B175" i="174" s="1"/>
  <c r="B178" i="174" s="1"/>
  <c r="B181" i="174" s="1"/>
  <c r="B184" i="174" s="1"/>
  <c r="B187" i="174" s="1"/>
  <c r="B190" i="174" s="1"/>
  <c r="B193" i="174" s="1"/>
  <c r="B196" i="174" s="1"/>
  <c r="B199" i="174" s="1"/>
  <c r="B202" i="174" s="1"/>
  <c r="B205" i="174" s="1"/>
  <c r="B208" i="174" s="1"/>
  <c r="B211" i="174" s="1"/>
  <c r="B214" i="174" s="1"/>
  <c r="B217" i="174" s="1"/>
  <c r="B220" i="174" s="1"/>
  <c r="B223" i="174" s="1"/>
  <c r="B226" i="174" s="1"/>
  <c r="B229" i="174" s="1"/>
  <c r="B232" i="174" s="1"/>
  <c r="B235" i="174" s="1"/>
  <c r="B238" i="174" s="1"/>
  <c r="B241" i="174" s="1"/>
  <c r="B244" i="174" s="1"/>
  <c r="B247" i="174" s="1"/>
  <c r="B250" i="174" s="1"/>
  <c r="B253" i="174" s="1"/>
  <c r="B256" i="174" s="1"/>
  <c r="B259" i="174" s="1"/>
  <c r="B262" i="174" s="1"/>
  <c r="B265" i="174" s="1"/>
  <c r="B268" i="174" s="1"/>
  <c r="B271" i="174" s="1"/>
  <c r="B274" i="174" s="1"/>
  <c r="B277" i="174" s="1"/>
  <c r="B280" i="174" s="1"/>
  <c r="B283" i="174" s="1"/>
  <c r="B286" i="174" s="1"/>
  <c r="B289" i="174" s="1"/>
  <c r="B292" i="174" s="1"/>
  <c r="B295" i="174" s="1"/>
  <c r="B298" i="174" s="1"/>
  <c r="B301" i="174" s="1"/>
  <c r="B304" i="174" s="1"/>
  <c r="B307" i="174" s="1"/>
  <c r="B310" i="174" s="1"/>
  <c r="B313" i="174" s="1"/>
  <c r="B316" i="174" s="1"/>
  <c r="B319" i="174" s="1"/>
  <c r="AW24" i="174"/>
  <c r="AV24" i="174"/>
  <c r="AU24" i="174"/>
  <c r="AT24" i="174"/>
  <c r="AS24" i="174"/>
  <c r="AR24" i="174"/>
  <c r="AQ24" i="174"/>
  <c r="AP24" i="174"/>
  <c r="AO24" i="174"/>
  <c r="AN24" i="174"/>
  <c r="AM24" i="174"/>
  <c r="AL24" i="174"/>
  <c r="AK24" i="174"/>
  <c r="AJ24" i="174"/>
  <c r="AI24" i="174"/>
  <c r="AH24" i="174"/>
  <c r="AG24" i="174"/>
  <c r="AF24" i="174"/>
  <c r="AE24" i="174"/>
  <c r="AD24" i="174"/>
  <c r="AC24" i="174"/>
  <c r="AB24" i="174"/>
  <c r="AA24" i="174"/>
  <c r="Z24" i="174"/>
  <c r="Y24" i="174"/>
  <c r="X24" i="174"/>
  <c r="W24" i="174"/>
  <c r="V24" i="174"/>
  <c r="U24" i="174"/>
  <c r="T24" i="174"/>
  <c r="AX24" i="174" s="1"/>
  <c r="AZ24" i="174" s="1"/>
  <c r="S24" i="174"/>
  <c r="F24" i="174"/>
  <c r="AW23" i="174"/>
  <c r="AV23" i="174"/>
  <c r="AU23" i="174"/>
  <c r="AT23" i="174"/>
  <c r="AS23" i="174"/>
  <c r="AR23" i="174"/>
  <c r="AQ23" i="174"/>
  <c r="AP23" i="174"/>
  <c r="AO23" i="174"/>
  <c r="AN23" i="174"/>
  <c r="AM23" i="174"/>
  <c r="AL23" i="174"/>
  <c r="AK23" i="174"/>
  <c r="AJ23" i="174"/>
  <c r="AI23" i="174"/>
  <c r="AH23" i="174"/>
  <c r="AG23" i="174"/>
  <c r="AF23" i="174"/>
  <c r="AE23" i="174"/>
  <c r="AD23" i="174"/>
  <c r="AC23" i="174"/>
  <c r="AB23" i="174"/>
  <c r="AA23" i="174"/>
  <c r="Z23" i="174"/>
  <c r="Y23" i="174"/>
  <c r="X23" i="174"/>
  <c r="W23" i="174"/>
  <c r="V23" i="174"/>
  <c r="U23" i="174"/>
  <c r="T23" i="174"/>
  <c r="AX23" i="174" s="1"/>
  <c r="AZ23" i="174" s="1"/>
  <c r="S23" i="174"/>
  <c r="AW19" i="174"/>
  <c r="AW20" i="174" s="1"/>
  <c r="AW21" i="174" s="1"/>
  <c r="AV19" i="174"/>
  <c r="AV20" i="174" s="1"/>
  <c r="AV21" i="174" s="1"/>
  <c r="AU19" i="174"/>
  <c r="AU20" i="174" s="1"/>
  <c r="AU21" i="174" s="1"/>
  <c r="AX17" i="174"/>
  <c r="BC14" i="174"/>
  <c r="AC2" i="174"/>
  <c r="AT20" i="174" s="1"/>
  <c r="AT21" i="174" s="1"/>
  <c r="AX324" i="174" l="1"/>
  <c r="AZ324" i="174" s="1"/>
  <c r="S328" i="174"/>
  <c r="AW331" i="174"/>
  <c r="AU331" i="174"/>
  <c r="AS331" i="174"/>
  <c r="AQ331" i="174"/>
  <c r="AO331" i="174"/>
  <c r="AM331" i="174"/>
  <c r="AK331" i="174"/>
  <c r="AI331" i="174"/>
  <c r="AG331" i="174"/>
  <c r="AE331" i="174"/>
  <c r="AC331" i="174"/>
  <c r="AA331" i="174"/>
  <c r="Y331" i="174"/>
  <c r="W331" i="174"/>
  <c r="U331" i="174"/>
  <c r="S331" i="174"/>
  <c r="AV330" i="174"/>
  <c r="AT330" i="174"/>
  <c r="AR330" i="174"/>
  <c r="AP330" i="174"/>
  <c r="AN330" i="174"/>
  <c r="AL330" i="174"/>
  <c r="AJ330" i="174"/>
  <c r="AH330" i="174"/>
  <c r="AF330" i="174"/>
  <c r="AD330" i="174"/>
  <c r="AB330" i="174"/>
  <c r="Z330" i="174"/>
  <c r="X330" i="174"/>
  <c r="V330" i="174"/>
  <c r="T330" i="174"/>
  <c r="AW329" i="174"/>
  <c r="AU329" i="174"/>
  <c r="AS329" i="174"/>
  <c r="AQ329" i="174"/>
  <c r="AO329" i="174"/>
  <c r="AM329" i="174"/>
  <c r="AK329" i="174"/>
  <c r="AI329" i="174"/>
  <c r="AG329" i="174"/>
  <c r="AE329" i="174"/>
  <c r="AC329" i="174"/>
  <c r="AA329" i="174"/>
  <c r="Y329" i="174"/>
  <c r="W329" i="174"/>
  <c r="U329" i="174"/>
  <c r="S329" i="174"/>
  <c r="AV328" i="174"/>
  <c r="AT328" i="174"/>
  <c r="AR328" i="174"/>
  <c r="AP328" i="174"/>
  <c r="AN328" i="174"/>
  <c r="AL328" i="174"/>
  <c r="AJ328" i="174"/>
  <c r="AH328" i="174"/>
  <c r="AF328" i="174"/>
  <c r="AD328" i="174"/>
  <c r="AB328" i="174"/>
  <c r="AX323" i="174"/>
  <c r="AZ323" i="174" s="1"/>
  <c r="AV331" i="174"/>
  <c r="AT331" i="174"/>
  <c r="AR331" i="174"/>
  <c r="AP331" i="174"/>
  <c r="AN331" i="174"/>
  <c r="AL331" i="174"/>
  <c r="AJ331" i="174"/>
  <c r="AH331" i="174"/>
  <c r="AF331" i="174"/>
  <c r="AD331" i="174"/>
  <c r="AB331" i="174"/>
  <c r="Z331" i="174"/>
  <c r="X331" i="174"/>
  <c r="V331" i="174"/>
  <c r="T331" i="174"/>
  <c r="AW330" i="174"/>
  <c r="AU330" i="174"/>
  <c r="AS330" i="174"/>
  <c r="AQ330" i="174"/>
  <c r="AO330" i="174"/>
  <c r="AM330" i="174"/>
  <c r="AK330" i="174"/>
  <c r="AI330" i="174"/>
  <c r="AG330" i="174"/>
  <c r="AE330" i="174"/>
  <c r="AC330" i="174"/>
  <c r="AA330" i="174"/>
  <c r="Y330" i="174"/>
  <c r="W330" i="174"/>
  <c r="U330" i="174"/>
  <c r="S330" i="174"/>
  <c r="AV329" i="174"/>
  <c r="AT329" i="174"/>
  <c r="AR329" i="174"/>
  <c r="AP329" i="174"/>
  <c r="AN329" i="174"/>
  <c r="AL329" i="174"/>
  <c r="AJ329" i="174"/>
  <c r="AH329" i="174"/>
  <c r="AF329" i="174"/>
  <c r="AD329" i="174"/>
  <c r="AB329" i="174"/>
  <c r="Z329" i="174"/>
  <c r="X329" i="174"/>
  <c r="V329" i="174"/>
  <c r="T329" i="174"/>
  <c r="AW328" i="174"/>
  <c r="AU328" i="174"/>
  <c r="AS328" i="174"/>
  <c r="AQ328" i="174"/>
  <c r="AO328" i="174"/>
  <c r="AM328" i="174"/>
  <c r="AK328" i="174"/>
  <c r="AI328" i="174"/>
  <c r="AG328" i="174"/>
  <c r="AE328" i="174"/>
  <c r="AC328" i="174"/>
  <c r="AA328" i="174"/>
  <c r="Y328" i="174"/>
  <c r="W328" i="174"/>
  <c r="U328" i="174"/>
  <c r="AW324" i="174"/>
  <c r="AU324" i="174"/>
  <c r="AS324" i="174"/>
  <c r="AQ324" i="174"/>
  <c r="AO324" i="174"/>
  <c r="AM324" i="174"/>
  <c r="AK324" i="174"/>
  <c r="AI324" i="174"/>
  <c r="AG324" i="174"/>
  <c r="AE324" i="174"/>
  <c r="AC324" i="174"/>
  <c r="AA324" i="174"/>
  <c r="Y324" i="174"/>
  <c r="W324" i="174"/>
  <c r="U324" i="174"/>
  <c r="S324" i="174"/>
  <c r="AV323" i="174"/>
  <c r="AT323" i="174"/>
  <c r="AR323" i="174"/>
  <c r="AP323" i="174"/>
  <c r="AN323" i="174"/>
  <c r="AL323" i="174"/>
  <c r="X328" i="174"/>
  <c r="T328" i="174"/>
  <c r="AT324" i="174"/>
  <c r="AP324" i="174"/>
  <c r="AL324" i="174"/>
  <c r="AH324" i="174"/>
  <c r="AD324" i="174"/>
  <c r="Z324" i="174"/>
  <c r="V324" i="174"/>
  <c r="AW323" i="174"/>
  <c r="AS323" i="174"/>
  <c r="AO323" i="174"/>
  <c r="AK323" i="174"/>
  <c r="AI323" i="174"/>
  <c r="AG323" i="174"/>
  <c r="AE323" i="174"/>
  <c r="AC323" i="174"/>
  <c r="AA323" i="174"/>
  <c r="Y323" i="174"/>
  <c r="W323" i="174"/>
  <c r="U323" i="174"/>
  <c r="S323" i="174"/>
  <c r="Z328" i="174"/>
  <c r="V328" i="174"/>
  <c r="AV324" i="174"/>
  <c r="AR324" i="174"/>
  <c r="AN324" i="174"/>
  <c r="AJ324" i="174"/>
  <c r="AF324" i="174"/>
  <c r="AB324" i="174"/>
  <c r="X324" i="174"/>
  <c r="T324" i="174"/>
  <c r="AU323" i="174"/>
  <c r="AQ323" i="174"/>
  <c r="AM323" i="174"/>
  <c r="AJ323" i="174"/>
  <c r="AH323" i="174"/>
  <c r="AF323" i="174"/>
  <c r="AD323" i="174"/>
  <c r="AB323" i="174"/>
  <c r="Z323" i="174"/>
  <c r="X323" i="174"/>
  <c r="V323" i="174"/>
  <c r="T323" i="174"/>
  <c r="W20" i="175"/>
  <c r="W21" i="175" s="1"/>
  <c r="AE20" i="175"/>
  <c r="AE21" i="175" s="1"/>
  <c r="AM20" i="175"/>
  <c r="AM21" i="175" s="1"/>
  <c r="BB8" i="175"/>
  <c r="S20" i="175"/>
  <c r="S21" i="175" s="1"/>
  <c r="AA20" i="175"/>
  <c r="AA21" i="175" s="1"/>
  <c r="AI20" i="175"/>
  <c r="AI21" i="175" s="1"/>
  <c r="AQ20" i="175"/>
  <c r="AQ21" i="175" s="1"/>
  <c r="AW70" i="175"/>
  <c r="U20" i="175"/>
  <c r="U21" i="175" s="1"/>
  <c r="Y20" i="175"/>
  <c r="Y21" i="175" s="1"/>
  <c r="AC20" i="175"/>
  <c r="AC21" i="175" s="1"/>
  <c r="AG20" i="175"/>
  <c r="AG21" i="175" s="1"/>
  <c r="AK20" i="175"/>
  <c r="AK21" i="175" s="1"/>
  <c r="AO20" i="175"/>
  <c r="AO21" i="175" s="1"/>
  <c r="AS20" i="175"/>
  <c r="AS21" i="175" s="1"/>
  <c r="U20" i="174"/>
  <c r="U21" i="174" s="1"/>
  <c r="Y20" i="174"/>
  <c r="Y21" i="174" s="1"/>
  <c r="AC20" i="174"/>
  <c r="AC21" i="174" s="1"/>
  <c r="AG20" i="174"/>
  <c r="AG21" i="174" s="1"/>
  <c r="AK20" i="174"/>
  <c r="AK21" i="174" s="1"/>
  <c r="AO20" i="174"/>
  <c r="AO21" i="174" s="1"/>
  <c r="AS20" i="174"/>
  <c r="AS21" i="174" s="1"/>
  <c r="BB8" i="174"/>
  <c r="S20" i="174"/>
  <c r="S21" i="174" s="1"/>
  <c r="W20" i="174"/>
  <c r="W21" i="174" s="1"/>
  <c r="AA20" i="174"/>
  <c r="AA21" i="174" s="1"/>
  <c r="AE20" i="174"/>
  <c r="AE21" i="174" s="1"/>
  <c r="AI20" i="174"/>
  <c r="AI21" i="174" s="1"/>
  <c r="AM20" i="174"/>
  <c r="AM21" i="174" s="1"/>
  <c r="AQ20" i="174"/>
  <c r="AQ21" i="174" s="1"/>
  <c r="T20" i="174"/>
  <c r="T21" i="174" s="1"/>
  <c r="V20" i="174"/>
  <c r="V21" i="174" s="1"/>
  <c r="X20" i="174"/>
  <c r="X21" i="174" s="1"/>
  <c r="Z20" i="174"/>
  <c r="Z21" i="174" s="1"/>
  <c r="AB20" i="174"/>
  <c r="AB21" i="174" s="1"/>
  <c r="AD20" i="174"/>
  <c r="AD21" i="174" s="1"/>
  <c r="AF20" i="174"/>
  <c r="AF21" i="174" s="1"/>
  <c r="AH20" i="174"/>
  <c r="AH21" i="174" s="1"/>
  <c r="AJ20" i="174"/>
  <c r="AJ21" i="174" s="1"/>
  <c r="AL20" i="174"/>
  <c r="AL21" i="174" s="1"/>
  <c r="AN20" i="174"/>
  <c r="AN21" i="174" s="1"/>
  <c r="AP20" i="174"/>
  <c r="AP21" i="174" s="1"/>
  <c r="AR20" i="174"/>
  <c r="AR21" i="174" s="1"/>
  <c r="T62" i="175"/>
  <c r="V62" i="175"/>
  <c r="X62" i="175"/>
  <c r="Z62" i="175"/>
  <c r="AB62" i="175"/>
  <c r="AD62" i="175"/>
  <c r="AF62" i="175"/>
  <c r="AH62" i="175"/>
  <c r="AJ62" i="175"/>
  <c r="AL62" i="175"/>
  <c r="AN62" i="175"/>
  <c r="AP62" i="175"/>
  <c r="AR62" i="175"/>
  <c r="AT62" i="175"/>
  <c r="AV62" i="175"/>
  <c r="AX62" i="175"/>
  <c r="AZ62" i="175" s="1"/>
  <c r="S63" i="175"/>
  <c r="U63" i="175"/>
  <c r="W63" i="175"/>
  <c r="Y63" i="175"/>
  <c r="AA63" i="175"/>
  <c r="AC63" i="175"/>
  <c r="AE63" i="175"/>
  <c r="AG63" i="175"/>
  <c r="AI63" i="175"/>
  <c r="AK63" i="175"/>
  <c r="AM63" i="175"/>
  <c r="AO63" i="175"/>
  <c r="AQ63" i="175"/>
  <c r="AS63" i="175"/>
  <c r="AV63" i="175"/>
  <c r="V67" i="175"/>
  <c r="Z67" i="175"/>
  <c r="AD67" i="175"/>
  <c r="AH67" i="175"/>
  <c r="AL67" i="175"/>
  <c r="AP67" i="175"/>
  <c r="AT67" i="175"/>
  <c r="S68" i="175"/>
  <c r="W68" i="175"/>
  <c r="AA68" i="175"/>
  <c r="AE68" i="175"/>
  <c r="AI68" i="175"/>
  <c r="AM68" i="175"/>
  <c r="AQ68" i="175"/>
  <c r="AU68" i="175"/>
  <c r="T69" i="175"/>
  <c r="X69" i="175"/>
  <c r="AB69" i="175"/>
  <c r="AF69" i="175"/>
  <c r="AJ69" i="175"/>
  <c r="AN69" i="175"/>
  <c r="AR69" i="175"/>
  <c r="AV69" i="175"/>
  <c r="U70" i="175"/>
  <c r="Y70" i="175"/>
  <c r="AC70" i="175"/>
  <c r="AG70" i="175"/>
  <c r="AK70" i="175"/>
  <c r="AO70" i="175"/>
  <c r="AS70" i="175"/>
  <c r="T20" i="175"/>
  <c r="T21" i="175" s="1"/>
  <c r="V20" i="175"/>
  <c r="V21" i="175" s="1"/>
  <c r="X20" i="175"/>
  <c r="X21" i="175" s="1"/>
  <c r="Z20" i="175"/>
  <c r="Z21" i="175" s="1"/>
  <c r="AB20" i="175"/>
  <c r="AB21" i="175" s="1"/>
  <c r="AD20" i="175"/>
  <c r="AD21" i="175" s="1"/>
  <c r="AF20" i="175"/>
  <c r="AF21" i="175" s="1"/>
  <c r="AH20" i="175"/>
  <c r="AH21" i="175" s="1"/>
  <c r="AJ20" i="175"/>
  <c r="AJ21" i="175" s="1"/>
  <c r="AL20" i="175"/>
  <c r="AL21" i="175" s="1"/>
  <c r="AN20" i="175"/>
  <c r="AN21" i="175" s="1"/>
  <c r="AP20" i="175"/>
  <c r="AP21" i="175" s="1"/>
  <c r="AR20" i="175"/>
  <c r="AR21" i="175" s="1"/>
  <c r="AV70" i="175"/>
  <c r="AT70" i="175"/>
  <c r="AR70" i="175"/>
  <c r="AP70" i="175"/>
  <c r="AN70" i="175"/>
  <c r="AL70" i="175"/>
  <c r="AJ70" i="175"/>
  <c r="AH70" i="175"/>
  <c r="AF70" i="175"/>
  <c r="AD70" i="175"/>
  <c r="AB70" i="175"/>
  <c r="Z70" i="175"/>
  <c r="X70" i="175"/>
  <c r="V70" i="175"/>
  <c r="T70" i="175"/>
  <c r="AW69" i="175"/>
  <c r="AU69" i="175"/>
  <c r="AS69" i="175"/>
  <c r="AQ69" i="175"/>
  <c r="AO69" i="175"/>
  <c r="AM69" i="175"/>
  <c r="AK69" i="175"/>
  <c r="AI69" i="175"/>
  <c r="AG69" i="175"/>
  <c r="AE69" i="175"/>
  <c r="AC69" i="175"/>
  <c r="AA69" i="175"/>
  <c r="Y69" i="175"/>
  <c r="W69" i="175"/>
  <c r="U69" i="175"/>
  <c r="S69" i="175"/>
  <c r="AV68" i="175"/>
  <c r="AT68" i="175"/>
  <c r="AR68" i="175"/>
  <c r="AP68" i="175"/>
  <c r="AN68" i="175"/>
  <c r="AL68" i="175"/>
  <c r="AJ68" i="175"/>
  <c r="AH68" i="175"/>
  <c r="AF68" i="175"/>
  <c r="AD68" i="175"/>
  <c r="AB68" i="175"/>
  <c r="Z68" i="175"/>
  <c r="X68" i="175"/>
  <c r="V68" i="175"/>
  <c r="T68" i="175"/>
  <c r="AW67" i="175"/>
  <c r="AU67" i="175"/>
  <c r="AS67" i="175"/>
  <c r="AQ67" i="175"/>
  <c r="AO67" i="175"/>
  <c r="AM67" i="175"/>
  <c r="AK67" i="175"/>
  <c r="AI67" i="175"/>
  <c r="AG67" i="175"/>
  <c r="AE67" i="175"/>
  <c r="AC67" i="175"/>
  <c r="AA67" i="175"/>
  <c r="Y67" i="175"/>
  <c r="W67" i="175"/>
  <c r="U67" i="175"/>
  <c r="S67" i="175"/>
  <c r="AW63" i="175"/>
  <c r="AU63" i="175"/>
  <c r="S62" i="175"/>
  <c r="U62" i="175"/>
  <c r="W62" i="175"/>
  <c r="Y62" i="175"/>
  <c r="AA62" i="175"/>
  <c r="AC62" i="175"/>
  <c r="AE62" i="175"/>
  <c r="AG62" i="175"/>
  <c r="AI62" i="175"/>
  <c r="AK62" i="175"/>
  <c r="AM62" i="175"/>
  <c r="AO62" i="175"/>
  <c r="AQ62" i="175"/>
  <c r="AS62" i="175"/>
  <c r="AU62" i="175"/>
  <c r="AW62" i="175"/>
  <c r="T63" i="175"/>
  <c r="V63" i="175"/>
  <c r="X63" i="175"/>
  <c r="Z63" i="175"/>
  <c r="AB63" i="175"/>
  <c r="AD63" i="175"/>
  <c r="AF63" i="175"/>
  <c r="AH63" i="175"/>
  <c r="AJ63" i="175"/>
  <c r="AL63" i="175"/>
  <c r="AN63" i="175"/>
  <c r="AP63" i="175"/>
  <c r="AR63" i="175"/>
  <c r="AT63" i="175"/>
  <c r="AX63" i="175"/>
  <c r="AZ63" i="175" s="1"/>
  <c r="T67" i="175"/>
  <c r="X67" i="175"/>
  <c r="AB67" i="175"/>
  <c r="AF67" i="175"/>
  <c r="AJ67" i="175"/>
  <c r="AN67" i="175"/>
  <c r="AR67" i="175"/>
  <c r="AV67" i="175"/>
  <c r="U68" i="175"/>
  <c r="Y68" i="175"/>
  <c r="AC68" i="175"/>
  <c r="AG68" i="175"/>
  <c r="AK68" i="175"/>
  <c r="AO68" i="175"/>
  <c r="AS68" i="175"/>
  <c r="AW68" i="175"/>
  <c r="V69" i="175"/>
  <c r="Z69" i="175"/>
  <c r="AD69" i="175"/>
  <c r="AH69" i="175"/>
  <c r="AL69" i="175"/>
  <c r="AP69" i="175"/>
  <c r="AT69" i="175"/>
  <c r="S70" i="175"/>
  <c r="W70" i="175"/>
  <c r="AA70" i="175"/>
  <c r="AE70" i="175"/>
  <c r="AI70" i="175"/>
  <c r="AM70" i="175"/>
  <c r="AQ70" i="175"/>
  <c r="AU70" i="175"/>
</calcChain>
</file>

<file path=xl/sharedStrings.xml><?xml version="1.0" encoding="utf-8"?>
<sst xmlns="http://schemas.openxmlformats.org/spreadsheetml/2006/main" count="2053" uniqueCount="723">
  <si>
    <t>訪問介護</t>
    <rPh sb="0" eb="2">
      <t>ホウモン</t>
    </rPh>
    <rPh sb="2" eb="4">
      <t>カイゴ</t>
    </rPh>
    <phoneticPr fontId="17"/>
  </si>
  <si>
    <t>老人居宅生活支援事業開始届</t>
    <rPh sb="0" eb="2">
      <t>ロウジン</t>
    </rPh>
    <rPh sb="2" eb="4">
      <t>キョタク</t>
    </rPh>
    <rPh sb="4" eb="6">
      <t>セイカツ</t>
    </rPh>
    <rPh sb="6" eb="8">
      <t>シエン</t>
    </rPh>
    <rPh sb="8" eb="10">
      <t>ジギョウ</t>
    </rPh>
    <rPh sb="10" eb="12">
      <t>カイシ</t>
    </rPh>
    <rPh sb="12" eb="13">
      <t>トドケ</t>
    </rPh>
    <phoneticPr fontId="17"/>
  </si>
  <si>
    <t>老人福祉法上の届出チェックリスト</t>
    <rPh sb="0" eb="2">
      <t>ロウジン</t>
    </rPh>
    <rPh sb="2" eb="4">
      <t>フクシ</t>
    </rPh>
    <rPh sb="4" eb="5">
      <t>ホウ</t>
    </rPh>
    <rPh sb="5" eb="6">
      <t>ジョウ</t>
    </rPh>
    <rPh sb="7" eb="9">
      <t>トドケデ</t>
    </rPh>
    <phoneticPr fontId="17"/>
  </si>
  <si>
    <t>(2)</t>
  </si>
  <si>
    <t>(3)</t>
  </si>
  <si>
    <t>(4)</t>
  </si>
  <si>
    <t>別記</t>
    <rPh sb="0" eb="2">
      <t>ベッキ</t>
    </rPh>
    <phoneticPr fontId="17"/>
  </si>
  <si>
    <t>第１号様式（第２条関係）</t>
    <rPh sb="0" eb="1">
      <t>ダイ</t>
    </rPh>
    <rPh sb="2" eb="3">
      <t>ゴウ</t>
    </rPh>
    <rPh sb="3" eb="5">
      <t>ヨウシキ</t>
    </rPh>
    <rPh sb="6" eb="7">
      <t>ダイ</t>
    </rPh>
    <rPh sb="8" eb="9">
      <t>ジョウ</t>
    </rPh>
    <rPh sb="9" eb="11">
      <t>カンケイ</t>
    </rPh>
    <phoneticPr fontId="17"/>
  </si>
  <si>
    <t>年　　月　　日</t>
    <rPh sb="0" eb="1">
      <t>ネン</t>
    </rPh>
    <rPh sb="3" eb="4">
      <t>ツキ</t>
    </rPh>
    <rPh sb="6" eb="7">
      <t>ニチ</t>
    </rPh>
    <phoneticPr fontId="17"/>
  </si>
  <si>
    <t xml:space="preserve"> 東京都知事　　　殿</t>
    <rPh sb="1" eb="4">
      <t>トウキョウト</t>
    </rPh>
    <rPh sb="4" eb="6">
      <t>チジ</t>
    </rPh>
    <rPh sb="9" eb="10">
      <t>ドノ</t>
    </rPh>
    <phoneticPr fontId="17"/>
  </si>
  <si>
    <t>　　　　区市町村又は</t>
    <rPh sb="4" eb="8">
      <t>クシチョウソン</t>
    </rPh>
    <rPh sb="8" eb="9">
      <t>マタ</t>
    </rPh>
    <phoneticPr fontId="17"/>
  </si>
  <si>
    <t>　　　　法人等の名称</t>
    <rPh sb="4" eb="7">
      <t>ホウジンナド</t>
    </rPh>
    <rPh sb="8" eb="10">
      <t>メイショウ</t>
    </rPh>
    <phoneticPr fontId="17"/>
  </si>
  <si>
    <t>　　　　代表者氏名</t>
    <rPh sb="4" eb="7">
      <t>ダイヒョウシャ</t>
    </rPh>
    <rPh sb="7" eb="9">
      <t>シメイ</t>
    </rPh>
    <phoneticPr fontId="17"/>
  </si>
  <si>
    <t xml:space="preserve"> 下記のとおり老人居宅生活支援事業を開始するので、老人福祉法第１４条及び老人福祉法施行規則第１条の９の規定により届け出ます。</t>
    <rPh sb="1" eb="3">
      <t>カキ</t>
    </rPh>
    <rPh sb="7" eb="9">
      <t>ロウジン</t>
    </rPh>
    <rPh sb="9" eb="11">
      <t>キョタク</t>
    </rPh>
    <rPh sb="11" eb="13">
      <t>セイカツ</t>
    </rPh>
    <rPh sb="13" eb="15">
      <t>シエン</t>
    </rPh>
    <rPh sb="15" eb="17">
      <t>ジギョウ</t>
    </rPh>
    <rPh sb="18" eb="20">
      <t>カイシ</t>
    </rPh>
    <rPh sb="25" eb="27">
      <t>ロウジン</t>
    </rPh>
    <rPh sb="27" eb="29">
      <t>フクシ</t>
    </rPh>
    <rPh sb="29" eb="30">
      <t>ホウ</t>
    </rPh>
    <rPh sb="30" eb="31">
      <t>ダイ</t>
    </rPh>
    <rPh sb="33" eb="34">
      <t>ジョウ</t>
    </rPh>
    <rPh sb="34" eb="35">
      <t>オヨ</t>
    </rPh>
    <rPh sb="36" eb="38">
      <t>ロウジン</t>
    </rPh>
    <rPh sb="38" eb="40">
      <t>フクシ</t>
    </rPh>
    <rPh sb="40" eb="41">
      <t>ホウ</t>
    </rPh>
    <rPh sb="41" eb="43">
      <t>セコウ</t>
    </rPh>
    <rPh sb="43" eb="45">
      <t>キソク</t>
    </rPh>
    <rPh sb="45" eb="46">
      <t>ダイ</t>
    </rPh>
    <rPh sb="47" eb="48">
      <t>ジョウ</t>
    </rPh>
    <rPh sb="51" eb="53">
      <t>キテイ</t>
    </rPh>
    <rPh sb="56" eb="57">
      <t>トド</t>
    </rPh>
    <rPh sb="58" eb="59">
      <t>デ</t>
    </rPh>
    <phoneticPr fontId="17"/>
  </si>
  <si>
    <t>１</t>
    <phoneticPr fontId="17"/>
  </si>
  <si>
    <t>　事業の種類及び内容</t>
    <rPh sb="1" eb="3">
      <t>ジギョウ</t>
    </rPh>
    <rPh sb="4" eb="6">
      <t>シュルイ</t>
    </rPh>
    <rPh sb="6" eb="7">
      <t>オヨ</t>
    </rPh>
    <rPh sb="8" eb="10">
      <t>ナイヨウ</t>
    </rPh>
    <phoneticPr fontId="17"/>
  </si>
  <si>
    <t>２</t>
    <phoneticPr fontId="17"/>
  </si>
  <si>
    <t>　経営者の氏名及び住所（法人等であるときは、その名称及び主たる事務所の所在地）</t>
    <rPh sb="1" eb="4">
      <t>ケイエイシャ</t>
    </rPh>
    <rPh sb="5" eb="7">
      <t>シメイ</t>
    </rPh>
    <rPh sb="7" eb="8">
      <t>オヨ</t>
    </rPh>
    <rPh sb="9" eb="11">
      <t>ジュウショ</t>
    </rPh>
    <rPh sb="12" eb="14">
      <t>ホウジン</t>
    </rPh>
    <rPh sb="14" eb="15">
      <t>ナド</t>
    </rPh>
    <rPh sb="24" eb="26">
      <t>メイショウ</t>
    </rPh>
    <rPh sb="26" eb="27">
      <t>オヨ</t>
    </rPh>
    <rPh sb="28" eb="29">
      <t>シュ</t>
    </rPh>
    <rPh sb="31" eb="33">
      <t>ジム</t>
    </rPh>
    <rPh sb="33" eb="34">
      <t>ショ</t>
    </rPh>
    <rPh sb="35" eb="38">
      <t>ショザイチ</t>
    </rPh>
    <phoneticPr fontId="17"/>
  </si>
  <si>
    <t>３</t>
    <phoneticPr fontId="17"/>
  </si>
  <si>
    <t>４</t>
    <phoneticPr fontId="17"/>
  </si>
  <si>
    <t>　職員の定数及び職務の内容</t>
    <rPh sb="1" eb="3">
      <t>ショクイン</t>
    </rPh>
    <rPh sb="4" eb="6">
      <t>テイスウ</t>
    </rPh>
    <rPh sb="6" eb="7">
      <t>オヨ</t>
    </rPh>
    <rPh sb="8" eb="10">
      <t>ショクム</t>
    </rPh>
    <rPh sb="11" eb="13">
      <t>ナイヨウ</t>
    </rPh>
    <phoneticPr fontId="17"/>
  </si>
  <si>
    <t>５</t>
    <phoneticPr fontId="17"/>
  </si>
  <si>
    <t>６</t>
    <phoneticPr fontId="17"/>
  </si>
  <si>
    <t>　事業を行おうとする区域（区市町村からの委託事業にあっては、当該区市町村の名称を含む。）</t>
    <rPh sb="1" eb="3">
      <t>ジギョウ</t>
    </rPh>
    <rPh sb="4" eb="5">
      <t>オコナ</t>
    </rPh>
    <rPh sb="10" eb="12">
      <t>クイキ</t>
    </rPh>
    <rPh sb="13" eb="17">
      <t>クシチョウソン</t>
    </rPh>
    <rPh sb="20" eb="22">
      <t>イタク</t>
    </rPh>
    <rPh sb="22" eb="24">
      <t>ジギョウ</t>
    </rPh>
    <rPh sb="30" eb="32">
      <t>トウガイ</t>
    </rPh>
    <rPh sb="32" eb="36">
      <t>クシチョウソン</t>
    </rPh>
    <rPh sb="37" eb="39">
      <t>メイショウ</t>
    </rPh>
    <rPh sb="40" eb="41">
      <t>フク</t>
    </rPh>
    <phoneticPr fontId="17"/>
  </si>
  <si>
    <t>７</t>
    <phoneticPr fontId="17"/>
  </si>
  <si>
    <t>　行おうとする老人デイサービス事業、老人短期入所事業、小規模多機能型居宅介護事業又は認知症対応型老人共同生活援助事業</t>
    <rPh sb="1" eb="2">
      <t>オコナ</t>
    </rPh>
    <rPh sb="7" eb="9">
      <t>ロウジン</t>
    </rPh>
    <rPh sb="15" eb="17">
      <t>ジギョウ</t>
    </rPh>
    <rPh sb="18" eb="20">
      <t>ロウジン</t>
    </rPh>
    <rPh sb="20" eb="22">
      <t>タンキ</t>
    </rPh>
    <rPh sb="22" eb="24">
      <t>ニュウショ</t>
    </rPh>
    <rPh sb="24" eb="26">
      <t>ジギョウ</t>
    </rPh>
    <rPh sb="27" eb="30">
      <t>ショウキボ</t>
    </rPh>
    <rPh sb="30" eb="31">
      <t>タ</t>
    </rPh>
    <rPh sb="31" eb="32">
      <t>キ</t>
    </rPh>
    <rPh sb="32" eb="33">
      <t>ノウ</t>
    </rPh>
    <rPh sb="33" eb="34">
      <t>ガタ</t>
    </rPh>
    <rPh sb="34" eb="36">
      <t>キョタク</t>
    </rPh>
    <rPh sb="36" eb="38">
      <t>カイゴ</t>
    </rPh>
    <rPh sb="38" eb="40">
      <t>ジギョウ</t>
    </rPh>
    <rPh sb="40" eb="41">
      <t>マタ</t>
    </rPh>
    <rPh sb="42" eb="44">
      <t>ニンチ</t>
    </rPh>
    <rPh sb="44" eb="45">
      <t>ショウ</t>
    </rPh>
    <rPh sb="45" eb="48">
      <t>タイオウガタ</t>
    </rPh>
    <rPh sb="48" eb="50">
      <t>ロウジン</t>
    </rPh>
    <rPh sb="50" eb="52">
      <t>キョウドウ</t>
    </rPh>
    <rPh sb="52" eb="54">
      <t>セイカツ</t>
    </rPh>
    <rPh sb="54" eb="56">
      <t>エンジョ</t>
    </rPh>
    <rPh sb="56" eb="58">
      <t>ジギョウ</t>
    </rPh>
    <phoneticPr fontId="17"/>
  </si>
  <si>
    <t>事業の用に供する施設、サービスの拠点又は住居の名称</t>
    <rPh sb="0" eb="2">
      <t>ジギョウ</t>
    </rPh>
    <rPh sb="3" eb="4">
      <t>ヨウ</t>
    </rPh>
    <rPh sb="5" eb="6">
      <t>トモ</t>
    </rPh>
    <rPh sb="8" eb="10">
      <t>シセツ</t>
    </rPh>
    <rPh sb="16" eb="18">
      <t>キョテン</t>
    </rPh>
    <rPh sb="18" eb="19">
      <t>マタ</t>
    </rPh>
    <rPh sb="20" eb="22">
      <t>ジュウキョ</t>
    </rPh>
    <rPh sb="23" eb="25">
      <t>メイショウ</t>
    </rPh>
    <phoneticPr fontId="17"/>
  </si>
  <si>
    <t>種類（小規模多機能型居宅介護事業及び認知症対応型老人共同生活援助事業に係るものを除く。）</t>
    <rPh sb="0" eb="2">
      <t>シュルイ</t>
    </rPh>
    <rPh sb="3" eb="6">
      <t>ショウキボ</t>
    </rPh>
    <rPh sb="6" eb="10">
      <t>タキノウガタ</t>
    </rPh>
    <rPh sb="10" eb="12">
      <t>キョタク</t>
    </rPh>
    <rPh sb="12" eb="14">
      <t>カイゴ</t>
    </rPh>
    <rPh sb="14" eb="16">
      <t>ジギョウ</t>
    </rPh>
    <rPh sb="16" eb="17">
      <t>オヨ</t>
    </rPh>
    <rPh sb="18" eb="20">
      <t>ニンチ</t>
    </rPh>
    <rPh sb="20" eb="21">
      <t>ショウ</t>
    </rPh>
    <rPh sb="21" eb="24">
      <t>タイオウガタ</t>
    </rPh>
    <rPh sb="24" eb="26">
      <t>ロウジン</t>
    </rPh>
    <rPh sb="26" eb="28">
      <t>キョウドウ</t>
    </rPh>
    <rPh sb="28" eb="30">
      <t>セイカツ</t>
    </rPh>
    <rPh sb="30" eb="32">
      <t>エンジョ</t>
    </rPh>
    <rPh sb="32" eb="34">
      <t>ジギョウ</t>
    </rPh>
    <rPh sb="35" eb="36">
      <t>カカワ</t>
    </rPh>
    <rPh sb="40" eb="41">
      <t>ノゾ</t>
    </rPh>
    <phoneticPr fontId="17"/>
  </si>
  <si>
    <t>入所定員、登録定員又は入居定員（老人デイサービス事業に係るものを除く。）</t>
    <rPh sb="0" eb="2">
      <t>ニュウショ</t>
    </rPh>
    <rPh sb="2" eb="4">
      <t>テイイン</t>
    </rPh>
    <rPh sb="5" eb="7">
      <t>トウロク</t>
    </rPh>
    <rPh sb="7" eb="9">
      <t>テイイン</t>
    </rPh>
    <rPh sb="9" eb="10">
      <t>マタ</t>
    </rPh>
    <rPh sb="11" eb="13">
      <t>ニュウキョ</t>
    </rPh>
    <rPh sb="13" eb="15">
      <t>テイイン</t>
    </rPh>
    <rPh sb="16" eb="18">
      <t>ロウジン</t>
    </rPh>
    <rPh sb="24" eb="26">
      <t>ジギョウ</t>
    </rPh>
    <rPh sb="27" eb="28">
      <t>カカワ</t>
    </rPh>
    <rPh sb="32" eb="33">
      <t>ノゾ</t>
    </rPh>
    <phoneticPr fontId="17"/>
  </si>
  <si>
    <t>８</t>
    <phoneticPr fontId="17"/>
  </si>
  <si>
    <t>　事業開始の予定年月日</t>
    <rPh sb="1" eb="3">
      <t>ジギョウ</t>
    </rPh>
    <rPh sb="3" eb="5">
      <t>カイシ</t>
    </rPh>
    <rPh sb="6" eb="8">
      <t>ヨテイ</t>
    </rPh>
    <rPh sb="8" eb="11">
      <t>ネンガッピ</t>
    </rPh>
    <phoneticPr fontId="17"/>
  </si>
  <si>
    <t>９</t>
    <phoneticPr fontId="17"/>
  </si>
  <si>
    <t>　添付書類</t>
    <rPh sb="1" eb="3">
      <t>テンプ</t>
    </rPh>
    <rPh sb="3" eb="5">
      <t>ショルイ</t>
    </rPh>
    <phoneticPr fontId="17"/>
  </si>
  <si>
    <t>老人デイサービスセンター等設置届</t>
    <rPh sb="0" eb="2">
      <t>ロウジン</t>
    </rPh>
    <rPh sb="12" eb="13">
      <t>ナド</t>
    </rPh>
    <rPh sb="13" eb="15">
      <t>セッチ</t>
    </rPh>
    <rPh sb="15" eb="16">
      <t>トドケ</t>
    </rPh>
    <phoneticPr fontId="17"/>
  </si>
  <si>
    <t>東京都知事　　　殿</t>
    <rPh sb="0" eb="3">
      <t>トウキョウト</t>
    </rPh>
    <rPh sb="3" eb="5">
      <t>チジ</t>
    </rPh>
    <rPh sb="8" eb="9">
      <t>ドノ</t>
    </rPh>
    <phoneticPr fontId="17"/>
  </si>
  <si>
    <t>区市町村又は</t>
    <rPh sb="0" eb="4">
      <t>クシチョウソン</t>
    </rPh>
    <rPh sb="4" eb="5">
      <t>マタ</t>
    </rPh>
    <phoneticPr fontId="17"/>
  </si>
  <si>
    <t>法人等の名称</t>
    <rPh sb="0" eb="3">
      <t>ホウジンナド</t>
    </rPh>
    <rPh sb="4" eb="6">
      <t>メイショウ</t>
    </rPh>
    <phoneticPr fontId="17"/>
  </si>
  <si>
    <t>事務所の所在地</t>
    <rPh sb="0" eb="2">
      <t>ジム</t>
    </rPh>
    <rPh sb="2" eb="3">
      <t>ショ</t>
    </rPh>
    <rPh sb="4" eb="7">
      <t>ショザイチ</t>
    </rPh>
    <phoneticPr fontId="17"/>
  </si>
  <si>
    <t>代表者氏名</t>
    <rPh sb="0" eb="3">
      <t>ダイヒョウシャ</t>
    </rPh>
    <rPh sb="3" eb="5">
      <t>シメイ</t>
    </rPh>
    <phoneticPr fontId="17"/>
  </si>
  <si>
    <t>老人デイサービスセンター</t>
    <rPh sb="0" eb="2">
      <t>ロウジン</t>
    </rPh>
    <phoneticPr fontId="17"/>
  </si>
  <si>
    <t>下記のとおり</t>
    <rPh sb="0" eb="2">
      <t>カキ</t>
    </rPh>
    <phoneticPr fontId="17"/>
  </si>
  <si>
    <t>老人短期入所施設</t>
    <rPh sb="0" eb="2">
      <t>ロウジン</t>
    </rPh>
    <rPh sb="2" eb="4">
      <t>タンキ</t>
    </rPh>
    <rPh sb="4" eb="6">
      <t>ニュウショ</t>
    </rPh>
    <rPh sb="6" eb="8">
      <t>シセツ</t>
    </rPh>
    <phoneticPr fontId="17"/>
  </si>
  <si>
    <t>を設置するので、老人福祉法</t>
    <rPh sb="1" eb="3">
      <t>セッチ</t>
    </rPh>
    <rPh sb="8" eb="10">
      <t>ロウジン</t>
    </rPh>
    <rPh sb="10" eb="12">
      <t>フクシ</t>
    </rPh>
    <rPh sb="12" eb="13">
      <t>ホウ</t>
    </rPh>
    <phoneticPr fontId="17"/>
  </si>
  <si>
    <t>老人介護支援センター</t>
    <rPh sb="0" eb="2">
      <t>ロウジン</t>
    </rPh>
    <rPh sb="2" eb="4">
      <t>カイゴ</t>
    </rPh>
    <rPh sb="4" eb="6">
      <t>シエン</t>
    </rPh>
    <phoneticPr fontId="17"/>
  </si>
  <si>
    <t>　施設の名称、種類及び所在地</t>
    <rPh sb="1" eb="3">
      <t>シセツ</t>
    </rPh>
    <rPh sb="4" eb="6">
      <t>メイショウ</t>
    </rPh>
    <rPh sb="7" eb="9">
      <t>シュルイ</t>
    </rPh>
    <rPh sb="9" eb="10">
      <t>オヨ</t>
    </rPh>
    <rPh sb="11" eb="14">
      <t>ショザイチ</t>
    </rPh>
    <phoneticPr fontId="17"/>
  </si>
  <si>
    <t>２</t>
    <phoneticPr fontId="17"/>
  </si>
  <si>
    <t>　建物の規模及び構造並びに設備の概要</t>
    <rPh sb="1" eb="3">
      <t>タテモノ</t>
    </rPh>
    <rPh sb="4" eb="6">
      <t>キボ</t>
    </rPh>
    <rPh sb="6" eb="7">
      <t>オヨ</t>
    </rPh>
    <rPh sb="8" eb="10">
      <t>コウゾウ</t>
    </rPh>
    <rPh sb="10" eb="11">
      <t>ナラ</t>
    </rPh>
    <rPh sb="13" eb="15">
      <t>セツビ</t>
    </rPh>
    <rPh sb="16" eb="18">
      <t>ガイヨウ</t>
    </rPh>
    <phoneticPr fontId="17"/>
  </si>
  <si>
    <t>３</t>
    <phoneticPr fontId="17"/>
  </si>
  <si>
    <t>５</t>
    <phoneticPr fontId="17"/>
  </si>
  <si>
    <t>６</t>
    <phoneticPr fontId="17"/>
  </si>
  <si>
    <t>　入所定員（老人短期入所施設に係るものに限る。）</t>
    <rPh sb="1" eb="3">
      <t>ニュウショ</t>
    </rPh>
    <rPh sb="3" eb="5">
      <t>テイイン</t>
    </rPh>
    <rPh sb="6" eb="8">
      <t>ロウジン</t>
    </rPh>
    <rPh sb="8" eb="10">
      <t>タンキ</t>
    </rPh>
    <rPh sb="10" eb="12">
      <t>ニュウショ</t>
    </rPh>
    <rPh sb="12" eb="14">
      <t>シセツ</t>
    </rPh>
    <rPh sb="15" eb="16">
      <t>カカワ</t>
    </rPh>
    <rPh sb="20" eb="21">
      <t>カギ</t>
    </rPh>
    <phoneticPr fontId="17"/>
  </si>
  <si>
    <t>７</t>
    <phoneticPr fontId="17"/>
  </si>
  <si>
    <t>８</t>
    <phoneticPr fontId="17"/>
  </si>
  <si>
    <t>当該施設は、消防法・建築基準法等関係法令に適合したものとなっていますか。</t>
    <rPh sb="0" eb="2">
      <t>トウガイ</t>
    </rPh>
    <rPh sb="2" eb="4">
      <t>シセツ</t>
    </rPh>
    <rPh sb="6" eb="9">
      <t>ショウボウホウ</t>
    </rPh>
    <rPh sb="10" eb="12">
      <t>ケンチク</t>
    </rPh>
    <rPh sb="12" eb="14">
      <t>キジュン</t>
    </rPh>
    <rPh sb="14" eb="15">
      <t>ホウ</t>
    </rPh>
    <rPh sb="15" eb="16">
      <t>トウ</t>
    </rPh>
    <rPh sb="16" eb="18">
      <t>カンケイ</t>
    </rPh>
    <rPh sb="18" eb="20">
      <t>ホウレイ</t>
    </rPh>
    <rPh sb="21" eb="23">
      <t>テキゴウ</t>
    </rPh>
    <phoneticPr fontId="17"/>
  </si>
  <si>
    <t>老人デイサービスセンター等は、消防法・建築基準法等により、構造等の制約がある場合があるため、事前に確認をお願いします。</t>
    <rPh sb="0" eb="2">
      <t>ロウジン</t>
    </rPh>
    <rPh sb="12" eb="13">
      <t>トウ</t>
    </rPh>
    <rPh sb="15" eb="17">
      <t>ショウボウ</t>
    </rPh>
    <rPh sb="17" eb="18">
      <t>ホウ</t>
    </rPh>
    <rPh sb="19" eb="21">
      <t>ケンチク</t>
    </rPh>
    <rPh sb="21" eb="23">
      <t>キジュン</t>
    </rPh>
    <rPh sb="23" eb="24">
      <t>ホウ</t>
    </rPh>
    <rPh sb="24" eb="25">
      <t>トウ</t>
    </rPh>
    <rPh sb="29" eb="32">
      <t>コウゾウトウ</t>
    </rPh>
    <rPh sb="33" eb="35">
      <t>セイヤク</t>
    </rPh>
    <rPh sb="38" eb="40">
      <t>バアイ</t>
    </rPh>
    <rPh sb="46" eb="48">
      <t>ジゼン</t>
    </rPh>
    <rPh sb="49" eb="51">
      <t>カクニン</t>
    </rPh>
    <rPh sb="53" eb="54">
      <t>ネガ</t>
    </rPh>
    <phoneticPr fontId="17"/>
  </si>
  <si>
    <t>届出者（法人名）</t>
    <rPh sb="0" eb="2">
      <t>トドケデ</t>
    </rPh>
    <rPh sb="2" eb="3">
      <t>シャ</t>
    </rPh>
    <rPh sb="4" eb="6">
      <t>ホウジン</t>
    </rPh>
    <rPh sb="6" eb="7">
      <t>メイ</t>
    </rPh>
    <phoneticPr fontId="17"/>
  </si>
  <si>
    <t>□</t>
    <phoneticPr fontId="17"/>
  </si>
  <si>
    <t>（事業所名</t>
    <rPh sb="1" eb="3">
      <t>ジギョウ</t>
    </rPh>
    <rPh sb="3" eb="4">
      <t>ショ</t>
    </rPh>
    <rPh sb="4" eb="5">
      <t>メイ</t>
    </rPh>
    <phoneticPr fontId="17"/>
  </si>
  <si>
    <t>）</t>
    <phoneticPr fontId="17"/>
  </si>
  <si>
    <t>（施設名</t>
    <rPh sb="1" eb="3">
      <t>シセツ</t>
    </rPh>
    <rPh sb="3" eb="4">
      <t>メイ</t>
    </rPh>
    <phoneticPr fontId="17"/>
  </si>
  <si>
    <t>担当者連絡先</t>
    <rPh sb="0" eb="3">
      <t>タントウシャ</t>
    </rPh>
    <rPh sb="3" eb="6">
      <t>レンラクサキ</t>
    </rPh>
    <phoneticPr fontId="17"/>
  </si>
  <si>
    <t>（担当者　　　　　　　）</t>
    <rPh sb="1" eb="4">
      <t>タントウシャ</t>
    </rPh>
    <phoneticPr fontId="17"/>
  </si>
  <si>
    <t>＊</t>
    <phoneticPr fontId="17"/>
  </si>
  <si>
    <t>あてはまる箇所にチェック（Ｖまたは■）をお願いします。</t>
    <rPh sb="5" eb="7">
      <t>カショ</t>
    </rPh>
    <rPh sb="21" eb="22">
      <t>ネガ</t>
    </rPh>
    <phoneticPr fontId="17"/>
  </si>
  <si>
    <t>届出に必要な添付書類はすべて揃っていますか。</t>
    <rPh sb="0" eb="2">
      <t>トドケデ</t>
    </rPh>
    <rPh sb="3" eb="5">
      <t>ヒツヨウ</t>
    </rPh>
    <rPh sb="6" eb="8">
      <t>テンプ</t>
    </rPh>
    <rPh sb="8" eb="10">
      <t>ショルイ</t>
    </rPh>
    <rPh sb="14" eb="15">
      <t>ソロ</t>
    </rPh>
    <phoneticPr fontId="17"/>
  </si>
  <si>
    <t>□　はい　　　□　いいえ</t>
    <phoneticPr fontId="17"/>
  </si>
  <si>
    <t>就業規則について</t>
    <rPh sb="0" eb="2">
      <t>シュウギョウ</t>
    </rPh>
    <rPh sb="2" eb="4">
      <t>キソク</t>
    </rPh>
    <phoneticPr fontId="17"/>
  </si>
  <si>
    <t>①</t>
    <phoneticPr fontId="17"/>
  </si>
  <si>
    <t>②</t>
    <phoneticPr fontId="17"/>
  </si>
  <si>
    <t>（</t>
    <phoneticPr fontId="17"/>
  </si>
  <si>
    <t>届出義務は常時１０人以上の労働者を雇用する場合）</t>
    <rPh sb="0" eb="2">
      <t>トドケデ</t>
    </rPh>
    <rPh sb="2" eb="4">
      <t>ギム</t>
    </rPh>
    <rPh sb="5" eb="7">
      <t>ジョウジ</t>
    </rPh>
    <rPh sb="9" eb="10">
      <t>ニン</t>
    </rPh>
    <rPh sb="10" eb="12">
      <t>イジョウ</t>
    </rPh>
    <rPh sb="13" eb="16">
      <t>ロウドウシャ</t>
    </rPh>
    <rPh sb="17" eb="19">
      <t>コヨウ</t>
    </rPh>
    <rPh sb="21" eb="23">
      <t>バアイ</t>
    </rPh>
    <phoneticPr fontId="17"/>
  </si>
  <si>
    <t>ＴＥＬ：</t>
    <phoneticPr fontId="17"/>
  </si>
  <si>
    <t>ＦＡＸ：</t>
    <phoneticPr fontId="17"/>
  </si>
  <si>
    <t>メールアドレス：</t>
    <phoneticPr fontId="17"/>
  </si>
  <si>
    <t>「いいえ」と答えた項目については、それぞれ所定の手続きを行ってください。</t>
    <rPh sb="6" eb="7">
      <t>コタ</t>
    </rPh>
    <rPh sb="9" eb="11">
      <t>コウモク</t>
    </rPh>
    <rPh sb="21" eb="23">
      <t>ショテイ</t>
    </rPh>
    <rPh sb="24" eb="26">
      <t>テツヅ</t>
    </rPh>
    <rPh sb="28" eb="29">
      <t>オコナ</t>
    </rPh>
    <phoneticPr fontId="17"/>
  </si>
  <si>
    <t>※</t>
    <phoneticPr fontId="17"/>
  </si>
  <si>
    <t>就業規則を作成してますか。</t>
    <rPh sb="0" eb="2">
      <t>シュウギョウ</t>
    </rPh>
    <rPh sb="2" eb="4">
      <t>キソク</t>
    </rPh>
    <rPh sb="5" eb="7">
      <t>サクセイ</t>
    </rPh>
    <phoneticPr fontId="17"/>
  </si>
  <si>
    <t>所管の労働基準監督署に届出していますか。</t>
    <rPh sb="0" eb="2">
      <t>ショカン</t>
    </rPh>
    <rPh sb="3" eb="5">
      <t>ロウドウ</t>
    </rPh>
    <rPh sb="5" eb="7">
      <t>キジュン</t>
    </rPh>
    <rPh sb="7" eb="10">
      <t>カントクショ</t>
    </rPh>
    <rPh sb="11" eb="13">
      <t>トドケデ</t>
    </rPh>
    <phoneticPr fontId="17"/>
  </si>
  <si>
    <t>消防・建築関係について（老人デイサービスセンター・老人短期入所施設）</t>
    <rPh sb="0" eb="2">
      <t>ショウボウ</t>
    </rPh>
    <rPh sb="3" eb="5">
      <t>ケンチク</t>
    </rPh>
    <rPh sb="5" eb="7">
      <t>カンケイ</t>
    </rPh>
    <rPh sb="12" eb="14">
      <t>ロウジン</t>
    </rPh>
    <rPh sb="25" eb="27">
      <t>ロウジン</t>
    </rPh>
    <rPh sb="27" eb="29">
      <t>タンキ</t>
    </rPh>
    <rPh sb="29" eb="31">
      <t>ニュウショ</t>
    </rPh>
    <rPh sb="31" eb="33">
      <t>シセツ</t>
    </rPh>
    <phoneticPr fontId="17"/>
  </si>
  <si>
    <t>所管の消防署に「防火対象物使用開始届」等の必要な届出はしていますか。</t>
    <rPh sb="0" eb="2">
      <t>ショカン</t>
    </rPh>
    <rPh sb="3" eb="5">
      <t>ショウボウ</t>
    </rPh>
    <rPh sb="5" eb="6">
      <t>ショ</t>
    </rPh>
    <rPh sb="8" eb="10">
      <t>ボウカ</t>
    </rPh>
    <rPh sb="10" eb="13">
      <t>タイショウブツ</t>
    </rPh>
    <rPh sb="13" eb="15">
      <t>シヨウ</t>
    </rPh>
    <rPh sb="15" eb="17">
      <t>カイシ</t>
    </rPh>
    <rPh sb="17" eb="18">
      <t>トド</t>
    </rPh>
    <rPh sb="19" eb="20">
      <t>トウ</t>
    </rPh>
    <rPh sb="21" eb="23">
      <t>ヒツヨウ</t>
    </rPh>
    <rPh sb="24" eb="26">
      <t>トドケデ</t>
    </rPh>
    <phoneticPr fontId="17"/>
  </si>
  <si>
    <t>①で「いいえ」の場合は、今後の届出予定日を記入。</t>
    <rPh sb="8" eb="10">
      <t>バアイ</t>
    </rPh>
    <rPh sb="12" eb="14">
      <t>コンゴ</t>
    </rPh>
    <rPh sb="15" eb="17">
      <t>トドケデ</t>
    </rPh>
    <rPh sb="17" eb="20">
      <t>ヨテイビ</t>
    </rPh>
    <rPh sb="21" eb="23">
      <t>キニュウ</t>
    </rPh>
    <phoneticPr fontId="17"/>
  </si>
  <si>
    <t>〔</t>
    <phoneticPr fontId="17"/>
  </si>
  <si>
    <t>〕</t>
    <phoneticPr fontId="17"/>
  </si>
  <si>
    <t>③</t>
    <phoneticPr fontId="17"/>
  </si>
  <si>
    <t>食事の提供に関して　（老人デイサービスセンター・老人短期入所施設）</t>
    <rPh sb="0" eb="2">
      <t>ショクジ</t>
    </rPh>
    <rPh sb="3" eb="5">
      <t>テイキョウ</t>
    </rPh>
    <rPh sb="6" eb="7">
      <t>カン</t>
    </rPh>
    <rPh sb="11" eb="13">
      <t>ロウジン</t>
    </rPh>
    <phoneticPr fontId="17"/>
  </si>
  <si>
    <t>施設内で調理をしていますか。</t>
    <rPh sb="0" eb="2">
      <t>シセツ</t>
    </rPh>
    <rPh sb="2" eb="3">
      <t>ナイ</t>
    </rPh>
    <rPh sb="4" eb="6">
      <t>チョウリ</t>
    </rPh>
    <phoneticPr fontId="17"/>
  </si>
  <si>
    <t>保健所への集団給食の届出をしているか、または営業許可を受けていますか。</t>
    <rPh sb="0" eb="3">
      <t>ホケンジョ</t>
    </rPh>
    <rPh sb="5" eb="7">
      <t>シュウダン</t>
    </rPh>
    <rPh sb="7" eb="9">
      <t>キュウショク</t>
    </rPh>
    <rPh sb="10" eb="12">
      <t>トドケデ</t>
    </rPh>
    <rPh sb="22" eb="24">
      <t>エイギョウ</t>
    </rPh>
    <rPh sb="24" eb="26">
      <t>キョカ</t>
    </rPh>
    <rPh sb="27" eb="28">
      <t>ウ</t>
    </rPh>
    <phoneticPr fontId="17"/>
  </si>
  <si>
    <t>②で「いいえ」の場合は、その理由。</t>
    <rPh sb="8" eb="10">
      <t>バアイ</t>
    </rPh>
    <rPh sb="14" eb="16">
      <t>リユウ</t>
    </rPh>
    <phoneticPr fontId="17"/>
  </si>
  <si>
    <t>例：○○保健所では××のため不要　等）</t>
    <rPh sb="0" eb="1">
      <t>レイ</t>
    </rPh>
    <rPh sb="4" eb="7">
      <t>ホケンジョ</t>
    </rPh>
    <rPh sb="14" eb="16">
      <t>フヨウ</t>
    </rPh>
    <rPh sb="17" eb="18">
      <t>ナド</t>
    </rPh>
    <phoneticPr fontId="17"/>
  </si>
  <si>
    <t>医務室について　　　（老人短期入所施設のみ）</t>
    <rPh sb="0" eb="3">
      <t>イムシツ</t>
    </rPh>
    <rPh sb="11" eb="13">
      <t>ロウジン</t>
    </rPh>
    <rPh sb="13" eb="15">
      <t>タンキ</t>
    </rPh>
    <rPh sb="15" eb="17">
      <t>ニュウショ</t>
    </rPh>
    <rPh sb="17" eb="19">
      <t>シセツ</t>
    </rPh>
    <phoneticPr fontId="17"/>
  </si>
  <si>
    <t>施設内に医務室を設けていますか。</t>
    <rPh sb="0" eb="2">
      <t>シセツ</t>
    </rPh>
    <rPh sb="2" eb="3">
      <t>ナイ</t>
    </rPh>
    <rPh sb="4" eb="7">
      <t>イムシツ</t>
    </rPh>
    <rPh sb="8" eb="9">
      <t>モウ</t>
    </rPh>
    <phoneticPr fontId="17"/>
  </si>
  <si>
    <t>保健所の許可は受けていますか。</t>
    <rPh sb="0" eb="3">
      <t>ホケンジョ</t>
    </rPh>
    <rPh sb="4" eb="6">
      <t>キョカ</t>
    </rPh>
    <rPh sb="7" eb="8">
      <t>ウ</t>
    </rPh>
    <phoneticPr fontId="17"/>
  </si>
  <si>
    <t>所在地</t>
    <rPh sb="0" eb="3">
      <t>ショザイチ</t>
    </rPh>
    <phoneticPr fontId="17"/>
  </si>
  <si>
    <t>年</t>
    <rPh sb="0" eb="1">
      <t>ネン</t>
    </rPh>
    <phoneticPr fontId="17"/>
  </si>
  <si>
    <t>生活相談員</t>
    <rPh sb="0" eb="2">
      <t>セイカツ</t>
    </rPh>
    <rPh sb="2" eb="5">
      <t>ソウダンイン</t>
    </rPh>
    <phoneticPr fontId="17"/>
  </si>
  <si>
    <t>看護職員</t>
    <rPh sb="0" eb="2">
      <t>カンゴ</t>
    </rPh>
    <rPh sb="2" eb="4">
      <t>ショクイン</t>
    </rPh>
    <phoneticPr fontId="17"/>
  </si>
  <si>
    <t>介護職員</t>
    <rPh sb="0" eb="2">
      <t>カイゴ</t>
    </rPh>
    <rPh sb="2" eb="4">
      <t>ショクイン</t>
    </rPh>
    <phoneticPr fontId="17"/>
  </si>
  <si>
    <t>機能訓練指導員</t>
    <rPh sb="0" eb="2">
      <t>キノウ</t>
    </rPh>
    <rPh sb="2" eb="4">
      <t>クンレン</t>
    </rPh>
    <rPh sb="4" eb="7">
      <t>シドウイン</t>
    </rPh>
    <phoneticPr fontId="17"/>
  </si>
  <si>
    <t>申請者</t>
  </si>
  <si>
    <t>関係書類を添えて申請します。</t>
  </si>
  <si>
    <t>電話番号</t>
  </si>
  <si>
    <t>ＦＡＸ番号</t>
  </si>
  <si>
    <t>同一所在地において行う事業等の種類</t>
  </si>
  <si>
    <t>訪問介護</t>
  </si>
  <si>
    <t>訪問入浴介護</t>
  </si>
  <si>
    <t>訪問看護</t>
  </si>
  <si>
    <t>通所介護</t>
  </si>
  <si>
    <t>短期入所生活介護</t>
  </si>
  <si>
    <t>短期入所療養介護</t>
  </si>
  <si>
    <t>福祉用具貸与</t>
  </si>
  <si>
    <t>年</t>
  </si>
  <si>
    <t>月</t>
  </si>
  <si>
    <t>日</t>
  </si>
  <si>
    <t>事業所又は施設名</t>
  </si>
  <si>
    <t>申請するサービス種類</t>
  </si>
  <si>
    <t>フリガナ</t>
    <phoneticPr fontId="17"/>
  </si>
  <si>
    <t>都</t>
    <rPh sb="0" eb="1">
      <t>ト</t>
    </rPh>
    <phoneticPr fontId="17"/>
  </si>
  <si>
    <t>氏　名</t>
    <rPh sb="0" eb="3">
      <t>シメイ</t>
    </rPh>
    <phoneticPr fontId="17"/>
  </si>
  <si>
    <t>医療機関コード等</t>
    <rPh sb="7" eb="8">
      <t>トウ</t>
    </rPh>
    <phoneticPr fontId="17"/>
  </si>
  <si>
    <t>連絡先</t>
    <rPh sb="0" eb="3">
      <t>レンラクサキ</t>
    </rPh>
    <phoneticPr fontId="17"/>
  </si>
  <si>
    <t>備　　考</t>
    <phoneticPr fontId="17"/>
  </si>
  <si>
    <t>　　　２　添付書類については、次頁以降の説明を参照してください。</t>
    <phoneticPr fontId="17"/>
  </si>
  <si>
    <t>申請する事業所の名称</t>
    <rPh sb="0" eb="2">
      <t>シンセイ</t>
    </rPh>
    <phoneticPr fontId="17"/>
  </si>
  <si>
    <t>日</t>
    <rPh sb="0" eb="1">
      <t>ニチ</t>
    </rPh>
    <phoneticPr fontId="17"/>
  </si>
  <si>
    <t>月</t>
    <rPh sb="0" eb="1">
      <t>ゲツ</t>
    </rPh>
    <phoneticPr fontId="17"/>
  </si>
  <si>
    <t>金</t>
    <rPh sb="0" eb="1">
      <t>キン</t>
    </rPh>
    <phoneticPr fontId="17"/>
  </si>
  <si>
    <t>常勤職員の勤務時間に関する調べ</t>
    <rPh sb="0" eb="2">
      <t>ジョウキン</t>
    </rPh>
    <rPh sb="2" eb="4">
      <t>ショクイン</t>
    </rPh>
    <rPh sb="5" eb="7">
      <t>キンム</t>
    </rPh>
    <rPh sb="7" eb="9">
      <t>ジカン</t>
    </rPh>
    <rPh sb="10" eb="11">
      <t>カン</t>
    </rPh>
    <rPh sb="13" eb="14">
      <t>シラ</t>
    </rPh>
    <phoneticPr fontId="17"/>
  </si>
  <si>
    <t>（＊就業規則がある場合は、就業規則を提出してください）</t>
    <rPh sb="2" eb="4">
      <t>シュウギョウ</t>
    </rPh>
    <rPh sb="4" eb="6">
      <t>キソク</t>
    </rPh>
    <rPh sb="9" eb="11">
      <t>バアイ</t>
    </rPh>
    <rPh sb="13" eb="15">
      <t>シュウギョウ</t>
    </rPh>
    <rPh sb="15" eb="17">
      <t>キソク</t>
    </rPh>
    <rPh sb="18" eb="20">
      <t>テイシュツ</t>
    </rPh>
    <phoneticPr fontId="17"/>
  </si>
  <si>
    <t>1日あたりの労働時間－①</t>
    <rPh sb="1" eb="2">
      <t>ニチ</t>
    </rPh>
    <rPh sb="6" eb="8">
      <t>ロウドウ</t>
    </rPh>
    <rPh sb="8" eb="10">
      <t>ジカン</t>
    </rPh>
    <phoneticPr fontId="17"/>
  </si>
  <si>
    <t>勤務日</t>
    <rPh sb="0" eb="3">
      <t>キンムビ</t>
    </rPh>
    <phoneticPr fontId="17"/>
  </si>
  <si>
    <t>曜日</t>
    <rPh sb="0" eb="2">
      <t>ヨウビ</t>
    </rPh>
    <phoneticPr fontId="17"/>
  </si>
  <si>
    <t>始業時間</t>
    <rPh sb="0" eb="2">
      <t>シギョウ</t>
    </rPh>
    <rPh sb="2" eb="4">
      <t>ジカン</t>
    </rPh>
    <phoneticPr fontId="17"/>
  </si>
  <si>
    <t>時</t>
    <rPh sb="0" eb="1">
      <t>ジ</t>
    </rPh>
    <phoneticPr fontId="17"/>
  </si>
  <si>
    <t>分</t>
    <rPh sb="0" eb="1">
      <t>フン</t>
    </rPh>
    <phoneticPr fontId="17"/>
  </si>
  <si>
    <t>終業時間</t>
    <rPh sb="0" eb="2">
      <t>シュウギョウ</t>
    </rPh>
    <rPh sb="2" eb="4">
      <t>ジカン</t>
    </rPh>
    <phoneticPr fontId="17"/>
  </si>
  <si>
    <t>休憩時間</t>
    <rPh sb="0" eb="2">
      <t>キュウケイ</t>
    </rPh>
    <rPh sb="2" eb="4">
      <t>ジカン</t>
    </rPh>
    <phoneticPr fontId="17"/>
  </si>
  <si>
    <t>時間</t>
    <rPh sb="0" eb="2">
      <t>ジカン</t>
    </rPh>
    <phoneticPr fontId="17"/>
  </si>
  <si>
    <t>計</t>
    <rPh sb="0" eb="1">
      <t>ケイ</t>
    </rPh>
    <phoneticPr fontId="17"/>
  </si>
  <si>
    <t>時間（Ａ）</t>
    <rPh sb="0" eb="2">
      <t>ジカン</t>
    </rPh>
    <phoneticPr fontId="17"/>
  </si>
  <si>
    <t>日勤務（Ｂ）</t>
    <rPh sb="0" eb="1">
      <t>ニチ</t>
    </rPh>
    <rPh sb="1" eb="3">
      <t>キンム</t>
    </rPh>
    <phoneticPr fontId="17"/>
  </si>
  <si>
    <t>1日あたりの労働時間－②</t>
    <rPh sb="1" eb="2">
      <t>ニチ</t>
    </rPh>
    <rPh sb="6" eb="8">
      <t>ロウドウ</t>
    </rPh>
    <rPh sb="8" eb="10">
      <t>ジカン</t>
    </rPh>
    <phoneticPr fontId="17"/>
  </si>
  <si>
    <t>時間（Ｃ）</t>
    <rPh sb="0" eb="2">
      <t>ジカン</t>
    </rPh>
    <phoneticPr fontId="17"/>
  </si>
  <si>
    <t>日勤務（Ｄ）</t>
    <rPh sb="0" eb="1">
      <t>ニチ</t>
    </rPh>
    <rPh sb="1" eb="3">
      <t>キンム</t>
    </rPh>
    <phoneticPr fontId="17"/>
  </si>
  <si>
    <t>休日</t>
    <rPh sb="0" eb="2">
      <t>キュウジツ</t>
    </rPh>
    <phoneticPr fontId="17"/>
  </si>
  <si>
    <t>土曜日</t>
    <rPh sb="0" eb="3">
      <t>ドヨウビ</t>
    </rPh>
    <phoneticPr fontId="17"/>
  </si>
  <si>
    <t>日曜日</t>
    <rPh sb="0" eb="2">
      <t>ニチヨウ</t>
    </rPh>
    <rPh sb="2" eb="3">
      <t>ビ</t>
    </rPh>
    <phoneticPr fontId="17"/>
  </si>
  <si>
    <t>（　　　　　）曜日</t>
    <rPh sb="7" eb="9">
      <t>ヨウビ</t>
    </rPh>
    <phoneticPr fontId="17"/>
  </si>
  <si>
    <t>祝日</t>
    <rPh sb="0" eb="2">
      <t>シュクジツ</t>
    </rPh>
    <phoneticPr fontId="17"/>
  </si>
  <si>
    <t>会社の指定する日</t>
    <rPh sb="0" eb="2">
      <t>カイシャ</t>
    </rPh>
    <rPh sb="3" eb="5">
      <t>シテイ</t>
    </rPh>
    <rPh sb="7" eb="8">
      <t>ヒ</t>
    </rPh>
    <phoneticPr fontId="17"/>
  </si>
  <si>
    <t>週あたりの労働時間</t>
    <rPh sb="0" eb="1">
      <t>シュウ</t>
    </rPh>
    <rPh sb="5" eb="7">
      <t>ロウドウ</t>
    </rPh>
    <rPh sb="7" eb="9">
      <t>ジカン</t>
    </rPh>
    <phoneticPr fontId="17"/>
  </si>
  <si>
    <t>（（Ａ）×（Ｂ））＋（（Ｃ）×（Ｄ））＝</t>
    <phoneticPr fontId="17"/>
  </si>
  <si>
    <t>勤務日－①</t>
    <rPh sb="0" eb="3">
      <t>キンムビ</t>
    </rPh>
    <phoneticPr fontId="17"/>
  </si>
  <si>
    <t>～</t>
    <phoneticPr fontId="17"/>
  </si>
  <si>
    <t>始業時間－①</t>
    <rPh sb="0" eb="2">
      <t>シギョウ</t>
    </rPh>
    <rPh sb="2" eb="4">
      <t>ジカン</t>
    </rPh>
    <phoneticPr fontId="17"/>
  </si>
  <si>
    <t>終業時間－①</t>
    <rPh sb="0" eb="2">
      <t>シュウギョウ</t>
    </rPh>
    <rPh sb="2" eb="4">
      <t>ジカン</t>
    </rPh>
    <phoneticPr fontId="17"/>
  </si>
  <si>
    <t>＜備考＞</t>
    <rPh sb="1" eb="3">
      <t>ビコウ</t>
    </rPh>
    <phoneticPr fontId="17"/>
  </si>
  <si>
    <t>１　業務の都合により、始業・終業時間を繰り上げまたは繰り下げする場合がある。</t>
    <rPh sb="2" eb="4">
      <t>ギョウム</t>
    </rPh>
    <rPh sb="5" eb="7">
      <t>ツゴウ</t>
    </rPh>
    <rPh sb="11" eb="13">
      <t>シギョウ</t>
    </rPh>
    <rPh sb="14" eb="16">
      <t>シュウギョウ</t>
    </rPh>
    <rPh sb="16" eb="18">
      <t>ジカン</t>
    </rPh>
    <rPh sb="19" eb="20">
      <t>ク</t>
    </rPh>
    <rPh sb="21" eb="22">
      <t>ア</t>
    </rPh>
    <rPh sb="26" eb="27">
      <t>ク</t>
    </rPh>
    <rPh sb="28" eb="29">
      <t>サ</t>
    </rPh>
    <rPh sb="32" eb="34">
      <t>バアイ</t>
    </rPh>
    <phoneticPr fontId="17"/>
  </si>
  <si>
    <t>２　業務の都合により、所定時間を越えて労働を命じることがある。</t>
    <rPh sb="2" eb="4">
      <t>ギョウム</t>
    </rPh>
    <rPh sb="5" eb="7">
      <t>ツゴウ</t>
    </rPh>
    <rPh sb="11" eb="13">
      <t>ショテイ</t>
    </rPh>
    <rPh sb="13" eb="15">
      <t>ジカン</t>
    </rPh>
    <rPh sb="16" eb="17">
      <t>コ</t>
    </rPh>
    <rPh sb="19" eb="21">
      <t>ロウドウ</t>
    </rPh>
    <rPh sb="22" eb="23">
      <t>メイ</t>
    </rPh>
    <phoneticPr fontId="17"/>
  </si>
  <si>
    <t>３　業務の都合により、休日に労働を命じることがある。</t>
    <rPh sb="2" eb="4">
      <t>ギョウム</t>
    </rPh>
    <rPh sb="5" eb="7">
      <t>ツゴウ</t>
    </rPh>
    <rPh sb="11" eb="13">
      <t>キュウジツ</t>
    </rPh>
    <rPh sb="14" eb="16">
      <t>ロウドウ</t>
    </rPh>
    <rPh sb="17" eb="18">
      <t>メイ</t>
    </rPh>
    <phoneticPr fontId="17"/>
  </si>
  <si>
    <t>上記１から３の労働を命ずる場合は、本人と事前に協議する。</t>
    <rPh sb="0" eb="2">
      <t>ジョウキ</t>
    </rPh>
    <rPh sb="7" eb="9">
      <t>ロウドウ</t>
    </rPh>
    <rPh sb="10" eb="11">
      <t>メイ</t>
    </rPh>
    <rPh sb="13" eb="15">
      <t>バアイ</t>
    </rPh>
    <rPh sb="17" eb="19">
      <t>ホンニン</t>
    </rPh>
    <rPh sb="20" eb="22">
      <t>ジゼン</t>
    </rPh>
    <rPh sb="23" eb="25">
      <t>キョウギ</t>
    </rPh>
    <phoneticPr fontId="17"/>
  </si>
  <si>
    <t>指定居宅サービス事業所</t>
    <rPh sb="10" eb="11">
      <t>ショ</t>
    </rPh>
    <phoneticPr fontId="17"/>
  </si>
  <si>
    <t>　  介護保険法に規定する事業所（施設）に係る指定（許可）を受けたいので、下記のとおり、</t>
    <rPh sb="15" eb="16">
      <t>ショ</t>
    </rPh>
    <phoneticPr fontId="17"/>
  </si>
  <si>
    <t>居宅療養管理指導</t>
    <rPh sb="6" eb="8">
      <t>シドウ</t>
    </rPh>
    <phoneticPr fontId="17"/>
  </si>
  <si>
    <t>特定施設入居者生活介護</t>
    <rPh sb="5" eb="6">
      <t>キョ</t>
    </rPh>
    <phoneticPr fontId="17"/>
  </si>
  <si>
    <t>特定福祉用具販売</t>
    <rPh sb="0" eb="2">
      <t>トクテイ</t>
    </rPh>
    <rPh sb="6" eb="8">
      <t>ハンバイ</t>
    </rPh>
    <phoneticPr fontId="17"/>
  </si>
  <si>
    <t>申請者
確認欄</t>
    <phoneticPr fontId="17"/>
  </si>
  <si>
    <t>申　請　書　及　び　添　付　書　類</t>
  </si>
  <si>
    <t>担　当　者　連　絡　先</t>
  </si>
  <si>
    <t>事業所名</t>
  </si>
  <si>
    <t>担当者名</t>
  </si>
  <si>
    <t>連絡先</t>
  </si>
  <si>
    <t>備考　１　「申請者確認欄」の該当欄に「〇」を付し添付書類等に漏れがないよう確認してください。</t>
    <rPh sb="0" eb="2">
      <t>ビコウ</t>
    </rPh>
    <phoneticPr fontId="17"/>
  </si>
  <si>
    <t>印</t>
    <rPh sb="0" eb="1">
      <t>イン</t>
    </rPh>
    <phoneticPr fontId="17"/>
  </si>
  <si>
    <t>記</t>
    <rPh sb="0" eb="1">
      <t>キ</t>
    </rPh>
    <phoneticPr fontId="17"/>
  </si>
  <si>
    <t>（郵便番号</t>
    <phoneticPr fontId="17"/>
  </si>
  <si>
    <t>備考：通所介護、短期入所生活介護については、それぞれ下記により届け出ていただきます。
（１）特養など他の目的を有する施設の設備を利用して行う場合は、「事業」の開始届
（２）専用施設において行う場合は「施設」の設置届</t>
    <rPh sb="0" eb="2">
      <t>ビコウ</t>
    </rPh>
    <rPh sb="3" eb="7">
      <t>ツウショカイゴ</t>
    </rPh>
    <rPh sb="8" eb="10">
      <t>タンキ</t>
    </rPh>
    <rPh sb="10" eb="12">
      <t>ニュウショ</t>
    </rPh>
    <rPh sb="12" eb="14">
      <t>セイカツ</t>
    </rPh>
    <rPh sb="14" eb="16">
      <t>カイゴ</t>
    </rPh>
    <rPh sb="26" eb="28">
      <t>カキ</t>
    </rPh>
    <rPh sb="31" eb="32">
      <t>トド</t>
    </rPh>
    <rPh sb="33" eb="34">
      <t>デ</t>
    </rPh>
    <rPh sb="46" eb="48">
      <t>トクヨウ</t>
    </rPh>
    <rPh sb="50" eb="51">
      <t>タ</t>
    </rPh>
    <rPh sb="52" eb="54">
      <t>モクテキ</t>
    </rPh>
    <rPh sb="55" eb="56">
      <t>ユウ</t>
    </rPh>
    <rPh sb="58" eb="60">
      <t>シセツ</t>
    </rPh>
    <rPh sb="61" eb="63">
      <t>セツビ</t>
    </rPh>
    <rPh sb="64" eb="66">
      <t>リヨウ</t>
    </rPh>
    <rPh sb="68" eb="69">
      <t>オコナ</t>
    </rPh>
    <rPh sb="70" eb="72">
      <t>バアイ</t>
    </rPh>
    <rPh sb="75" eb="77">
      <t>ジギョウ</t>
    </rPh>
    <rPh sb="79" eb="81">
      <t>カイシ</t>
    </rPh>
    <rPh sb="81" eb="82">
      <t>トドケ</t>
    </rPh>
    <rPh sb="86" eb="88">
      <t>センヨウ</t>
    </rPh>
    <rPh sb="88" eb="90">
      <t>シセツ</t>
    </rPh>
    <rPh sb="94" eb="95">
      <t>オコナ</t>
    </rPh>
    <rPh sb="96" eb="98">
      <t>バアイ</t>
    </rPh>
    <rPh sb="100" eb="102">
      <t>シセツ</t>
    </rPh>
    <rPh sb="104" eb="106">
      <t>セッチ</t>
    </rPh>
    <rPh sb="106" eb="107">
      <t>トドケ</t>
    </rPh>
    <phoneticPr fontId="17"/>
  </si>
  <si>
    <t>事業所名</t>
    <rPh sb="0" eb="2">
      <t>ジギョウ</t>
    </rPh>
    <rPh sb="2" eb="3">
      <t>ショ</t>
    </rPh>
    <rPh sb="3" eb="4">
      <t>メイ</t>
    </rPh>
    <phoneticPr fontId="43"/>
  </si>
  <si>
    <r>
      <t>１　建築基準法令　</t>
    </r>
    <r>
      <rPr>
        <sz val="12"/>
        <color theme="1"/>
        <rFont val="ＭＳ Ｐゴシック"/>
        <family val="3"/>
        <charset val="128"/>
        <scheme val="minor"/>
      </rPr>
      <t>【※１建築基準法を所管する部署に確認してください。】</t>
    </r>
    <rPh sb="2" eb="4">
      <t>ケンチク</t>
    </rPh>
    <rPh sb="4" eb="6">
      <t>キジュン</t>
    </rPh>
    <rPh sb="6" eb="8">
      <t>ホウレイ</t>
    </rPh>
    <rPh sb="12" eb="14">
      <t>ケンチク</t>
    </rPh>
    <rPh sb="14" eb="17">
      <t>キジュンホウ</t>
    </rPh>
    <rPh sb="18" eb="20">
      <t>ショカン</t>
    </rPh>
    <rPh sb="22" eb="24">
      <t>ブショ</t>
    </rPh>
    <rPh sb="25" eb="27">
      <t>カクニン</t>
    </rPh>
    <phoneticPr fontId="43"/>
  </si>
  <si>
    <t>年</t>
    <rPh sb="0" eb="1">
      <t>ネン</t>
    </rPh>
    <phoneticPr fontId="43"/>
  </si>
  <si>
    <t>日</t>
    <rPh sb="0" eb="1">
      <t>ニチ</t>
    </rPh>
    <phoneticPr fontId="43"/>
  </si>
  <si>
    <t>チェック欄</t>
    <rPh sb="4" eb="5">
      <t>ラン</t>
    </rPh>
    <phoneticPr fontId="43"/>
  </si>
  <si>
    <t>（</t>
    <phoneticPr fontId="43"/>
  </si>
  <si>
    <t>共生型通所介護事業所の指定申請に係る添付書類一覧</t>
    <rPh sb="0" eb="3">
      <t>キョウセイガタ</t>
    </rPh>
    <rPh sb="3" eb="5">
      <t>ツウショ</t>
    </rPh>
    <rPh sb="5" eb="7">
      <t>カイゴ</t>
    </rPh>
    <rPh sb="7" eb="9">
      <t>ジギョウ</t>
    </rPh>
    <rPh sb="9" eb="10">
      <t>ショ</t>
    </rPh>
    <phoneticPr fontId="17"/>
  </si>
  <si>
    <t>（この書類も提出してください。）</t>
  </si>
  <si>
    <t>申請書</t>
  </si>
  <si>
    <t>（電話）</t>
  </si>
  <si>
    <t>（ＦＡＸ）</t>
  </si>
  <si>
    <t>　提出いただいた申請書類に記載された内容等について問い合わせをする際の担当者名と連絡先を記入してください。（平日の日中に連絡がとれる番号を記載）</t>
    <phoneticPr fontId="17"/>
  </si>
  <si>
    <t>訪問リハビリテーション</t>
    <phoneticPr fontId="17"/>
  </si>
  <si>
    <t>通所リハビリテーション</t>
    <phoneticPr fontId="17"/>
  </si>
  <si>
    <t>介護医療院</t>
    <rPh sb="0" eb="2">
      <t>カイゴ</t>
    </rPh>
    <rPh sb="2" eb="4">
      <t>イリョウ</t>
    </rPh>
    <rPh sb="4" eb="5">
      <t>イン</t>
    </rPh>
    <phoneticPr fontId="17"/>
  </si>
  <si>
    <t>備考</t>
    <phoneticPr fontId="17"/>
  </si>
  <si>
    <t>住所</t>
    <rPh sb="0" eb="2">
      <t>ジュウショ</t>
    </rPh>
    <phoneticPr fontId="17"/>
  </si>
  <si>
    <t>（参考様式３）</t>
    <phoneticPr fontId="17"/>
  </si>
  <si>
    <t>）</t>
    <phoneticPr fontId="43"/>
  </si>
  <si>
    <t>■</t>
    <phoneticPr fontId="17"/>
  </si>
  <si>
    <t>従業者の勤務体制及び勤務形態一覧表（参考様式１）</t>
    <rPh sb="18" eb="20">
      <t>サンコウ</t>
    </rPh>
    <rPh sb="20" eb="22">
      <t>ヨウシキ</t>
    </rPh>
    <phoneticPr fontId="17"/>
  </si>
  <si>
    <t>運営規程（料金表含む）</t>
    <rPh sb="5" eb="7">
      <t>リョウキン</t>
    </rPh>
    <rPh sb="7" eb="8">
      <t>ヒョウ</t>
    </rPh>
    <rPh sb="8" eb="9">
      <t>フク</t>
    </rPh>
    <phoneticPr fontId="17"/>
  </si>
  <si>
    <t>(生活介護、自立訓練（機能訓練）、自立訓練（生活訓練）事業との共生型の場合のみ）
指定障害福祉サービス基準第９１条の協力医療機関の名称及び診療科名並びに当該協力医療機関との契約の内容</t>
    <rPh sb="1" eb="3">
      <t>セイカツ</t>
    </rPh>
    <rPh sb="3" eb="5">
      <t>カイゴ</t>
    </rPh>
    <rPh sb="6" eb="8">
      <t>ジリツ</t>
    </rPh>
    <rPh sb="8" eb="10">
      <t>クンレン</t>
    </rPh>
    <rPh sb="11" eb="13">
      <t>キノウ</t>
    </rPh>
    <rPh sb="13" eb="15">
      <t>クンレン</t>
    </rPh>
    <rPh sb="17" eb="19">
      <t>ジリツ</t>
    </rPh>
    <rPh sb="19" eb="21">
      <t>クンレン</t>
    </rPh>
    <rPh sb="22" eb="24">
      <t>セイカツ</t>
    </rPh>
    <rPh sb="24" eb="26">
      <t>クンレン</t>
    </rPh>
    <rPh sb="27" eb="29">
      <t>ジギョウ</t>
    </rPh>
    <rPh sb="31" eb="34">
      <t>キョウセイガタ</t>
    </rPh>
    <rPh sb="35" eb="37">
      <t>バアイ</t>
    </rPh>
    <rPh sb="41" eb="43">
      <t>シテイ</t>
    </rPh>
    <rPh sb="43" eb="45">
      <t>ショウガイ</t>
    </rPh>
    <rPh sb="45" eb="47">
      <t>フクシ</t>
    </rPh>
    <rPh sb="51" eb="53">
      <t>キジュン</t>
    </rPh>
    <rPh sb="53" eb="54">
      <t>ダイ</t>
    </rPh>
    <rPh sb="56" eb="57">
      <t>ジョウ</t>
    </rPh>
    <rPh sb="58" eb="60">
      <t>キョウリョク</t>
    </rPh>
    <rPh sb="60" eb="62">
      <t>イリョウ</t>
    </rPh>
    <rPh sb="62" eb="64">
      <t>キカン</t>
    </rPh>
    <rPh sb="65" eb="67">
      <t>メイショウ</t>
    </rPh>
    <rPh sb="67" eb="68">
      <t>オヨ</t>
    </rPh>
    <rPh sb="69" eb="71">
      <t>シンリョウ</t>
    </rPh>
    <rPh sb="71" eb="72">
      <t>カ</t>
    </rPh>
    <rPh sb="72" eb="73">
      <t>メイ</t>
    </rPh>
    <rPh sb="73" eb="74">
      <t>ナラ</t>
    </rPh>
    <rPh sb="76" eb="78">
      <t>トウガイ</t>
    </rPh>
    <rPh sb="78" eb="80">
      <t>キョウリョク</t>
    </rPh>
    <rPh sb="80" eb="82">
      <t>イリョウ</t>
    </rPh>
    <rPh sb="82" eb="84">
      <t>キカン</t>
    </rPh>
    <rPh sb="86" eb="88">
      <t>ケイヤク</t>
    </rPh>
    <rPh sb="89" eb="91">
      <t>ナイヨウ</t>
    </rPh>
    <phoneticPr fontId="17"/>
  </si>
  <si>
    <t>老人居宅生活支援事業開始届又は老人デイサービスセンター等設置届、老人福祉法のチェックリスト</t>
    <phoneticPr fontId="17"/>
  </si>
  <si>
    <t>（記載例）</t>
    <rPh sb="1" eb="3">
      <t>キサイ</t>
    </rPh>
    <rPh sb="3" eb="4">
      <t>レイ</t>
    </rPh>
    <phoneticPr fontId="17"/>
  </si>
  <si>
    <t>令和○○年　○月　○日</t>
    <rPh sb="0" eb="1">
      <t>レイ</t>
    </rPh>
    <rPh sb="1" eb="2">
      <t>ワ</t>
    </rPh>
    <rPh sb="4" eb="5">
      <t>トシ</t>
    </rPh>
    <rPh sb="5" eb="6">
      <t>ヘイネン</t>
    </rPh>
    <rPh sb="7" eb="8">
      <t>ツキ</t>
    </rPh>
    <rPh sb="10" eb="11">
      <t>ニチ</t>
    </rPh>
    <phoneticPr fontId="17"/>
  </si>
  <si>
    <t>社会福祉法人　○○会</t>
    <rPh sb="0" eb="2">
      <t>シャカイ</t>
    </rPh>
    <rPh sb="2" eb="4">
      <t>フクシ</t>
    </rPh>
    <rPh sb="4" eb="6">
      <t>ホウジン</t>
    </rPh>
    <rPh sb="9" eb="10">
      <t>カイ</t>
    </rPh>
    <phoneticPr fontId="17"/>
  </si>
  <si>
    <t>理事長　×× ××　印</t>
    <rPh sb="0" eb="3">
      <t>リジチョウ</t>
    </rPh>
    <rPh sb="10" eb="11">
      <t>イン</t>
    </rPh>
    <phoneticPr fontId="17"/>
  </si>
  <si>
    <t>１</t>
    <phoneticPr fontId="17"/>
  </si>
  <si>
    <t>２</t>
    <phoneticPr fontId="17"/>
  </si>
  <si>
    <r>
      <t>　経営者の氏名及び住所（法人等であるときは、その名称及び主たる事務所の所在地）　</t>
    </r>
    <r>
      <rPr>
        <b/>
        <sz val="12"/>
        <rFont val="ＭＳ 明朝"/>
        <family val="1"/>
        <charset val="128"/>
      </rPr>
      <t>社会福祉法人　○○会　東京都○○区○○町１－１－１</t>
    </r>
    <rPh sb="1" eb="4">
      <t>ケイエイシャ</t>
    </rPh>
    <rPh sb="5" eb="7">
      <t>シメイ</t>
    </rPh>
    <rPh sb="7" eb="8">
      <t>オヨ</t>
    </rPh>
    <rPh sb="9" eb="11">
      <t>ジュウショ</t>
    </rPh>
    <rPh sb="12" eb="14">
      <t>ホウジン</t>
    </rPh>
    <rPh sb="14" eb="15">
      <t>ナド</t>
    </rPh>
    <rPh sb="24" eb="26">
      <t>メイショウ</t>
    </rPh>
    <rPh sb="26" eb="27">
      <t>オヨ</t>
    </rPh>
    <rPh sb="28" eb="29">
      <t>シュ</t>
    </rPh>
    <rPh sb="31" eb="33">
      <t>ジム</t>
    </rPh>
    <rPh sb="33" eb="34">
      <t>ショ</t>
    </rPh>
    <rPh sb="35" eb="38">
      <t>ショザイチ</t>
    </rPh>
    <rPh sb="40" eb="42">
      <t>シャカイ</t>
    </rPh>
    <rPh sb="42" eb="44">
      <t>フクシ</t>
    </rPh>
    <rPh sb="44" eb="46">
      <t>ホウジン</t>
    </rPh>
    <rPh sb="49" eb="50">
      <t>カイ</t>
    </rPh>
    <rPh sb="51" eb="54">
      <t>トウキョウト</t>
    </rPh>
    <rPh sb="56" eb="57">
      <t>ク</t>
    </rPh>
    <rPh sb="59" eb="60">
      <t>マチ</t>
    </rPh>
    <phoneticPr fontId="17"/>
  </si>
  <si>
    <t>３</t>
    <phoneticPr fontId="17"/>
  </si>
  <si>
    <t>４</t>
    <phoneticPr fontId="17"/>
  </si>
  <si>
    <t>５</t>
    <phoneticPr fontId="17"/>
  </si>
  <si>
    <t>６</t>
    <phoneticPr fontId="17"/>
  </si>
  <si>
    <r>
      <t>　事業を行おうとする区域（区市町村からの委託事業にあっては、当該区市町村の名称を含む。）　</t>
    </r>
    <r>
      <rPr>
        <b/>
        <sz val="12"/>
        <rFont val="ＭＳ 明朝"/>
        <family val="1"/>
        <charset val="128"/>
      </rPr>
      <t>○○区、△△区、××市</t>
    </r>
    <rPh sb="1" eb="3">
      <t>ジギョウ</t>
    </rPh>
    <rPh sb="4" eb="5">
      <t>オコナ</t>
    </rPh>
    <rPh sb="10" eb="12">
      <t>クイキ</t>
    </rPh>
    <rPh sb="13" eb="17">
      <t>クシチョウソン</t>
    </rPh>
    <rPh sb="20" eb="22">
      <t>イタク</t>
    </rPh>
    <rPh sb="22" eb="24">
      <t>ジギョウ</t>
    </rPh>
    <rPh sb="30" eb="32">
      <t>トウガイ</t>
    </rPh>
    <rPh sb="32" eb="36">
      <t>クシチョウソン</t>
    </rPh>
    <rPh sb="37" eb="39">
      <t>メイショウ</t>
    </rPh>
    <rPh sb="40" eb="41">
      <t>フク</t>
    </rPh>
    <rPh sb="47" eb="48">
      <t>ク</t>
    </rPh>
    <rPh sb="51" eb="52">
      <t>ク</t>
    </rPh>
    <rPh sb="55" eb="56">
      <t>シ</t>
    </rPh>
    <phoneticPr fontId="17"/>
  </si>
  <si>
    <t>７</t>
    <phoneticPr fontId="17"/>
  </si>
  <si>
    <t>(1)</t>
    <phoneticPr fontId="17"/>
  </si>
  <si>
    <t>８</t>
    <phoneticPr fontId="17"/>
  </si>
  <si>
    <r>
      <t>　事業開始の予定年月日　</t>
    </r>
    <r>
      <rPr>
        <b/>
        <sz val="12"/>
        <rFont val="ＭＳ 明朝"/>
        <family val="1"/>
        <charset val="128"/>
      </rPr>
      <t>令和○○年○月○日</t>
    </r>
    <rPh sb="1" eb="3">
      <t>ジギョウ</t>
    </rPh>
    <rPh sb="3" eb="5">
      <t>カイシ</t>
    </rPh>
    <rPh sb="6" eb="8">
      <t>ヨテイ</t>
    </rPh>
    <rPh sb="8" eb="11">
      <t>ネンガッピ</t>
    </rPh>
    <rPh sb="12" eb="13">
      <t>レイ</t>
    </rPh>
    <rPh sb="13" eb="14">
      <t>ワ</t>
    </rPh>
    <rPh sb="16" eb="17">
      <t>ネン</t>
    </rPh>
    <rPh sb="18" eb="19">
      <t>ガツ</t>
    </rPh>
    <rPh sb="20" eb="21">
      <t>ニチ</t>
    </rPh>
    <phoneticPr fontId="17"/>
  </si>
  <si>
    <t>９</t>
    <phoneticPr fontId="17"/>
  </si>
  <si>
    <t>　社会福祉法人○○会</t>
    <rPh sb="1" eb="3">
      <t>シャカイ</t>
    </rPh>
    <rPh sb="3" eb="5">
      <t>フクシ</t>
    </rPh>
    <rPh sb="5" eb="7">
      <t>ホウジン</t>
    </rPh>
    <rPh sb="9" eb="10">
      <t>カイ</t>
    </rPh>
    <phoneticPr fontId="17"/>
  </si>
  <si>
    <t>　理事長○○区××町1-1-1</t>
    <rPh sb="1" eb="4">
      <t>リジチョウ</t>
    </rPh>
    <rPh sb="6" eb="7">
      <t>ク</t>
    </rPh>
    <rPh sb="9" eb="10">
      <t>マチ</t>
    </rPh>
    <phoneticPr fontId="17"/>
  </si>
  <si>
    <t>　理事長　××　××　印</t>
    <rPh sb="1" eb="4">
      <t>リジチョウ</t>
    </rPh>
    <rPh sb="11" eb="12">
      <t>イン</t>
    </rPh>
    <phoneticPr fontId="17"/>
  </si>
  <si>
    <t>名称　　○○会デイサービスセンター</t>
    <rPh sb="0" eb="2">
      <t>メイショウ</t>
    </rPh>
    <rPh sb="6" eb="7">
      <t>カイ</t>
    </rPh>
    <phoneticPr fontId="17"/>
  </si>
  <si>
    <t>種類　　老人デイサービスセンター（通所介護）</t>
    <rPh sb="0" eb="2">
      <t>シュルイ</t>
    </rPh>
    <rPh sb="4" eb="6">
      <t>ロウジン</t>
    </rPh>
    <rPh sb="17" eb="21">
      <t>ツウショカイゴ</t>
    </rPh>
    <phoneticPr fontId="17"/>
  </si>
  <si>
    <t>所在地　東京都○○区○○町1-1-1</t>
    <rPh sb="0" eb="3">
      <t>ショザイチ</t>
    </rPh>
    <rPh sb="4" eb="7">
      <t>トウキョウト</t>
    </rPh>
    <rPh sb="9" eb="10">
      <t>ク</t>
    </rPh>
    <rPh sb="12" eb="13">
      <t>マチ</t>
    </rPh>
    <phoneticPr fontId="17"/>
  </si>
  <si>
    <t>地上5階建　鉄筋コンクリート造りの1階部分　○○㎡（別添平面図のとおり）</t>
    <rPh sb="0" eb="2">
      <t>チジョウ</t>
    </rPh>
    <rPh sb="3" eb="5">
      <t>カイダテ</t>
    </rPh>
    <rPh sb="6" eb="8">
      <t>テッキン</t>
    </rPh>
    <rPh sb="14" eb="15">
      <t>ヅク</t>
    </rPh>
    <rPh sb="18" eb="19">
      <t>カイ</t>
    </rPh>
    <rPh sb="19" eb="21">
      <t>ブブン</t>
    </rPh>
    <rPh sb="26" eb="28">
      <t>ベッテン</t>
    </rPh>
    <rPh sb="28" eb="31">
      <t>ヘイメンズ</t>
    </rPh>
    <phoneticPr fontId="17"/>
  </si>
  <si>
    <t>（日本産業規格Ａ列４番）</t>
    <rPh sb="3" eb="5">
      <t>サンギョウ</t>
    </rPh>
    <rPh sb="5" eb="7">
      <t>キカク</t>
    </rPh>
    <rPh sb="8" eb="9">
      <t>レツ</t>
    </rPh>
    <rPh sb="10" eb="11">
      <t>バン</t>
    </rPh>
    <phoneticPr fontId="17"/>
  </si>
  <si>
    <t>（日本産業規格Ａ列４番）</t>
    <rPh sb="1" eb="3">
      <t>ニホン</t>
    </rPh>
    <rPh sb="3" eb="5">
      <t>サンギョウ</t>
    </rPh>
    <rPh sb="5" eb="7">
      <t>キカク</t>
    </rPh>
    <rPh sb="8" eb="9">
      <t>レツ</t>
    </rPh>
    <rPh sb="10" eb="11">
      <t>バン</t>
    </rPh>
    <phoneticPr fontId="17"/>
  </si>
  <si>
    <r>
      <t>　添付書類　</t>
    </r>
    <r>
      <rPr>
        <b/>
        <sz val="12"/>
        <rFont val="ＭＳ 明朝"/>
        <family val="1"/>
        <charset val="128"/>
      </rPr>
      <t>（＊）</t>
    </r>
    <rPh sb="1" eb="3">
      <t>テンプ</t>
    </rPh>
    <rPh sb="3" eb="5">
      <t>ショルイ</t>
    </rPh>
    <phoneticPr fontId="17"/>
  </si>
  <si>
    <r>
      <t>　職員の定数及び職務の内容　</t>
    </r>
    <r>
      <rPr>
        <b/>
        <sz val="12"/>
        <rFont val="ＭＳ 明朝"/>
        <family val="1"/>
        <charset val="128"/>
      </rPr>
      <t>（＊）</t>
    </r>
    <rPh sb="1" eb="3">
      <t>ショクイン</t>
    </rPh>
    <rPh sb="4" eb="6">
      <t>テイスウ</t>
    </rPh>
    <rPh sb="6" eb="7">
      <t>オヨ</t>
    </rPh>
    <rPh sb="8" eb="10">
      <t>ショクム</t>
    </rPh>
    <rPh sb="11" eb="13">
      <t>ナイヨウ</t>
    </rPh>
    <phoneticPr fontId="17"/>
  </si>
  <si>
    <t>（＊）</t>
    <phoneticPr fontId="17"/>
  </si>
  <si>
    <t>別記第１号様式（第２条関係）</t>
    <rPh sb="2" eb="3">
      <t>ダイ</t>
    </rPh>
    <rPh sb="4" eb="5">
      <t>ゴウ</t>
    </rPh>
    <rPh sb="5" eb="7">
      <t>ヨウシキ</t>
    </rPh>
    <rPh sb="8" eb="9">
      <t>ダイ</t>
    </rPh>
    <rPh sb="10" eb="11">
      <t>ジョウ</t>
    </rPh>
    <rPh sb="11" eb="13">
      <t>カンケイ</t>
    </rPh>
    <phoneticPr fontId="17"/>
  </si>
  <si>
    <t>　　　印</t>
    <rPh sb="3" eb="4">
      <t>イン</t>
    </rPh>
    <phoneticPr fontId="17"/>
  </si>
  <si>
    <t xml:space="preserve"> 下記のとおり老人居宅生活支援事業を開始するので、老人福祉法第14
条及び老人福祉法施行規則第１条の９の規定により届け出ます。</t>
    <rPh sb="1" eb="3">
      <t>カキ</t>
    </rPh>
    <rPh sb="7" eb="9">
      <t>ロウジン</t>
    </rPh>
    <rPh sb="9" eb="11">
      <t>キョタク</t>
    </rPh>
    <rPh sb="11" eb="13">
      <t>セイカツ</t>
    </rPh>
    <rPh sb="13" eb="15">
      <t>シエン</t>
    </rPh>
    <rPh sb="15" eb="17">
      <t>ジギョウ</t>
    </rPh>
    <rPh sb="18" eb="20">
      <t>カイシ</t>
    </rPh>
    <rPh sb="25" eb="27">
      <t>ロウジン</t>
    </rPh>
    <rPh sb="27" eb="29">
      <t>フクシ</t>
    </rPh>
    <rPh sb="29" eb="30">
      <t>ホウ</t>
    </rPh>
    <rPh sb="30" eb="31">
      <t>ダイ</t>
    </rPh>
    <rPh sb="34" eb="35">
      <t>ジョウ</t>
    </rPh>
    <rPh sb="35" eb="36">
      <t>オヨ</t>
    </rPh>
    <rPh sb="37" eb="39">
      <t>ロウジン</t>
    </rPh>
    <rPh sb="39" eb="41">
      <t>フクシ</t>
    </rPh>
    <rPh sb="41" eb="42">
      <t>ホウ</t>
    </rPh>
    <rPh sb="42" eb="44">
      <t>セコウ</t>
    </rPh>
    <rPh sb="44" eb="46">
      <t>キソク</t>
    </rPh>
    <rPh sb="46" eb="47">
      <t>ダイ</t>
    </rPh>
    <rPh sb="48" eb="49">
      <t>ジョウ</t>
    </rPh>
    <rPh sb="52" eb="54">
      <t>キテイ</t>
    </rPh>
    <rPh sb="57" eb="58">
      <t>トド</t>
    </rPh>
    <rPh sb="59" eb="60">
      <t>デ</t>
    </rPh>
    <phoneticPr fontId="17"/>
  </si>
  <si>
    <t>　登記事項証明書又は条例</t>
    <rPh sb="1" eb="3">
      <t>トウキ</t>
    </rPh>
    <rPh sb="3" eb="5">
      <t>ジコウ</t>
    </rPh>
    <rPh sb="5" eb="8">
      <t>ショウメイショ</t>
    </rPh>
    <rPh sb="8" eb="9">
      <t>マタ</t>
    </rPh>
    <rPh sb="10" eb="12">
      <t>ジョウレイ</t>
    </rPh>
    <phoneticPr fontId="17"/>
  </si>
  <si>
    <t>　主な職員の氏名</t>
    <rPh sb="1" eb="2">
      <t>オモ</t>
    </rPh>
    <rPh sb="3" eb="5">
      <t>ショクイン</t>
    </rPh>
    <rPh sb="6" eb="8">
      <t>シメイ</t>
    </rPh>
    <phoneticPr fontId="17"/>
  </si>
  <si>
    <t>　老人デイサービス事業、老人短期入所事業、小規模多機能型居宅介護事業、認知症対応型老人共同生活援助事業又は複合型サービス福祉事業にあっては、次に掲げる事項</t>
    <rPh sb="1" eb="3">
      <t>ロウジン</t>
    </rPh>
    <rPh sb="9" eb="11">
      <t>ジギョウ</t>
    </rPh>
    <rPh sb="12" eb="14">
      <t>ロウジン</t>
    </rPh>
    <rPh sb="14" eb="16">
      <t>タンキ</t>
    </rPh>
    <rPh sb="16" eb="18">
      <t>ニュウショ</t>
    </rPh>
    <rPh sb="18" eb="20">
      <t>ジギョウ</t>
    </rPh>
    <rPh sb="21" eb="24">
      <t>ショウキボ</t>
    </rPh>
    <rPh sb="24" eb="28">
      <t>タキノウガタ</t>
    </rPh>
    <rPh sb="28" eb="30">
      <t>キョタク</t>
    </rPh>
    <rPh sb="30" eb="32">
      <t>カイゴ</t>
    </rPh>
    <rPh sb="32" eb="34">
      <t>ジギョウ</t>
    </rPh>
    <rPh sb="35" eb="38">
      <t>ニンチショウ</t>
    </rPh>
    <rPh sb="38" eb="41">
      <t>タイオウガタ</t>
    </rPh>
    <rPh sb="41" eb="43">
      <t>ロウジン</t>
    </rPh>
    <rPh sb="43" eb="45">
      <t>キョウドウ</t>
    </rPh>
    <rPh sb="45" eb="47">
      <t>セイカツ</t>
    </rPh>
    <rPh sb="47" eb="49">
      <t>エンジョ</t>
    </rPh>
    <rPh sb="49" eb="51">
      <t>ジギョウ</t>
    </rPh>
    <rPh sb="51" eb="52">
      <t>マタ</t>
    </rPh>
    <rPh sb="53" eb="56">
      <t>フクゴウガタ</t>
    </rPh>
    <rPh sb="60" eb="62">
      <t>フクシ</t>
    </rPh>
    <rPh sb="62" eb="64">
      <t>ジギョウ</t>
    </rPh>
    <rPh sb="70" eb="71">
      <t>ツギ</t>
    </rPh>
    <rPh sb="72" eb="73">
      <t>カカ</t>
    </rPh>
    <rPh sb="75" eb="77">
      <t>ジコウ</t>
    </rPh>
    <phoneticPr fontId="17"/>
  </si>
  <si>
    <t>⑴</t>
    <phoneticPr fontId="17"/>
  </si>
  <si>
    <t>⑵</t>
    <phoneticPr fontId="17"/>
  </si>
  <si>
    <t>種類（小規模多機能型居宅介護事業、認知症対応型老人共同生
　活援助事業及び複合型サービス福祉事業に係るものを除く。）</t>
    <rPh sb="0" eb="2">
      <t>シュルイ</t>
    </rPh>
    <rPh sb="3" eb="6">
      <t>ショウキボ</t>
    </rPh>
    <rPh sb="6" eb="10">
      <t>タキノウガタ</t>
    </rPh>
    <rPh sb="10" eb="12">
      <t>キョタク</t>
    </rPh>
    <rPh sb="12" eb="14">
      <t>カイゴ</t>
    </rPh>
    <rPh sb="14" eb="16">
      <t>ジギョウ</t>
    </rPh>
    <rPh sb="17" eb="20">
      <t>ニンチショウ</t>
    </rPh>
    <rPh sb="20" eb="23">
      <t>タイオウガタ</t>
    </rPh>
    <rPh sb="23" eb="25">
      <t>ロウジン</t>
    </rPh>
    <rPh sb="25" eb="27">
      <t>キョウドウ</t>
    </rPh>
    <rPh sb="27" eb="28">
      <t>セイ</t>
    </rPh>
    <rPh sb="30" eb="31">
      <t>カツ</t>
    </rPh>
    <rPh sb="31" eb="33">
      <t>エンジョ</t>
    </rPh>
    <rPh sb="33" eb="35">
      <t>ジギョウ</t>
    </rPh>
    <rPh sb="35" eb="36">
      <t>オヨ</t>
    </rPh>
    <rPh sb="37" eb="40">
      <t>フクゴウガタ</t>
    </rPh>
    <rPh sb="44" eb="46">
      <t>フクシ</t>
    </rPh>
    <rPh sb="46" eb="48">
      <t>ジギョウ</t>
    </rPh>
    <rPh sb="49" eb="50">
      <t>カカ</t>
    </rPh>
    <rPh sb="54" eb="55">
      <t>ノゾ</t>
    </rPh>
    <phoneticPr fontId="17"/>
  </si>
  <si>
    <t>⑶</t>
    <phoneticPr fontId="17"/>
  </si>
  <si>
    <t>⑷</t>
    <phoneticPr fontId="17"/>
  </si>
  <si>
    <t>知事が指示するもの</t>
  </si>
  <si>
    <t>第15条第２項及び老人福祉法施行規則第１条の14の規定により届け出ます。</t>
    <rPh sb="0" eb="1">
      <t>ダイ</t>
    </rPh>
    <rPh sb="3" eb="4">
      <t>ジョウ</t>
    </rPh>
    <rPh sb="4" eb="5">
      <t>ダイ</t>
    </rPh>
    <rPh sb="6" eb="7">
      <t>コウ</t>
    </rPh>
    <rPh sb="7" eb="8">
      <t>オヨ</t>
    </rPh>
    <rPh sb="9" eb="11">
      <t>ロウジン</t>
    </rPh>
    <rPh sb="11" eb="13">
      <t>フクシ</t>
    </rPh>
    <rPh sb="13" eb="14">
      <t>ホウ</t>
    </rPh>
    <rPh sb="14" eb="16">
      <t>セコウ</t>
    </rPh>
    <rPh sb="16" eb="18">
      <t>キソク</t>
    </rPh>
    <rPh sb="18" eb="19">
      <t>ダイ</t>
    </rPh>
    <rPh sb="20" eb="21">
      <t>ジョウ</t>
    </rPh>
    <rPh sb="25" eb="27">
      <t>キテイ</t>
    </rPh>
    <rPh sb="30" eb="31">
      <t>トド</t>
    </rPh>
    <rPh sb="32" eb="33">
      <t>デ</t>
    </rPh>
    <phoneticPr fontId="17"/>
  </si>
  <si>
    <t>　施設の長の氏名</t>
    <rPh sb="1" eb="3">
      <t>シセツ</t>
    </rPh>
    <rPh sb="4" eb="5">
      <t>オサ</t>
    </rPh>
    <rPh sb="6" eb="8">
      <t>シメイ</t>
    </rPh>
    <phoneticPr fontId="17"/>
  </si>
  <si>
    <t>　登記事項証明書（法人等の場合に限る。）</t>
    <phoneticPr fontId="17"/>
  </si>
  <si>
    <r>
      <t>　事業を行おうとする区域（区市町村からの委託事業にあっては、当該区市町村の名称を含む。）　　　　</t>
    </r>
    <r>
      <rPr>
        <b/>
        <sz val="12"/>
        <rFont val="ＭＳ 明朝"/>
        <family val="1"/>
        <charset val="128"/>
      </rPr>
      <t>○○区、△△区、××市</t>
    </r>
    <rPh sb="1" eb="3">
      <t>ジギョウ</t>
    </rPh>
    <rPh sb="4" eb="5">
      <t>オコナ</t>
    </rPh>
    <rPh sb="10" eb="12">
      <t>クイキ</t>
    </rPh>
    <rPh sb="13" eb="17">
      <t>クシチョウソン</t>
    </rPh>
    <rPh sb="20" eb="22">
      <t>イタク</t>
    </rPh>
    <rPh sb="22" eb="24">
      <t>ジギョウ</t>
    </rPh>
    <rPh sb="30" eb="32">
      <t>トウガイ</t>
    </rPh>
    <rPh sb="32" eb="36">
      <t>クシチョウソン</t>
    </rPh>
    <rPh sb="37" eb="39">
      <t>メイショウ</t>
    </rPh>
    <rPh sb="40" eb="41">
      <t>フク</t>
    </rPh>
    <phoneticPr fontId="17"/>
  </si>
  <si>
    <t>令和○○年○月○日</t>
    <phoneticPr fontId="17"/>
  </si>
  <si>
    <r>
      <t>令和○○</t>
    </r>
    <r>
      <rPr>
        <sz val="12"/>
        <rFont val="ＭＳ 明朝"/>
        <family val="1"/>
        <charset val="128"/>
      </rPr>
      <t>年</t>
    </r>
    <r>
      <rPr>
        <b/>
        <sz val="12"/>
        <rFont val="ＭＳ 明朝"/>
        <family val="1"/>
        <charset val="128"/>
      </rPr>
      <t>○</t>
    </r>
    <r>
      <rPr>
        <sz val="12"/>
        <rFont val="ＭＳ 明朝"/>
        <family val="1"/>
        <charset val="128"/>
      </rPr>
      <t>月</t>
    </r>
    <r>
      <rPr>
        <b/>
        <sz val="12"/>
        <rFont val="ＭＳ 明朝"/>
        <family val="1"/>
        <charset val="128"/>
      </rPr>
      <t>○</t>
    </r>
    <r>
      <rPr>
        <sz val="12"/>
        <rFont val="ＭＳ 明朝"/>
        <family val="1"/>
        <charset val="128"/>
      </rPr>
      <t>日</t>
    </r>
    <rPh sb="0" eb="1">
      <t>レイ</t>
    </rPh>
    <rPh sb="1" eb="2">
      <t>ワ</t>
    </rPh>
    <rPh sb="4" eb="5">
      <t>ネン</t>
    </rPh>
    <rPh sb="6" eb="7">
      <t>ツキ</t>
    </rPh>
    <rPh sb="8" eb="9">
      <t>ニチ</t>
    </rPh>
    <phoneticPr fontId="17"/>
  </si>
  <si>
    <r>
      <t>　登記事項証明書又は条例　</t>
    </r>
    <r>
      <rPr>
        <b/>
        <sz val="12"/>
        <rFont val="ＭＳ 明朝"/>
        <family val="1"/>
        <charset val="128"/>
      </rPr>
      <t>（＊）</t>
    </r>
    <r>
      <rPr>
        <sz val="12"/>
        <rFont val="ＭＳ 明朝"/>
        <family val="1"/>
        <charset val="128"/>
      </rPr>
      <t>　</t>
    </r>
    <rPh sb="1" eb="3">
      <t>トウキ</t>
    </rPh>
    <rPh sb="3" eb="5">
      <t>ジコウ</t>
    </rPh>
    <rPh sb="5" eb="8">
      <t>ショウメイショ</t>
    </rPh>
    <rPh sb="8" eb="9">
      <t>マタ</t>
    </rPh>
    <rPh sb="10" eb="12">
      <t>ジョウレイ</t>
    </rPh>
    <phoneticPr fontId="17"/>
  </si>
  <si>
    <r>
      <t>　主な職員の氏名　</t>
    </r>
    <r>
      <rPr>
        <b/>
        <sz val="12"/>
        <rFont val="ＭＳ 明朝"/>
        <family val="1"/>
        <charset val="128"/>
      </rPr>
      <t>（＊）</t>
    </r>
    <rPh sb="1" eb="2">
      <t>オモ</t>
    </rPh>
    <rPh sb="3" eb="5">
      <t>ショクイン</t>
    </rPh>
    <rPh sb="6" eb="8">
      <t>シメイ</t>
    </rPh>
    <phoneticPr fontId="17"/>
  </si>
  <si>
    <r>
      <t>知事が指示するもの　</t>
    </r>
    <r>
      <rPr>
        <b/>
        <sz val="12"/>
        <rFont val="ＭＳ 明朝"/>
        <family val="1"/>
        <charset val="128"/>
      </rPr>
      <t>（＊）</t>
    </r>
    <rPh sb="0" eb="2">
      <t>チジ</t>
    </rPh>
    <rPh sb="3" eb="5">
      <t>シジ</t>
    </rPh>
    <phoneticPr fontId="17"/>
  </si>
  <si>
    <t>　事業の種類及び内容　　老人デイサービスセンター（通所介護）</t>
    <rPh sb="1" eb="3">
      <t>ジギョウ</t>
    </rPh>
    <rPh sb="4" eb="6">
      <t>シュルイ</t>
    </rPh>
    <rPh sb="6" eb="7">
      <t>オヨ</t>
    </rPh>
    <rPh sb="8" eb="10">
      <t>ナイヨウ</t>
    </rPh>
    <phoneticPr fontId="17"/>
  </si>
  <si>
    <t>第４号様式（第３条関係）</t>
    <rPh sb="0" eb="1">
      <t>ダイ</t>
    </rPh>
    <rPh sb="2" eb="3">
      <t>ゴウ</t>
    </rPh>
    <rPh sb="3" eb="5">
      <t>ヨウシキ</t>
    </rPh>
    <rPh sb="6" eb="7">
      <t>ダイ</t>
    </rPh>
    <rPh sb="8" eb="9">
      <t>ジョウ</t>
    </rPh>
    <rPh sb="9" eb="11">
      <t>カンケイ</t>
    </rPh>
    <phoneticPr fontId="17"/>
  </si>
  <si>
    <t>※２　消防署一覧（https://www.tfd.metro.tokyo.lg.jp/tfd/index.html）</t>
    <phoneticPr fontId="43"/>
  </si>
  <si>
    <t>指定介護予防サービス事業所</t>
    <rPh sb="0" eb="2">
      <t>シテイ</t>
    </rPh>
    <rPh sb="2" eb="4">
      <t>カイゴ</t>
    </rPh>
    <rPh sb="4" eb="6">
      <t>ヨボウ</t>
    </rPh>
    <rPh sb="10" eb="13">
      <t>ジギョウショ</t>
    </rPh>
    <phoneticPr fontId="17"/>
  </si>
  <si>
    <t>介護保険施設</t>
    <rPh sb="0" eb="2">
      <t>カイゴ</t>
    </rPh>
    <rPh sb="2" eb="4">
      <t>ホケン</t>
    </rPh>
    <rPh sb="4" eb="6">
      <t>シセツ</t>
    </rPh>
    <phoneticPr fontId="17"/>
  </si>
  <si>
    <t>（代表者の職名・氏名）</t>
    <rPh sb="1" eb="4">
      <t>ダイヒョウシャ</t>
    </rPh>
    <rPh sb="5" eb="7">
      <t>ショクメイ</t>
    </rPh>
    <rPh sb="8" eb="10">
      <t>シメイ</t>
    </rPh>
    <phoneticPr fontId="17"/>
  </si>
  <si>
    <t>申　請　者</t>
    <rPh sb="0" eb="1">
      <t>サル</t>
    </rPh>
    <rPh sb="2" eb="3">
      <t>ショウ</t>
    </rPh>
    <rPh sb="4" eb="5">
      <t>モノ</t>
    </rPh>
    <phoneticPr fontId="16"/>
  </si>
  <si>
    <t>名称</t>
    <rPh sb="0" eb="1">
      <t>ナ</t>
    </rPh>
    <rPh sb="1" eb="2">
      <t>ショウ</t>
    </rPh>
    <phoneticPr fontId="17"/>
  </si>
  <si>
    <t>主たる事務所の
所在地</t>
    <rPh sb="8" eb="11">
      <t>ショザイチ</t>
    </rPh>
    <phoneticPr fontId="17"/>
  </si>
  <si>
    <t>-</t>
    <phoneticPr fontId="17"/>
  </si>
  <si>
    <t>Email</t>
    <phoneticPr fontId="17"/>
  </si>
  <si>
    <t>職名</t>
    <rPh sb="0" eb="2">
      <t>ショクメイ</t>
    </rPh>
    <phoneticPr fontId="17"/>
  </si>
  <si>
    <t>生年
月日</t>
    <rPh sb="0" eb="2">
      <t>セイネン</t>
    </rPh>
    <rPh sb="3" eb="5">
      <t>ガッピ</t>
    </rPh>
    <phoneticPr fontId="17"/>
  </si>
  <si>
    <t>指定（許可）を受けようとする事業所・施設の種類</t>
    <rPh sb="0" eb="2">
      <t>シテイ</t>
    </rPh>
    <rPh sb="3" eb="5">
      <t>キョカ</t>
    </rPh>
    <rPh sb="7" eb="8">
      <t>ウ</t>
    </rPh>
    <rPh sb="14" eb="16">
      <t>ジギョウ</t>
    </rPh>
    <rPh sb="16" eb="17">
      <t>ショ</t>
    </rPh>
    <rPh sb="18" eb="20">
      <t>シセツ</t>
    </rPh>
    <rPh sb="21" eb="23">
      <t>シュルイ</t>
    </rPh>
    <phoneticPr fontId="17"/>
  </si>
  <si>
    <t>指定（許可）申請をする事業等の開始予定年月日</t>
    <rPh sb="15" eb="17">
      <t>カイシ</t>
    </rPh>
    <rPh sb="17" eb="19">
      <t>ヨテイ</t>
    </rPh>
    <rPh sb="19" eb="22">
      <t>ネンガッピ</t>
    </rPh>
    <phoneticPr fontId="17"/>
  </si>
  <si>
    <t>様　式</t>
    <rPh sb="0" eb="3">
      <t>ヨウシキ</t>
    </rPh>
    <phoneticPr fontId="17"/>
  </si>
  <si>
    <t>指定居宅サービス</t>
    <rPh sb="0" eb="2">
      <t>シテイ</t>
    </rPh>
    <rPh sb="2" eb="4">
      <t>キョタク</t>
    </rPh>
    <phoneticPr fontId="17"/>
  </si>
  <si>
    <t>施設</t>
    <rPh sb="0" eb="2">
      <t>シセツ</t>
    </rPh>
    <phoneticPr fontId="43"/>
  </si>
  <si>
    <t>介護老人福祉施設</t>
    <rPh sb="0" eb="2">
      <t>カイゴ</t>
    </rPh>
    <rPh sb="2" eb="4">
      <t>ロウジン</t>
    </rPh>
    <rPh sb="4" eb="6">
      <t>フクシ</t>
    </rPh>
    <rPh sb="6" eb="8">
      <t>シセツ</t>
    </rPh>
    <phoneticPr fontId="17"/>
  </si>
  <si>
    <t>介護老人保健施設</t>
    <rPh sb="0" eb="2">
      <t>カイゴ</t>
    </rPh>
    <rPh sb="2" eb="4">
      <t>ロウジン</t>
    </rPh>
    <rPh sb="4" eb="6">
      <t>ホケン</t>
    </rPh>
    <phoneticPr fontId="17"/>
  </si>
  <si>
    <t>指定介護予防サービス</t>
    <rPh sb="0" eb="2">
      <t>シテイ</t>
    </rPh>
    <rPh sb="2" eb="4">
      <t>カイゴ</t>
    </rPh>
    <rPh sb="4" eb="6">
      <t>ヨボウ</t>
    </rPh>
    <phoneticPr fontId="17"/>
  </si>
  <si>
    <t>介護予防訪問入浴介護</t>
    <rPh sb="0" eb="2">
      <t>カイゴ</t>
    </rPh>
    <rPh sb="2" eb="4">
      <t>ヨボウ</t>
    </rPh>
    <rPh sb="4" eb="6">
      <t>ホウモン</t>
    </rPh>
    <rPh sb="6" eb="8">
      <t>ニュウヨク</t>
    </rPh>
    <rPh sb="8" eb="10">
      <t>カイゴ</t>
    </rPh>
    <phoneticPr fontId="17"/>
  </si>
  <si>
    <t>介護予防訪問看護</t>
    <rPh sb="0" eb="2">
      <t>カイゴ</t>
    </rPh>
    <rPh sb="2" eb="4">
      <t>ヨボウ</t>
    </rPh>
    <rPh sb="4" eb="6">
      <t>ホウモン</t>
    </rPh>
    <rPh sb="6" eb="8">
      <t>カンゴ</t>
    </rPh>
    <phoneticPr fontId="17"/>
  </si>
  <si>
    <t>介護予防訪問リハビリテーション</t>
    <rPh sb="0" eb="2">
      <t>カイゴ</t>
    </rPh>
    <rPh sb="2" eb="4">
      <t>ヨボウ</t>
    </rPh>
    <rPh sb="4" eb="6">
      <t>ホウモン</t>
    </rPh>
    <phoneticPr fontId="17"/>
  </si>
  <si>
    <t>介護予防居宅療養管理指導</t>
    <rPh sb="0" eb="2">
      <t>カイゴ</t>
    </rPh>
    <rPh sb="2" eb="4">
      <t>ヨボウ</t>
    </rPh>
    <rPh sb="4" eb="6">
      <t>キョタク</t>
    </rPh>
    <rPh sb="6" eb="8">
      <t>リョウヨウ</t>
    </rPh>
    <rPh sb="8" eb="10">
      <t>カンリ</t>
    </rPh>
    <rPh sb="10" eb="12">
      <t>シドウ</t>
    </rPh>
    <phoneticPr fontId="17"/>
  </si>
  <si>
    <t>介護予防通所リハビリテーション</t>
    <rPh sb="0" eb="2">
      <t>カイゴ</t>
    </rPh>
    <rPh sb="2" eb="4">
      <t>ヨボウ</t>
    </rPh>
    <rPh sb="4" eb="6">
      <t>ツウショ</t>
    </rPh>
    <phoneticPr fontId="17"/>
  </si>
  <si>
    <t>介護予防短期入所生活介護</t>
    <rPh sb="0" eb="2">
      <t>カイゴ</t>
    </rPh>
    <rPh sb="2" eb="4">
      <t>ヨボウ</t>
    </rPh>
    <rPh sb="4" eb="6">
      <t>タンキ</t>
    </rPh>
    <rPh sb="6" eb="8">
      <t>ニュウショ</t>
    </rPh>
    <rPh sb="8" eb="10">
      <t>セイカツ</t>
    </rPh>
    <rPh sb="10" eb="12">
      <t>カイゴ</t>
    </rPh>
    <phoneticPr fontId="17"/>
  </si>
  <si>
    <t>介護予防短期入所療養介護</t>
    <rPh sb="0" eb="2">
      <t>カイゴ</t>
    </rPh>
    <rPh sb="2" eb="4">
      <t>ヨボウ</t>
    </rPh>
    <rPh sb="4" eb="6">
      <t>タンキ</t>
    </rPh>
    <rPh sb="6" eb="8">
      <t>ニュウショ</t>
    </rPh>
    <rPh sb="8" eb="10">
      <t>リョウヨウ</t>
    </rPh>
    <rPh sb="10" eb="12">
      <t>カイゴ</t>
    </rPh>
    <phoneticPr fontId="17"/>
  </si>
  <si>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17"/>
  </si>
  <si>
    <t>介護予防福祉用具貸与</t>
    <rPh sb="0" eb="2">
      <t>カイゴ</t>
    </rPh>
    <rPh sb="2" eb="4">
      <t>ヨボウ</t>
    </rPh>
    <rPh sb="4" eb="7">
      <t>フクシヨウ</t>
    </rPh>
    <rPh sb="7" eb="8">
      <t>グ</t>
    </rPh>
    <rPh sb="8" eb="10">
      <t>タイヨ</t>
    </rPh>
    <phoneticPr fontId="17"/>
  </si>
  <si>
    <t>特定介護予防福祉用具販売</t>
    <rPh sb="0" eb="2">
      <t>トクテイ</t>
    </rPh>
    <rPh sb="2" eb="4">
      <t>カイゴ</t>
    </rPh>
    <rPh sb="4" eb="6">
      <t>ヨボウ</t>
    </rPh>
    <rPh sb="6" eb="8">
      <t>フクシ</t>
    </rPh>
    <rPh sb="8" eb="10">
      <t>ヨウグ</t>
    </rPh>
    <rPh sb="10" eb="12">
      <t>ハンバイ</t>
    </rPh>
    <phoneticPr fontId="17"/>
  </si>
  <si>
    <t>介護保険事業所番号</t>
    <rPh sb="6" eb="7">
      <t>ショ</t>
    </rPh>
    <phoneticPr fontId="17"/>
  </si>
  <si>
    <t>（既に指定又は許可を受けている場合）</t>
    <rPh sb="1" eb="2">
      <t>スデ</t>
    </rPh>
    <phoneticPr fontId="17"/>
  </si>
  <si>
    <t>（保険医療機関として指定を受けている場合）</t>
    <rPh sb="1" eb="3">
      <t>ホケン</t>
    </rPh>
    <rPh sb="3" eb="5">
      <t>イリョウ</t>
    </rPh>
    <rPh sb="5" eb="7">
      <t>キカン</t>
    </rPh>
    <rPh sb="10" eb="12">
      <t>シテイ</t>
    </rPh>
    <phoneticPr fontId="17"/>
  </si>
  <si>
    <t>（日本産業規格A列４番）</t>
    <rPh sb="1" eb="3">
      <t>ニホン</t>
    </rPh>
    <rPh sb="3" eb="5">
      <t>サンギョウ</t>
    </rPh>
    <rPh sb="5" eb="7">
      <t>キカク</t>
    </rPh>
    <rPh sb="8" eb="9">
      <t>レツ</t>
    </rPh>
    <rPh sb="10" eb="11">
      <t>バン</t>
    </rPh>
    <phoneticPr fontId="43"/>
  </si>
  <si>
    <t>備考</t>
    <rPh sb="0" eb="2">
      <t>ビコウ</t>
    </rPh>
    <phoneticPr fontId="17"/>
  </si>
  <si>
    <t>事 業 所</t>
  </si>
  <si>
    <t>名　　称</t>
    <rPh sb="0" eb="1">
      <t>メイ</t>
    </rPh>
    <rPh sb="3" eb="4">
      <t>ショウ</t>
    </rPh>
    <phoneticPr fontId="17"/>
  </si>
  <si>
    <t>連絡先</t>
    <rPh sb="0" eb="2">
      <t>レンラク</t>
    </rPh>
    <rPh sb="2" eb="3">
      <t>サキ</t>
    </rPh>
    <phoneticPr fontId="17"/>
  </si>
  <si>
    <t>管 理 者</t>
  </si>
  <si>
    <t>氏    名</t>
    <phoneticPr fontId="17"/>
  </si>
  <si>
    <t>生年月日</t>
    <phoneticPr fontId="17"/>
  </si>
  <si>
    <t>○人員に関する基準の確認に必要な事項</t>
    <phoneticPr fontId="17"/>
  </si>
  <si>
    <t>従業者の職種・員数</t>
    <phoneticPr fontId="17"/>
  </si>
  <si>
    <t>常　勤（人）</t>
    <phoneticPr fontId="17"/>
  </si>
  <si>
    <t>非常勤（人）</t>
    <phoneticPr fontId="17"/>
  </si>
  <si>
    <t>○設備に関する基準の確認に必要な事項</t>
    <phoneticPr fontId="17"/>
  </si>
  <si>
    <t>食堂及び機能訓練室の合計面積</t>
    <rPh sb="0" eb="2">
      <t>ショクドウ</t>
    </rPh>
    <rPh sb="2" eb="3">
      <t>オヨ</t>
    </rPh>
    <rPh sb="4" eb="6">
      <t>キノウ</t>
    </rPh>
    <rPh sb="6" eb="8">
      <t>クンレン</t>
    </rPh>
    <rPh sb="8" eb="9">
      <t>シツ</t>
    </rPh>
    <rPh sb="10" eb="12">
      <t>ゴウケイ</t>
    </rPh>
    <rPh sb="12" eb="14">
      <t>メンセキ</t>
    </rPh>
    <phoneticPr fontId="17"/>
  </si>
  <si>
    <t>利用定員</t>
    <rPh sb="0" eb="2">
      <t>リヨウ</t>
    </rPh>
    <rPh sb="2" eb="4">
      <t>テイイン</t>
    </rPh>
    <phoneticPr fontId="17"/>
  </si>
  <si>
    <t>人</t>
    <rPh sb="0" eb="1">
      <t>ヒト</t>
    </rPh>
    <phoneticPr fontId="17"/>
  </si>
  <si>
    <t>添付書類</t>
    <rPh sb="0" eb="2">
      <t>テンプ</t>
    </rPh>
    <rPh sb="2" eb="4">
      <t>ショルイ</t>
    </rPh>
    <phoneticPr fontId="17"/>
  </si>
  <si>
    <t>別添のとおり</t>
    <rPh sb="0" eb="2">
      <t>ベッテン</t>
    </rPh>
    <phoneticPr fontId="17"/>
  </si>
  <si>
    <t>（通所介護事業を事業所所在地以外の場所で一部実施する場合）</t>
    <rPh sb="8" eb="10">
      <t>ジギョウ</t>
    </rPh>
    <rPh sb="10" eb="11">
      <t>ショ</t>
    </rPh>
    <rPh sb="11" eb="14">
      <t>ショザイチ</t>
    </rPh>
    <rPh sb="14" eb="16">
      <t>イガイ</t>
    </rPh>
    <rPh sb="17" eb="19">
      <t>バショ</t>
    </rPh>
    <rPh sb="20" eb="22">
      <t>イチブ</t>
    </rPh>
    <rPh sb="22" eb="24">
      <t>ジッシ</t>
    </rPh>
    <rPh sb="26" eb="28">
      <t>バアイ</t>
    </rPh>
    <phoneticPr fontId="17"/>
  </si>
  <si>
    <t>事 業 所</t>
    <phoneticPr fontId="17"/>
  </si>
  <si>
    <t>平面図</t>
    <rPh sb="0" eb="3">
      <t>ヘイメンズ</t>
    </rPh>
    <phoneticPr fontId="17"/>
  </si>
  <si>
    <t>（参考様式1）</t>
    <rPh sb="1" eb="3">
      <t>サンコウ</t>
    </rPh>
    <rPh sb="3" eb="5">
      <t>ヨウシキ</t>
    </rPh>
    <phoneticPr fontId="17"/>
  </si>
  <si>
    <t>従業者の勤務の体制及び勤務形態一覧表　</t>
  </si>
  <si>
    <t>サービス種別（</t>
    <rPh sb="4" eb="6">
      <t>シュベツ</t>
    </rPh>
    <phoneticPr fontId="43"/>
  </si>
  <si>
    <t>通所介護</t>
    <rPh sb="0" eb="2">
      <t>ツウショ</t>
    </rPh>
    <rPh sb="2" eb="4">
      <t>カイゴ</t>
    </rPh>
    <phoneticPr fontId="43"/>
  </si>
  <si>
    <t>令和</t>
    <rPh sb="0" eb="2">
      <t>レイワ</t>
    </rPh>
    <phoneticPr fontId="43"/>
  </si>
  <si>
    <t>(</t>
    <phoneticPr fontId="43"/>
  </si>
  <si>
    <t>)</t>
    <phoneticPr fontId="43"/>
  </si>
  <si>
    <t>月</t>
    <rPh sb="0" eb="1">
      <t>ゲツ</t>
    </rPh>
    <phoneticPr fontId="43"/>
  </si>
  <si>
    <t>事業所名（</t>
    <rPh sb="0" eb="3">
      <t>ジギョウショ</t>
    </rPh>
    <rPh sb="3" eb="4">
      <t>メイ</t>
    </rPh>
    <phoneticPr fontId="43"/>
  </si>
  <si>
    <t>(1)</t>
    <phoneticPr fontId="43"/>
  </si>
  <si>
    <t>(2)</t>
    <phoneticPr fontId="43"/>
  </si>
  <si>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43"/>
  </si>
  <si>
    <t>時間/週</t>
    <rPh sb="0" eb="2">
      <t>ジカン</t>
    </rPh>
    <rPh sb="3" eb="4">
      <t>シュウ</t>
    </rPh>
    <phoneticPr fontId="43"/>
  </si>
  <si>
    <t>時間/月</t>
    <rPh sb="0" eb="2">
      <t>ジカン</t>
    </rPh>
    <rPh sb="3" eb="4">
      <t>ツキ</t>
    </rPh>
    <phoneticPr fontId="43"/>
  </si>
  <si>
    <t>当月の日数</t>
    <rPh sb="0" eb="2">
      <t>トウゲツ</t>
    </rPh>
    <rPh sb="3" eb="5">
      <t>ニッスウ</t>
    </rPh>
    <phoneticPr fontId="43"/>
  </si>
  <si>
    <t>(4) 事業所全体のサービス提供単位数</t>
    <phoneticPr fontId="43"/>
  </si>
  <si>
    <t>単位</t>
    <rPh sb="0" eb="2">
      <t>タンイ</t>
    </rPh>
    <phoneticPr fontId="43"/>
  </si>
  <si>
    <t>単位目</t>
    <rPh sb="0" eb="2">
      <t>タンイ</t>
    </rPh>
    <rPh sb="2" eb="3">
      <t>メ</t>
    </rPh>
    <phoneticPr fontId="43"/>
  </si>
  <si>
    <t xml:space="preserve">(5) 当該サービス提供単位のサービス提供時間 </t>
    <rPh sb="4" eb="6">
      <t>トウガイ</t>
    </rPh>
    <rPh sb="10" eb="12">
      <t>テイキョウ</t>
    </rPh>
    <rPh sb="12" eb="14">
      <t>タンイ</t>
    </rPh>
    <rPh sb="19" eb="21">
      <t>テイキョウ</t>
    </rPh>
    <rPh sb="21" eb="23">
      <t>ジカン</t>
    </rPh>
    <phoneticPr fontId="43"/>
  </si>
  <si>
    <t>～</t>
    <phoneticPr fontId="43"/>
  </si>
  <si>
    <t>（計</t>
    <rPh sb="1" eb="2">
      <t>ケイ</t>
    </rPh>
    <phoneticPr fontId="43"/>
  </si>
  <si>
    <t>時間）</t>
    <rPh sb="0" eb="2">
      <t>ジカン</t>
    </rPh>
    <phoneticPr fontId="43"/>
  </si>
  <si>
    <t>No</t>
    <phoneticPr fontId="43"/>
  </si>
  <si>
    <t>(6) 
職種</t>
    <phoneticPr fontId="17"/>
  </si>
  <si>
    <t>(7)
勤務
形態</t>
    <phoneticPr fontId="17"/>
  </si>
  <si>
    <t>(8)
資格</t>
    <rPh sb="4" eb="6">
      <t>シカク</t>
    </rPh>
    <phoneticPr fontId="43"/>
  </si>
  <si>
    <t>(9) 氏　名</t>
    <phoneticPr fontId="17"/>
  </si>
  <si>
    <t>(10)</t>
    <phoneticPr fontId="43"/>
  </si>
  <si>
    <t>(12)
週平均
勤務時間
数</t>
    <phoneticPr fontId="43"/>
  </si>
  <si>
    <t>(13) 兼務状況
（兼務先及び兼務する
職務の内容）等</t>
    <rPh sb="5" eb="7">
      <t>ケンム</t>
    </rPh>
    <rPh sb="7" eb="9">
      <t>ジョウキョウ</t>
    </rPh>
    <rPh sb="11" eb="13">
      <t>ケンム</t>
    </rPh>
    <rPh sb="13" eb="14">
      <t>サキ</t>
    </rPh>
    <rPh sb="14" eb="15">
      <t>オヨ</t>
    </rPh>
    <rPh sb="16" eb="18">
      <t>ケンム</t>
    </rPh>
    <rPh sb="21" eb="23">
      <t>ショクム</t>
    </rPh>
    <rPh sb="24" eb="26">
      <t>ナイヨウ</t>
    </rPh>
    <rPh sb="27" eb="28">
      <t>トウ</t>
    </rPh>
    <phoneticPr fontId="17"/>
  </si>
  <si>
    <t>1週目</t>
    <rPh sb="1" eb="2">
      <t>シュウ</t>
    </rPh>
    <rPh sb="2" eb="3">
      <t>メ</t>
    </rPh>
    <phoneticPr fontId="43"/>
  </si>
  <si>
    <t>2週目</t>
    <rPh sb="1" eb="2">
      <t>シュウ</t>
    </rPh>
    <rPh sb="2" eb="3">
      <t>メ</t>
    </rPh>
    <phoneticPr fontId="43"/>
  </si>
  <si>
    <t>3週目</t>
    <rPh sb="1" eb="2">
      <t>シュウ</t>
    </rPh>
    <rPh sb="2" eb="3">
      <t>メ</t>
    </rPh>
    <phoneticPr fontId="43"/>
  </si>
  <si>
    <t>4週目</t>
    <rPh sb="1" eb="2">
      <t>シュウ</t>
    </rPh>
    <rPh sb="2" eb="3">
      <t>メ</t>
    </rPh>
    <phoneticPr fontId="43"/>
  </si>
  <si>
    <t>5週目</t>
    <rPh sb="1" eb="2">
      <t>シュウ</t>
    </rPh>
    <rPh sb="2" eb="3">
      <t>メ</t>
    </rPh>
    <phoneticPr fontId="43"/>
  </si>
  <si>
    <t>シフト記号</t>
    <phoneticPr fontId="43"/>
  </si>
  <si>
    <t>勤務時間数</t>
    <rPh sb="0" eb="2">
      <t>キンム</t>
    </rPh>
    <rPh sb="2" eb="4">
      <t>ジカン</t>
    </rPh>
    <rPh sb="4" eb="5">
      <t>スウ</t>
    </rPh>
    <phoneticPr fontId="43"/>
  </si>
  <si>
    <t>サービス提供時間内
の勤務時間数</t>
    <rPh sb="4" eb="6">
      <t>テイキョウ</t>
    </rPh>
    <rPh sb="6" eb="9">
      <t>ジカンナイ</t>
    </rPh>
    <rPh sb="11" eb="13">
      <t>キンム</t>
    </rPh>
    <rPh sb="13" eb="15">
      <t>ジカン</t>
    </rPh>
    <rPh sb="15" eb="16">
      <t>スウ</t>
    </rPh>
    <phoneticPr fontId="43"/>
  </si>
  <si>
    <t>(14) サービス提供時間内の勤務延時間数（生活相談員）</t>
    <rPh sb="9" eb="11">
      <t>テイキョウ</t>
    </rPh>
    <rPh sb="11" eb="13">
      <t>ジカン</t>
    </rPh>
    <rPh sb="13" eb="14">
      <t>ナイ</t>
    </rPh>
    <phoneticPr fontId="43"/>
  </si>
  <si>
    <t>(15) サービス提供時間内の勤務延時間数（介護職員）</t>
    <rPh sb="9" eb="11">
      <t>テイキョウ</t>
    </rPh>
    <rPh sb="11" eb="13">
      <t>ジカン</t>
    </rPh>
    <rPh sb="13" eb="14">
      <t>ナイ</t>
    </rPh>
    <phoneticPr fontId="43"/>
  </si>
  <si>
    <t>(16) 利用者数　　　</t>
  </si>
  <si>
    <t>(17) サービス提供時間（平均提供時間）</t>
    <rPh sb="9" eb="11">
      <t>テイキョウ</t>
    </rPh>
    <rPh sb="11" eb="13">
      <t>ジカン</t>
    </rPh>
    <rPh sb="14" eb="16">
      <t>ヘイキン</t>
    </rPh>
    <rPh sb="16" eb="18">
      <t>テイキョウ</t>
    </rPh>
    <rPh sb="18" eb="20">
      <t>ジカン</t>
    </rPh>
    <phoneticPr fontId="43"/>
  </si>
  <si>
    <t>(18) 確保すべき介護職員の勤務時間数　　　</t>
    <rPh sb="5" eb="7">
      <t>カクホ</t>
    </rPh>
    <rPh sb="10" eb="12">
      <t>カイゴ</t>
    </rPh>
    <rPh sb="12" eb="14">
      <t>ショクイン</t>
    </rPh>
    <rPh sb="15" eb="17">
      <t>キンム</t>
    </rPh>
    <rPh sb="17" eb="20">
      <t>ジカンスウ</t>
    </rPh>
    <phoneticPr fontId="43"/>
  </si>
  <si>
    <t>（参考）
(19) 1日の職種別人員内訳</t>
    <rPh sb="1" eb="3">
      <t>サンコウ</t>
    </rPh>
    <rPh sb="11" eb="12">
      <t>ニチ</t>
    </rPh>
    <rPh sb="13" eb="16">
      <t>ショクシュベツ</t>
    </rPh>
    <rPh sb="16" eb="17">
      <t>ニン</t>
    </rPh>
    <rPh sb="17" eb="18">
      <t>イン</t>
    </rPh>
    <rPh sb="18" eb="19">
      <t>ウチ</t>
    </rPh>
    <rPh sb="19" eb="20">
      <t>ヤク</t>
    </rPh>
    <phoneticPr fontId="43"/>
  </si>
  <si>
    <t>生活相談員</t>
    <rPh sb="0" eb="2">
      <t>セイカツ</t>
    </rPh>
    <rPh sb="2" eb="5">
      <t>ソウダンイン</t>
    </rPh>
    <phoneticPr fontId="43"/>
  </si>
  <si>
    <t>看護職員</t>
    <rPh sb="0" eb="2">
      <t>カンゴ</t>
    </rPh>
    <rPh sb="2" eb="4">
      <t>ショクイン</t>
    </rPh>
    <phoneticPr fontId="43"/>
  </si>
  <si>
    <t>介護職員</t>
    <rPh sb="0" eb="2">
      <t>カイゴ</t>
    </rPh>
    <rPh sb="2" eb="4">
      <t>ショクイン</t>
    </rPh>
    <phoneticPr fontId="43"/>
  </si>
  <si>
    <t>機能訓練指導員</t>
    <rPh sb="0" eb="2">
      <t>キノウ</t>
    </rPh>
    <rPh sb="2" eb="4">
      <t>クンレン</t>
    </rPh>
    <rPh sb="4" eb="7">
      <t>シドウイン</t>
    </rPh>
    <phoneticPr fontId="43"/>
  </si>
  <si>
    <t>≪要 提出≫</t>
    <rPh sb="1" eb="2">
      <t>ヨウ</t>
    </rPh>
    <rPh sb="3" eb="5">
      <t>テイシュツ</t>
    </rPh>
    <phoneticPr fontId="43"/>
  </si>
  <si>
    <t>■シフト記号表（勤務時間帯）</t>
    <rPh sb="4" eb="6">
      <t>キゴウ</t>
    </rPh>
    <rPh sb="6" eb="7">
      <t>ヒョウ</t>
    </rPh>
    <rPh sb="8" eb="10">
      <t>キンム</t>
    </rPh>
    <rPh sb="10" eb="13">
      <t>ジカンタイ</t>
    </rPh>
    <phoneticPr fontId="43"/>
  </si>
  <si>
    <t>※24時間表記</t>
  </si>
  <si>
    <t>休憩時間1時間は「1:00」、休憩時間45分は「00:45」と入力してください。</t>
    <phoneticPr fontId="43"/>
  </si>
  <si>
    <t>勤務時間</t>
    <rPh sb="0" eb="2">
      <t>キンム</t>
    </rPh>
    <rPh sb="2" eb="4">
      <t>ジカン</t>
    </rPh>
    <phoneticPr fontId="43"/>
  </si>
  <si>
    <t>サービス提供時間</t>
    <rPh sb="4" eb="6">
      <t>テイキョウ</t>
    </rPh>
    <rPh sb="6" eb="8">
      <t>ジカン</t>
    </rPh>
    <phoneticPr fontId="43"/>
  </si>
  <si>
    <t>サービス提供時間内の勤務時間</t>
    <rPh sb="4" eb="6">
      <t>テイキョウ</t>
    </rPh>
    <rPh sb="6" eb="8">
      <t>ジカン</t>
    </rPh>
    <rPh sb="8" eb="9">
      <t>ナイ</t>
    </rPh>
    <rPh sb="10" eb="12">
      <t>キンム</t>
    </rPh>
    <rPh sb="12" eb="14">
      <t>ジカン</t>
    </rPh>
    <phoneticPr fontId="43"/>
  </si>
  <si>
    <t>自由記載欄</t>
    <rPh sb="0" eb="2">
      <t>ジユウ</t>
    </rPh>
    <rPh sb="2" eb="4">
      <t>キサイ</t>
    </rPh>
    <rPh sb="4" eb="5">
      <t>ラン</t>
    </rPh>
    <phoneticPr fontId="43"/>
  </si>
  <si>
    <t>記号</t>
    <rPh sb="0" eb="2">
      <t>キゴウ</t>
    </rPh>
    <phoneticPr fontId="43"/>
  </si>
  <si>
    <t>始業時刻</t>
    <rPh sb="0" eb="2">
      <t>シギョウ</t>
    </rPh>
    <rPh sb="2" eb="4">
      <t>ジコク</t>
    </rPh>
    <phoneticPr fontId="43"/>
  </si>
  <si>
    <t>終業時刻</t>
    <rPh sb="0" eb="2">
      <t>シュウギョウ</t>
    </rPh>
    <rPh sb="2" eb="4">
      <t>ジコク</t>
    </rPh>
    <phoneticPr fontId="43"/>
  </si>
  <si>
    <t>うち、休憩時間</t>
    <rPh sb="3" eb="5">
      <t>キュウケイ</t>
    </rPh>
    <rPh sb="5" eb="7">
      <t>ジカン</t>
    </rPh>
    <phoneticPr fontId="43"/>
  </si>
  <si>
    <t>開始時刻</t>
    <rPh sb="0" eb="2">
      <t>カイシ</t>
    </rPh>
    <rPh sb="2" eb="4">
      <t>ジコク</t>
    </rPh>
    <phoneticPr fontId="43"/>
  </si>
  <si>
    <t>終了時刻</t>
    <rPh sb="0" eb="2">
      <t>シュウリョウ</t>
    </rPh>
    <rPh sb="2" eb="4">
      <t>ジコク</t>
    </rPh>
    <phoneticPr fontId="43"/>
  </si>
  <si>
    <t>a</t>
    <phoneticPr fontId="43"/>
  </si>
  <si>
    <t>：</t>
    <phoneticPr fontId="43"/>
  </si>
  <si>
    <t>b</t>
    <phoneticPr fontId="43"/>
  </si>
  <si>
    <t>c</t>
    <phoneticPr fontId="43"/>
  </si>
  <si>
    <t>d</t>
    <phoneticPr fontId="43"/>
  </si>
  <si>
    <t>e</t>
    <phoneticPr fontId="43"/>
  </si>
  <si>
    <t>f</t>
    <phoneticPr fontId="43"/>
  </si>
  <si>
    <t>g</t>
    <phoneticPr fontId="43"/>
  </si>
  <si>
    <t>h</t>
    <phoneticPr fontId="43"/>
  </si>
  <si>
    <t>i</t>
    <phoneticPr fontId="43"/>
  </si>
  <si>
    <t>j</t>
    <phoneticPr fontId="43"/>
  </si>
  <si>
    <t>k</t>
    <phoneticPr fontId="43"/>
  </si>
  <si>
    <t>l</t>
    <phoneticPr fontId="43"/>
  </si>
  <si>
    <t>m</t>
    <phoneticPr fontId="43"/>
  </si>
  <si>
    <t>n</t>
    <phoneticPr fontId="43"/>
  </si>
  <si>
    <t>o</t>
    <phoneticPr fontId="43"/>
  </si>
  <si>
    <t>p</t>
    <phoneticPr fontId="43"/>
  </si>
  <si>
    <t>q</t>
    <phoneticPr fontId="43"/>
  </si>
  <si>
    <t>r</t>
    <phoneticPr fontId="43"/>
  </si>
  <si>
    <t>s</t>
    <phoneticPr fontId="43"/>
  </si>
  <si>
    <t>t</t>
    <phoneticPr fontId="43"/>
  </si>
  <si>
    <t>u</t>
    <phoneticPr fontId="43"/>
  </si>
  <si>
    <t>v</t>
    <phoneticPr fontId="43"/>
  </si>
  <si>
    <t>w</t>
    <phoneticPr fontId="43"/>
  </si>
  <si>
    <t>x</t>
    <phoneticPr fontId="43"/>
  </si>
  <si>
    <t>y</t>
    <phoneticPr fontId="43"/>
  </si>
  <si>
    <t>z</t>
    <phoneticPr fontId="43"/>
  </si>
  <si>
    <t>休</t>
    <rPh sb="0" eb="1">
      <t>ヤス</t>
    </rPh>
    <phoneticPr fontId="43"/>
  </si>
  <si>
    <t>休日</t>
    <rPh sb="0" eb="2">
      <t>キュウジツ</t>
    </rPh>
    <phoneticPr fontId="43"/>
  </si>
  <si>
    <t>-</t>
    <phoneticPr fontId="43"/>
  </si>
  <si>
    <t>・職種ごとの勤務時間を「○：○○～○：○○」と表記することが困難な場合は、No21～30を活用し、勤務時間数のみを入力してください。</t>
    <rPh sb="45" eb="47">
      <t>カツヨウ</t>
    </rPh>
    <phoneticPr fontId="43"/>
  </si>
  <si>
    <t>・No1～20は始業時刻・終業時刻・休憩時間等を入力すると勤務時間数が計算されますが、入力の補助を目的とするものですので、結果に誤りがないかご確認ください。</t>
    <rPh sb="8" eb="10">
      <t>シギョウ</t>
    </rPh>
    <rPh sb="10" eb="12">
      <t>ジコク</t>
    </rPh>
    <rPh sb="13" eb="15">
      <t>シュウギョウ</t>
    </rPh>
    <rPh sb="15" eb="17">
      <t>ジコク</t>
    </rPh>
    <rPh sb="18" eb="20">
      <t>キュウケイ</t>
    </rPh>
    <rPh sb="20" eb="22">
      <t>ジカン</t>
    </rPh>
    <rPh sb="22" eb="23">
      <t>トウ</t>
    </rPh>
    <rPh sb="24" eb="26">
      <t>ニュウリョク</t>
    </rPh>
    <rPh sb="29" eb="31">
      <t>キンム</t>
    </rPh>
    <rPh sb="31" eb="34">
      <t>ジカンスウ</t>
    </rPh>
    <rPh sb="35" eb="37">
      <t>ケイサン</t>
    </rPh>
    <rPh sb="43" eb="45">
      <t>ニュウリョク</t>
    </rPh>
    <rPh sb="46" eb="48">
      <t>ホジョ</t>
    </rPh>
    <rPh sb="49" eb="51">
      <t>モクテキ</t>
    </rPh>
    <rPh sb="61" eb="63">
      <t>ケッカ</t>
    </rPh>
    <rPh sb="64" eb="65">
      <t>アヤマ</t>
    </rPh>
    <rPh sb="71" eb="73">
      <t>カクニン</t>
    </rPh>
    <phoneticPr fontId="43"/>
  </si>
  <si>
    <t>・シフト記号が足りない場合は、適宜、行を追加してください。</t>
    <rPh sb="4" eb="6">
      <t>キゴウ</t>
    </rPh>
    <rPh sb="7" eb="8">
      <t>タ</t>
    </rPh>
    <rPh sb="11" eb="13">
      <t>バアイ</t>
    </rPh>
    <rPh sb="15" eb="17">
      <t>テキギ</t>
    </rPh>
    <rPh sb="18" eb="19">
      <t>ギョウ</t>
    </rPh>
    <rPh sb="20" eb="22">
      <t>ツイカ</t>
    </rPh>
    <phoneticPr fontId="43"/>
  </si>
  <si>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43"/>
  </si>
  <si>
    <t>・通所介護における「確保すべき従業者の勤務延時間数」には、「最低限確保すべきとされている程度の休憩時間は含めて差し支えない」としており、</t>
    <rPh sb="1" eb="3">
      <t>ツウショ</t>
    </rPh>
    <rPh sb="3" eb="5">
      <t>カイゴ</t>
    </rPh>
    <rPh sb="10" eb="12">
      <t>カクホ</t>
    </rPh>
    <rPh sb="15" eb="18">
      <t>ジュウギョウシャ</t>
    </rPh>
    <rPh sb="19" eb="21">
      <t>キンム</t>
    </rPh>
    <rPh sb="21" eb="22">
      <t>ノ</t>
    </rPh>
    <rPh sb="22" eb="24">
      <t>ジカン</t>
    </rPh>
    <rPh sb="24" eb="25">
      <t>スウ</t>
    </rPh>
    <rPh sb="30" eb="33">
      <t>サイテイゲン</t>
    </rPh>
    <rPh sb="33" eb="35">
      <t>カクホ</t>
    </rPh>
    <rPh sb="44" eb="46">
      <t>テイド</t>
    </rPh>
    <rPh sb="47" eb="49">
      <t>キュウケイ</t>
    </rPh>
    <rPh sb="49" eb="51">
      <t>ジカン</t>
    </rPh>
    <rPh sb="52" eb="53">
      <t>フク</t>
    </rPh>
    <rPh sb="55" eb="56">
      <t>サ</t>
    </rPh>
    <rPh sb="57" eb="58">
      <t>ツカ</t>
    </rPh>
    <phoneticPr fontId="43"/>
  </si>
  <si>
    <t>　「サービス提供時間内の勤務時間」の計算にあたってその休憩時間を差し引く必要はないのでご留意ください。（上記「U」列）</t>
    <rPh sb="6" eb="8">
      <t>テイキョウ</t>
    </rPh>
    <rPh sb="8" eb="10">
      <t>ジカン</t>
    </rPh>
    <rPh sb="10" eb="11">
      <t>ナイ</t>
    </rPh>
    <rPh sb="12" eb="14">
      <t>キンム</t>
    </rPh>
    <rPh sb="14" eb="16">
      <t>ジカン</t>
    </rPh>
    <rPh sb="18" eb="20">
      <t>ケイサン</t>
    </rPh>
    <rPh sb="27" eb="29">
      <t>キュウケイ</t>
    </rPh>
    <rPh sb="29" eb="31">
      <t>ジカン</t>
    </rPh>
    <rPh sb="32" eb="33">
      <t>サ</t>
    </rPh>
    <rPh sb="34" eb="35">
      <t>ヒ</t>
    </rPh>
    <rPh sb="36" eb="38">
      <t>ヒツヨウ</t>
    </rPh>
    <rPh sb="44" eb="46">
      <t>リュウイ</t>
    </rPh>
    <rPh sb="52" eb="54">
      <t>ジョウキ</t>
    </rPh>
    <rPh sb="57" eb="58">
      <t>レツ</t>
    </rPh>
    <phoneticPr fontId="43"/>
  </si>
  <si>
    <t>≪提出不要≫</t>
    <rPh sb="1" eb="3">
      <t>テイシュツ</t>
    </rPh>
    <rPh sb="3" eb="5">
      <t>フヨウ</t>
    </rPh>
    <phoneticPr fontId="43"/>
  </si>
  <si>
    <t>従業者の勤務の体制及び勤務形態一覧表　記入方法　（通所介護）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7">
      <t>ツウショ</t>
    </rPh>
    <rPh sb="27" eb="29">
      <t>カイゴ</t>
    </rPh>
    <phoneticPr fontId="17"/>
  </si>
  <si>
    <t>・・・直接入力する必要がある箇所です。</t>
    <rPh sb="3" eb="5">
      <t>チョクセツ</t>
    </rPh>
    <rPh sb="5" eb="7">
      <t>ニュウリョク</t>
    </rPh>
    <rPh sb="9" eb="11">
      <t>ヒツヨウ</t>
    </rPh>
    <rPh sb="14" eb="16">
      <t>カショ</t>
    </rPh>
    <phoneticPr fontId="43"/>
  </si>
  <si>
    <t>下記の記入方法に従って、入力してください。</t>
    <phoneticPr fontId="43"/>
  </si>
  <si>
    <t>・・・プルダウンから選択して入力する必要がある箇所です。</t>
    <rPh sb="10" eb="12">
      <t>センタク</t>
    </rPh>
    <rPh sb="14" eb="16">
      <t>ニュウリョク</t>
    </rPh>
    <rPh sb="18" eb="20">
      <t>ヒツヨウ</t>
    </rPh>
    <rPh sb="23" eb="25">
      <t>カショ</t>
    </rPh>
    <phoneticPr fontId="43"/>
  </si>
  <si>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43"/>
  </si>
  <si>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43"/>
  </si>
  <si>
    <t>　(1) 「４週」・「暦月」のいずれかを選択してください。</t>
    <rPh sb="7" eb="8">
      <t>シュウ</t>
    </rPh>
    <rPh sb="11" eb="12">
      <t>レキ</t>
    </rPh>
    <rPh sb="12" eb="13">
      <t>ツキ</t>
    </rPh>
    <rPh sb="20" eb="22">
      <t>センタク</t>
    </rPh>
    <phoneticPr fontId="43"/>
  </si>
  <si>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43"/>
  </si>
  <si>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43"/>
  </si>
  <si>
    <t>　(4) 事業所全体のサービス提供単位数及び、本シートに記入する単位目を入力してください。</t>
    <rPh sb="5" eb="8">
      <t>ジギョウショ</t>
    </rPh>
    <rPh sb="8" eb="10">
      <t>ゼンタイ</t>
    </rPh>
    <rPh sb="15" eb="17">
      <t>テイキョウ</t>
    </rPh>
    <rPh sb="17" eb="19">
      <t>タンイ</t>
    </rPh>
    <rPh sb="19" eb="20">
      <t>スウ</t>
    </rPh>
    <rPh sb="20" eb="21">
      <t>オヨ</t>
    </rPh>
    <rPh sb="23" eb="24">
      <t>ホン</t>
    </rPh>
    <rPh sb="28" eb="30">
      <t>キニュウ</t>
    </rPh>
    <rPh sb="32" eb="34">
      <t>タンイ</t>
    </rPh>
    <rPh sb="34" eb="35">
      <t>メ</t>
    </rPh>
    <rPh sb="36" eb="38">
      <t>ニュウリョク</t>
    </rPh>
    <phoneticPr fontId="43"/>
  </si>
  <si>
    <t>　(5) 当該サービス提供単位のサービス提供時間を入力してください。（送迎時間は含まれません。）</t>
    <rPh sb="5" eb="7">
      <t>トウガイ</t>
    </rPh>
    <rPh sb="11" eb="13">
      <t>テイキョウ</t>
    </rPh>
    <rPh sb="13" eb="15">
      <t>タンイ</t>
    </rPh>
    <rPh sb="20" eb="22">
      <t>テイキョウ</t>
    </rPh>
    <rPh sb="22" eb="24">
      <t>ジカン</t>
    </rPh>
    <rPh sb="25" eb="27">
      <t>ニュウリョク</t>
    </rPh>
    <rPh sb="35" eb="37">
      <t>ソウゲイ</t>
    </rPh>
    <rPh sb="37" eb="39">
      <t>ジカン</t>
    </rPh>
    <rPh sb="40" eb="41">
      <t>フク</t>
    </rPh>
    <phoneticPr fontId="43"/>
  </si>
  <si>
    <t>　(6)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43"/>
  </si>
  <si>
    <t xml:space="preserve"> 　　 記入の順序は、職種ごとにまとめてください。</t>
    <rPh sb="4" eb="6">
      <t>キニュウ</t>
    </rPh>
    <rPh sb="7" eb="9">
      <t>ジュンジョ</t>
    </rPh>
    <rPh sb="11" eb="13">
      <t>ショクシュ</t>
    </rPh>
    <phoneticPr fontId="43"/>
  </si>
  <si>
    <t>職種名</t>
    <rPh sb="0" eb="2">
      <t>ショクシュ</t>
    </rPh>
    <rPh sb="2" eb="3">
      <t>メイ</t>
    </rPh>
    <phoneticPr fontId="43"/>
  </si>
  <si>
    <t>管理者</t>
    <rPh sb="0" eb="3">
      <t>カンリシャ</t>
    </rPh>
    <phoneticPr fontId="43"/>
  </si>
  <si>
    <t>　(7)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17"/>
  </si>
  <si>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43"/>
  </si>
  <si>
    <t>区分</t>
    <rPh sb="0" eb="2">
      <t>クブン</t>
    </rPh>
    <phoneticPr fontId="43"/>
  </si>
  <si>
    <t>A</t>
    <phoneticPr fontId="43"/>
  </si>
  <si>
    <t>常勤で専従</t>
    <rPh sb="0" eb="2">
      <t>ジョウキン</t>
    </rPh>
    <rPh sb="3" eb="5">
      <t>センジュウ</t>
    </rPh>
    <phoneticPr fontId="43"/>
  </si>
  <si>
    <t>B</t>
    <phoneticPr fontId="43"/>
  </si>
  <si>
    <t>常勤で兼務</t>
    <rPh sb="0" eb="2">
      <t>ジョウキン</t>
    </rPh>
    <rPh sb="3" eb="5">
      <t>ケンム</t>
    </rPh>
    <phoneticPr fontId="43"/>
  </si>
  <si>
    <t>C</t>
    <phoneticPr fontId="43"/>
  </si>
  <si>
    <t>非常勤で専従</t>
    <rPh sb="0" eb="3">
      <t>ヒジョウキン</t>
    </rPh>
    <rPh sb="4" eb="6">
      <t>センジュウ</t>
    </rPh>
    <phoneticPr fontId="43"/>
  </si>
  <si>
    <t>D</t>
    <phoneticPr fontId="43"/>
  </si>
  <si>
    <t>非常勤で兼務</t>
    <rPh sb="0" eb="1">
      <t>ヒ</t>
    </rPh>
    <rPh sb="1" eb="3">
      <t>ジョウキン</t>
    </rPh>
    <rPh sb="4" eb="6">
      <t>ケンム</t>
    </rPh>
    <phoneticPr fontId="43"/>
  </si>
  <si>
    <t>（注）常勤・非常勤の区分について</t>
    <rPh sb="1" eb="2">
      <t>チュウ</t>
    </rPh>
    <rPh sb="3" eb="5">
      <t>ジョウキン</t>
    </rPh>
    <rPh sb="6" eb="9">
      <t>ヒジョウキン</t>
    </rPh>
    <rPh sb="10" eb="12">
      <t>クブン</t>
    </rPh>
    <phoneticPr fontId="43"/>
  </si>
  <si>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43"/>
  </si>
  <si>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43"/>
  </si>
  <si>
    <t>　(8)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43"/>
  </si>
  <si>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43"/>
  </si>
  <si>
    <r>
      <t xml:space="preserve">       ※選択した資格及び研修に関して、</t>
    </r>
    <r>
      <rPr>
        <b/>
        <u/>
        <sz val="12"/>
        <rFont val="HGSｺﾞｼｯｸM"/>
        <family val="3"/>
        <charset val="128"/>
      </rPr>
      <t>必要に応じて、資格証又は研修修了証等の写しを添付資料として提出</t>
    </r>
    <r>
      <rPr>
        <b/>
        <sz val="12"/>
        <rFont val="HGSｺﾞｼｯｸM"/>
        <family val="3"/>
        <charset val="128"/>
      </rPr>
      <t>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43"/>
  </si>
  <si>
    <t>　(9) 従業者の氏名を記入してください。</t>
    <rPh sb="5" eb="8">
      <t>ジュウギョウシャ</t>
    </rPh>
    <rPh sb="9" eb="11">
      <t>シメイ</t>
    </rPh>
    <rPh sb="12" eb="14">
      <t>キニュウ</t>
    </rPh>
    <phoneticPr fontId="43"/>
  </si>
  <si>
    <t>　(10) 申請する事業に係る従業者（管理者を含む。）の1ヶ月分の勤務時間を入力してください。（別シートの「シフト記号表」を作成し、シフト記号を選択してください。）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センタク</t>
    </rPh>
    <phoneticPr fontId="43"/>
  </si>
  <si>
    <t>　　  ※ 指定基準の確認に際しては、４週分の入力で差し支えありません。</t>
  </si>
  <si>
    <t>　(11)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43"/>
  </si>
  <si>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43"/>
  </si>
  <si>
    <t>　(12)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43"/>
  </si>
  <si>
    <t>　(13)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43"/>
  </si>
  <si>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43"/>
  </si>
  <si>
    <t>　　　 その他、特記事項欄としてもご活用ください。</t>
    <rPh sb="6" eb="7">
      <t>タ</t>
    </rPh>
    <rPh sb="8" eb="10">
      <t>トッキ</t>
    </rPh>
    <rPh sb="10" eb="12">
      <t>ジコウ</t>
    </rPh>
    <rPh sb="12" eb="13">
      <t>ラン</t>
    </rPh>
    <rPh sb="18" eb="20">
      <t>カツヨウ</t>
    </rPh>
    <phoneticPr fontId="43"/>
  </si>
  <si>
    <t>　(14) 生活相談員がサービス提供時間内に勤務する時間数の合計（勤務延時間数）が自動計算されますので、誤りがないか確認してください。</t>
    <rPh sb="6" eb="8">
      <t>セイカツ</t>
    </rPh>
    <rPh sb="8" eb="11">
      <t>ソウダンイン</t>
    </rPh>
    <rPh sb="16" eb="18">
      <t>テイキョウ</t>
    </rPh>
    <rPh sb="18" eb="20">
      <t>ジカン</t>
    </rPh>
    <rPh sb="20" eb="21">
      <t>ナイ</t>
    </rPh>
    <rPh sb="22" eb="24">
      <t>キンム</t>
    </rPh>
    <rPh sb="26" eb="28">
      <t>ジカン</t>
    </rPh>
    <rPh sb="28" eb="29">
      <t>スウ</t>
    </rPh>
    <rPh sb="30" eb="32">
      <t>ゴウケイ</t>
    </rPh>
    <rPh sb="33" eb="35">
      <t>キンム</t>
    </rPh>
    <rPh sb="35" eb="36">
      <t>エン</t>
    </rPh>
    <rPh sb="36" eb="38">
      <t>ジカン</t>
    </rPh>
    <rPh sb="38" eb="39">
      <t>スウ</t>
    </rPh>
    <rPh sb="41" eb="43">
      <t>ジドウ</t>
    </rPh>
    <rPh sb="43" eb="45">
      <t>ケイサン</t>
    </rPh>
    <rPh sb="52" eb="53">
      <t>アヤマ</t>
    </rPh>
    <rPh sb="58" eb="60">
      <t>カクニン</t>
    </rPh>
    <phoneticPr fontId="43"/>
  </si>
  <si>
    <t>　(15) 介護職員がサービス提供時間内に勤務する時間数の合計（勤務延時間数）が自動計算されますので、誤りがないか確認してください。</t>
    <rPh sb="6" eb="8">
      <t>カイゴ</t>
    </rPh>
    <rPh sb="8" eb="10">
      <t>ショクイン</t>
    </rPh>
    <rPh sb="15" eb="17">
      <t>テイキョウ</t>
    </rPh>
    <rPh sb="17" eb="19">
      <t>ジカン</t>
    </rPh>
    <rPh sb="19" eb="20">
      <t>ナイ</t>
    </rPh>
    <rPh sb="21" eb="23">
      <t>キンム</t>
    </rPh>
    <rPh sb="25" eb="27">
      <t>ジカン</t>
    </rPh>
    <rPh sb="27" eb="28">
      <t>スウ</t>
    </rPh>
    <rPh sb="29" eb="31">
      <t>ゴウケイ</t>
    </rPh>
    <rPh sb="32" eb="34">
      <t>キンム</t>
    </rPh>
    <rPh sb="34" eb="35">
      <t>エン</t>
    </rPh>
    <rPh sb="35" eb="37">
      <t>ジカン</t>
    </rPh>
    <rPh sb="37" eb="38">
      <t>スウ</t>
    </rPh>
    <rPh sb="40" eb="42">
      <t>ジドウ</t>
    </rPh>
    <rPh sb="42" eb="44">
      <t>ケイサン</t>
    </rPh>
    <rPh sb="51" eb="52">
      <t>アヤマ</t>
    </rPh>
    <rPh sb="57" eb="59">
      <t>カクニン</t>
    </rPh>
    <phoneticPr fontId="43"/>
  </si>
  <si>
    <t>　(16) 利用者数は、単位ごとの利用者の実人数（予定の場合は定員数）を入力してください。</t>
    <rPh sb="6" eb="9">
      <t>リヨウシャ</t>
    </rPh>
    <rPh sb="9" eb="10">
      <t>カズ</t>
    </rPh>
    <rPh sb="12" eb="14">
      <t>タンイ</t>
    </rPh>
    <rPh sb="17" eb="20">
      <t>リヨウシャ</t>
    </rPh>
    <rPh sb="21" eb="22">
      <t>ジツ</t>
    </rPh>
    <rPh sb="22" eb="24">
      <t>ニンズウ</t>
    </rPh>
    <rPh sb="25" eb="27">
      <t>ヨテイ</t>
    </rPh>
    <rPh sb="28" eb="30">
      <t>バアイ</t>
    </rPh>
    <rPh sb="31" eb="34">
      <t>テイインスウ</t>
    </rPh>
    <rPh sb="36" eb="38">
      <t>ニュウリョク</t>
    </rPh>
    <phoneticPr fontId="43"/>
  </si>
  <si>
    <t>　(17) サービス提供時間（平均提供時間）を入力してください。（平均提供時間＝利用者ごとの提供時間数の合計を利用者数で除して得た数）</t>
    <rPh sb="10" eb="12">
      <t>テイキョウ</t>
    </rPh>
    <rPh sb="12" eb="14">
      <t>ジカン</t>
    </rPh>
    <rPh sb="15" eb="17">
      <t>ヘイキン</t>
    </rPh>
    <rPh sb="17" eb="19">
      <t>テイキョウ</t>
    </rPh>
    <rPh sb="19" eb="21">
      <t>ジカン</t>
    </rPh>
    <rPh sb="23" eb="25">
      <t>ニュウリョク</t>
    </rPh>
    <rPh sb="33" eb="35">
      <t>ヘイキン</t>
    </rPh>
    <rPh sb="35" eb="37">
      <t>テイキョウ</t>
    </rPh>
    <rPh sb="37" eb="39">
      <t>ジカン</t>
    </rPh>
    <rPh sb="40" eb="43">
      <t>リヨウシャ</t>
    </rPh>
    <rPh sb="46" eb="48">
      <t>テイキョウ</t>
    </rPh>
    <rPh sb="48" eb="51">
      <t>ジカンスウ</t>
    </rPh>
    <rPh sb="52" eb="54">
      <t>ゴウケイ</t>
    </rPh>
    <rPh sb="55" eb="58">
      <t>リヨウシャ</t>
    </rPh>
    <rPh sb="58" eb="59">
      <t>スウ</t>
    </rPh>
    <rPh sb="60" eb="61">
      <t>ジョ</t>
    </rPh>
    <rPh sb="63" eb="64">
      <t>エ</t>
    </rPh>
    <rPh sb="65" eb="66">
      <t>カズ</t>
    </rPh>
    <phoneticPr fontId="43"/>
  </si>
  <si>
    <t>　(18) 確保すべき介護職員の勤務時間数が自動計算されます。（(15)(16)を入力しないと計算されません。）</t>
    <rPh sb="6" eb="8">
      <t>カクホ</t>
    </rPh>
    <rPh sb="11" eb="13">
      <t>カイゴ</t>
    </rPh>
    <rPh sb="13" eb="15">
      <t>ショクイン</t>
    </rPh>
    <rPh sb="16" eb="18">
      <t>キンム</t>
    </rPh>
    <rPh sb="18" eb="21">
      <t>ジカンスウ</t>
    </rPh>
    <rPh sb="22" eb="24">
      <t>ジドウ</t>
    </rPh>
    <rPh sb="24" eb="26">
      <t>ケイサン</t>
    </rPh>
    <rPh sb="41" eb="43">
      <t>ニュウリョク</t>
    </rPh>
    <rPh sb="47" eb="49">
      <t>ケイサン</t>
    </rPh>
    <phoneticPr fontId="43"/>
  </si>
  <si>
    <t xml:space="preserve"> （参考）</t>
    <rPh sb="2" eb="4">
      <t>サンコウ</t>
    </rPh>
    <phoneticPr fontId="43"/>
  </si>
  <si>
    <t>　(19) 1日の職種別人員内訳が自動カウントされますので、誤りがないか確認してください。職種を追加したい場合は、機能訓練指導員の下に１種追加可能です。</t>
    <rPh sb="7" eb="8">
      <t>ニチ</t>
    </rPh>
    <rPh sb="9" eb="12">
      <t>ショクシュベツ</t>
    </rPh>
    <rPh sb="12" eb="14">
      <t>ジンイン</t>
    </rPh>
    <rPh sb="14" eb="16">
      <t>ウチワケ</t>
    </rPh>
    <rPh sb="17" eb="19">
      <t>ジドウ</t>
    </rPh>
    <rPh sb="30" eb="31">
      <t>アヤマ</t>
    </rPh>
    <rPh sb="36" eb="38">
      <t>カクニン</t>
    </rPh>
    <rPh sb="45" eb="47">
      <t>ショクシュ</t>
    </rPh>
    <rPh sb="48" eb="50">
      <t>ツイカ</t>
    </rPh>
    <rPh sb="53" eb="55">
      <t>バアイ</t>
    </rPh>
    <rPh sb="57" eb="59">
      <t>キノウ</t>
    </rPh>
    <rPh sb="59" eb="61">
      <t>クンレン</t>
    </rPh>
    <rPh sb="61" eb="64">
      <t>シドウイン</t>
    </rPh>
    <rPh sb="65" eb="66">
      <t>シタ</t>
    </rPh>
    <rPh sb="68" eb="69">
      <t>シュ</t>
    </rPh>
    <rPh sb="69" eb="71">
      <t>ツイカ</t>
    </rPh>
    <rPh sb="71" eb="73">
      <t>カノウ</t>
    </rPh>
    <phoneticPr fontId="43"/>
  </si>
  <si>
    <t>　　　（追加した職種の人員内訳を自動計算させるためには、職種名称は(5)職種と一致させる必要があります。）</t>
    <rPh sb="4" eb="6">
      <t>ツイカ</t>
    </rPh>
    <rPh sb="8" eb="10">
      <t>ショクシュ</t>
    </rPh>
    <rPh sb="11" eb="13">
      <t>ジンイン</t>
    </rPh>
    <rPh sb="13" eb="15">
      <t>ウチワケ</t>
    </rPh>
    <rPh sb="16" eb="18">
      <t>ジドウ</t>
    </rPh>
    <rPh sb="18" eb="20">
      <t>ケイサン</t>
    </rPh>
    <rPh sb="28" eb="30">
      <t>ショクシュ</t>
    </rPh>
    <rPh sb="30" eb="32">
      <t>メイショウ</t>
    </rPh>
    <rPh sb="36" eb="38">
      <t>ショクシュ</t>
    </rPh>
    <rPh sb="39" eb="41">
      <t>イッチ</t>
    </rPh>
    <rPh sb="44" eb="46">
      <t>ヒツヨウ</t>
    </rPh>
    <phoneticPr fontId="43"/>
  </si>
  <si>
    <t>１．サービス種別</t>
    <rPh sb="6" eb="8">
      <t>シュベツ</t>
    </rPh>
    <phoneticPr fontId="43"/>
  </si>
  <si>
    <t>サービス種別</t>
    <rPh sb="4" eb="6">
      <t>シュベツ</t>
    </rPh>
    <phoneticPr fontId="43"/>
  </si>
  <si>
    <t>ー</t>
    <phoneticPr fontId="43"/>
  </si>
  <si>
    <t>２．職種名・資格名称</t>
    <rPh sb="2" eb="4">
      <t>ショクシュ</t>
    </rPh>
    <rPh sb="4" eb="5">
      <t>メイ</t>
    </rPh>
    <rPh sb="6" eb="8">
      <t>シカク</t>
    </rPh>
    <rPh sb="8" eb="10">
      <t>メイショウ</t>
    </rPh>
    <phoneticPr fontId="43"/>
  </si>
  <si>
    <t>資格</t>
    <rPh sb="0" eb="2">
      <t>シカク</t>
    </rPh>
    <phoneticPr fontId="43"/>
  </si>
  <si>
    <t>社会福祉士</t>
    <rPh sb="0" eb="2">
      <t>シャカイ</t>
    </rPh>
    <rPh sb="2" eb="5">
      <t>フクシシ</t>
    </rPh>
    <phoneticPr fontId="64"/>
  </si>
  <si>
    <t>看護師</t>
    <rPh sb="0" eb="3">
      <t>カンゴシ</t>
    </rPh>
    <phoneticPr fontId="43"/>
  </si>
  <si>
    <t>介護福祉士</t>
    <rPh sb="0" eb="2">
      <t>カイゴ</t>
    </rPh>
    <rPh sb="2" eb="5">
      <t>フクシシ</t>
    </rPh>
    <phoneticPr fontId="43"/>
  </si>
  <si>
    <t>理学療法士</t>
    <rPh sb="0" eb="2">
      <t>リガク</t>
    </rPh>
    <rPh sb="2" eb="5">
      <t>リョウホウシ</t>
    </rPh>
    <phoneticPr fontId="43"/>
  </si>
  <si>
    <t>社会福祉主事任用資格</t>
    <phoneticPr fontId="43"/>
  </si>
  <si>
    <t>准看護師</t>
    <rPh sb="0" eb="4">
      <t>ジュンカンゴシ</t>
    </rPh>
    <phoneticPr fontId="43"/>
  </si>
  <si>
    <t>作業療法士</t>
    <rPh sb="0" eb="2">
      <t>サギョウ</t>
    </rPh>
    <rPh sb="2" eb="5">
      <t>リョウホウシ</t>
    </rPh>
    <phoneticPr fontId="43"/>
  </si>
  <si>
    <t>精神保健福祉士</t>
    <rPh sb="0" eb="2">
      <t>セイシン</t>
    </rPh>
    <rPh sb="2" eb="4">
      <t>ホケン</t>
    </rPh>
    <rPh sb="4" eb="7">
      <t>フクシシ</t>
    </rPh>
    <phoneticPr fontId="43"/>
  </si>
  <si>
    <t>言語聴覚士</t>
    <rPh sb="0" eb="2">
      <t>ゲンゴ</t>
    </rPh>
    <rPh sb="2" eb="5">
      <t>チョウカクシ</t>
    </rPh>
    <phoneticPr fontId="43"/>
  </si>
  <si>
    <t>柔道整復師</t>
    <rPh sb="0" eb="2">
      <t>ジュウドウ</t>
    </rPh>
    <rPh sb="2" eb="5">
      <t>セイフクシ</t>
    </rPh>
    <phoneticPr fontId="43"/>
  </si>
  <si>
    <t>あん摩マッサージ指圧師</t>
    <rPh sb="2" eb="3">
      <t>マ</t>
    </rPh>
    <rPh sb="8" eb="11">
      <t>シアツシ</t>
    </rPh>
    <phoneticPr fontId="43"/>
  </si>
  <si>
    <t>はり師</t>
    <rPh sb="2" eb="3">
      <t>シ</t>
    </rPh>
    <phoneticPr fontId="43"/>
  </si>
  <si>
    <t>きゅう師</t>
    <rPh sb="3" eb="4">
      <t>シ</t>
    </rPh>
    <phoneticPr fontId="43"/>
  </si>
  <si>
    <t>【自治体の皆様へ】</t>
    <rPh sb="1" eb="4">
      <t>ジチタイ</t>
    </rPh>
    <rPh sb="5" eb="7">
      <t>ミナサマ</t>
    </rPh>
    <phoneticPr fontId="43"/>
  </si>
  <si>
    <t>※ INDIRECT関数使用のため、以下のとおりセルに「名前の定義」をしています。</t>
    <rPh sb="10" eb="12">
      <t>カンスウ</t>
    </rPh>
    <rPh sb="12" eb="14">
      <t>シヨウ</t>
    </rPh>
    <rPh sb="18" eb="20">
      <t>イカ</t>
    </rPh>
    <rPh sb="28" eb="30">
      <t>ナマエ</t>
    </rPh>
    <rPh sb="31" eb="33">
      <t>テイギ</t>
    </rPh>
    <phoneticPr fontId="43"/>
  </si>
  <si>
    <t>　C12～L12・・・「職種」</t>
    <rPh sb="12" eb="14">
      <t>ショクシュ</t>
    </rPh>
    <phoneticPr fontId="43"/>
  </si>
  <si>
    <t>　C列・・・「管理者」</t>
    <rPh sb="2" eb="3">
      <t>レツ</t>
    </rPh>
    <rPh sb="7" eb="10">
      <t>カンリシャ</t>
    </rPh>
    <phoneticPr fontId="43"/>
  </si>
  <si>
    <t>　D列・・・「生活相談員」</t>
    <rPh sb="2" eb="3">
      <t>レツ</t>
    </rPh>
    <rPh sb="7" eb="9">
      <t>セイカツ</t>
    </rPh>
    <rPh sb="9" eb="12">
      <t>ソウダンイン</t>
    </rPh>
    <phoneticPr fontId="43"/>
  </si>
  <si>
    <t>　E列・・・「看護職員」</t>
    <rPh sb="2" eb="3">
      <t>レツ</t>
    </rPh>
    <rPh sb="7" eb="9">
      <t>カンゴ</t>
    </rPh>
    <rPh sb="9" eb="11">
      <t>ショクイン</t>
    </rPh>
    <phoneticPr fontId="43"/>
  </si>
  <si>
    <t>　F列・・・「介護職員」</t>
    <rPh sb="2" eb="3">
      <t>レツ</t>
    </rPh>
    <rPh sb="7" eb="9">
      <t>カイゴ</t>
    </rPh>
    <rPh sb="9" eb="11">
      <t>ショクイン</t>
    </rPh>
    <phoneticPr fontId="43"/>
  </si>
  <si>
    <t>　G列・・・「機能訓練指導員」</t>
    <rPh sb="2" eb="3">
      <t>レツ</t>
    </rPh>
    <rPh sb="7" eb="9">
      <t>キノウ</t>
    </rPh>
    <rPh sb="9" eb="11">
      <t>クンレン</t>
    </rPh>
    <rPh sb="11" eb="14">
      <t>シドウイン</t>
    </rPh>
    <phoneticPr fontId="43"/>
  </si>
  <si>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43"/>
  </si>
  <si>
    <t>　行が足りない場合は、適宜追加してください。</t>
    <rPh sb="1" eb="2">
      <t>ギョウ</t>
    </rPh>
    <rPh sb="3" eb="4">
      <t>タ</t>
    </rPh>
    <rPh sb="7" eb="9">
      <t>バアイ</t>
    </rPh>
    <rPh sb="11" eb="13">
      <t>テキギ</t>
    </rPh>
    <rPh sb="13" eb="15">
      <t>ツイカ</t>
    </rPh>
    <phoneticPr fontId="43"/>
  </si>
  <si>
    <t>※職種を追加したい場合は、12行目に職種名を追加し、それぞれの列に必要資格を入力してください。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43"/>
  </si>
  <si>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43"/>
  </si>
  <si>
    <t>　・「数式」タブ　⇒　「名前の定義」を選択</t>
    <rPh sb="3" eb="5">
      <t>スウシキ</t>
    </rPh>
    <rPh sb="12" eb="14">
      <t>ナマエ</t>
    </rPh>
    <rPh sb="15" eb="17">
      <t>テイギ</t>
    </rPh>
    <rPh sb="19" eb="21">
      <t>センタク</t>
    </rPh>
    <phoneticPr fontId="43"/>
  </si>
  <si>
    <t>　・「名前」に職種名を入力</t>
    <rPh sb="3" eb="5">
      <t>ナマエ</t>
    </rPh>
    <rPh sb="7" eb="9">
      <t>ショクシュ</t>
    </rPh>
    <rPh sb="9" eb="10">
      <t>メイ</t>
    </rPh>
    <rPh sb="11" eb="13">
      <t>ニュウリョク</t>
    </rPh>
    <phoneticPr fontId="43"/>
  </si>
  <si>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43"/>
  </si>
  <si>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43"/>
  </si>
  <si>
    <t>（参考様式２）</t>
    <rPh sb="1" eb="3">
      <t>サンコウ</t>
    </rPh>
    <rPh sb="3" eb="5">
      <t>ヨウシキ</t>
    </rPh>
    <phoneticPr fontId="17"/>
  </si>
  <si>
    <t>事業所・施設の名称</t>
    <rPh sb="0" eb="3">
      <t>ジギョウショ</t>
    </rPh>
    <rPh sb="4" eb="6">
      <t>シセツ</t>
    </rPh>
    <rPh sb="7" eb="9">
      <t>メイショウ</t>
    </rPh>
    <phoneticPr fontId="17"/>
  </si>
  <si>
    <t>備考　1</t>
    <rPh sb="0" eb="2">
      <t>ビコウ</t>
    </rPh>
    <phoneticPr fontId="17"/>
  </si>
  <si>
    <t>　必ずしも本様式によらず、各室の用途及び面積の分かるものであれば、既存の平面図等をもって提出書類として差し支えありません。</t>
    <rPh sb="1" eb="2">
      <t>カナラ</t>
    </rPh>
    <rPh sb="5" eb="6">
      <t>ホン</t>
    </rPh>
    <rPh sb="6" eb="8">
      <t>ヨウシキ</t>
    </rPh>
    <rPh sb="13" eb="15">
      <t>カクシツ</t>
    </rPh>
    <rPh sb="16" eb="18">
      <t>ヨウト</t>
    </rPh>
    <rPh sb="18" eb="19">
      <t>オヨ</t>
    </rPh>
    <rPh sb="20" eb="22">
      <t>メンセキ</t>
    </rPh>
    <rPh sb="23" eb="24">
      <t>ワ</t>
    </rPh>
    <rPh sb="33" eb="35">
      <t>キゾン</t>
    </rPh>
    <rPh sb="36" eb="39">
      <t>ヘイメンズ</t>
    </rPh>
    <rPh sb="39" eb="40">
      <t>トウ</t>
    </rPh>
    <rPh sb="44" eb="46">
      <t>テイシュツ</t>
    </rPh>
    <rPh sb="46" eb="48">
      <t>ショルイ</t>
    </rPh>
    <rPh sb="51" eb="52">
      <t>サ</t>
    </rPh>
    <rPh sb="53" eb="54">
      <t>ツカ</t>
    </rPh>
    <phoneticPr fontId="17"/>
  </si>
  <si>
    <t>　各室の用途及び面積を記載してください。</t>
    <phoneticPr fontId="17"/>
  </si>
  <si>
    <t>　当該事業の専用部分と他との共用部分を色分けする等使用関係を分かり易く表示してください。</t>
    <rPh sb="1" eb="3">
      <t>トウガイ</t>
    </rPh>
    <rPh sb="3" eb="5">
      <t>ジギョウ</t>
    </rPh>
    <rPh sb="6" eb="8">
      <t>センヨウ</t>
    </rPh>
    <rPh sb="8" eb="10">
      <t>ブブン</t>
    </rPh>
    <rPh sb="11" eb="12">
      <t>タ</t>
    </rPh>
    <rPh sb="14" eb="16">
      <t>キョウヨウ</t>
    </rPh>
    <rPh sb="16" eb="18">
      <t>ブブン</t>
    </rPh>
    <rPh sb="19" eb="21">
      <t>イロワ</t>
    </rPh>
    <rPh sb="24" eb="25">
      <t>トウ</t>
    </rPh>
    <rPh sb="25" eb="27">
      <t>シヨウ</t>
    </rPh>
    <rPh sb="27" eb="29">
      <t>カンケイ</t>
    </rPh>
    <rPh sb="30" eb="31">
      <t>ワ</t>
    </rPh>
    <rPh sb="33" eb="34">
      <t>ヤス</t>
    </rPh>
    <rPh sb="35" eb="37">
      <t>ヒョウジ</t>
    </rPh>
    <phoneticPr fontId="17"/>
  </si>
  <si>
    <t>利用者からの苦情を処理するために講ずる措置の概要</t>
  </si>
  <si>
    <t>措  置  の  概  要</t>
  </si>
  <si>
    <t>１  利用者からの相談又は苦情等に対応する常設の窓口（連絡先）、担当者の設置</t>
    <phoneticPr fontId="17"/>
  </si>
  <si>
    <t>２  円滑かつ迅速に苦情処理を行うための処理体制・手順</t>
    <phoneticPr fontId="17"/>
  </si>
  <si>
    <t>３  苦情があったサービス事業者に対する対応方針等（居宅介護支援事業者の場合記入）</t>
    <phoneticPr fontId="17"/>
  </si>
  <si>
    <t>４  その他参考事項</t>
    <phoneticPr fontId="17"/>
  </si>
  <si>
    <t>備考  上の事項は例示であり、これにかかわらず苦情処理に係る対応方針を具体的に記してください。</t>
  </si>
  <si>
    <t>（該当に○）</t>
    <rPh sb="1" eb="3">
      <t>ガイトウ</t>
    </rPh>
    <phoneticPr fontId="17"/>
  </si>
  <si>
    <t>別紙⑤：　介護予防サービス事業所向け</t>
    <rPh sb="0" eb="2">
      <t>ベッシ</t>
    </rPh>
    <rPh sb="16" eb="17">
      <t>ム</t>
    </rPh>
    <phoneticPr fontId="17"/>
  </si>
  <si>
    <t>別紙④：　介護医療院向け</t>
    <rPh sb="0" eb="2">
      <t>ベッシ</t>
    </rPh>
    <rPh sb="10" eb="11">
      <t>ム</t>
    </rPh>
    <phoneticPr fontId="17"/>
  </si>
  <si>
    <t>別紙③：　介護老人保健施設向け</t>
    <rPh sb="0" eb="2">
      <t>ベッシ</t>
    </rPh>
    <rPh sb="13" eb="14">
      <t>ム</t>
    </rPh>
    <phoneticPr fontId="17"/>
  </si>
  <si>
    <t>別紙②：　介護老人福祉施設向け</t>
    <rPh sb="0" eb="2">
      <t>ベッシ</t>
    </rPh>
    <rPh sb="13" eb="14">
      <t>ム</t>
    </rPh>
    <phoneticPr fontId="17"/>
  </si>
  <si>
    <t>別紙①：　居宅サービス事業所向け</t>
    <rPh sb="0" eb="2">
      <t>ベッシ</t>
    </rPh>
    <rPh sb="14" eb="15">
      <t>ム</t>
    </rPh>
    <phoneticPr fontId="17"/>
  </si>
  <si>
    <r>
      <rPr>
        <sz val="11"/>
        <rFont val="ＭＳ Ｐゴシック"/>
        <family val="3"/>
        <charset val="128"/>
        <scheme val="minor"/>
      </rPr>
      <t>　申請者が別紙のいずれにも該当しない者であることを誓約します。</t>
    </r>
    <r>
      <rPr>
        <sz val="10"/>
        <rFont val="ＭＳ Ｐゴシック"/>
        <family val="3"/>
        <charset val="128"/>
        <scheme val="minor"/>
      </rPr>
      <t xml:space="preserve">
</t>
    </r>
    <rPh sb="5" eb="7">
      <t>ベッシ</t>
    </rPh>
    <phoneticPr fontId="17"/>
  </si>
  <si>
    <t>（名称）</t>
    <rPh sb="1" eb="3">
      <t>メイショウ</t>
    </rPh>
    <phoneticPr fontId="17"/>
  </si>
  <si>
    <t xml:space="preserve">申請者    </t>
    <phoneticPr fontId="17"/>
  </si>
  <si>
    <t>知事    殿</t>
    <phoneticPr fontId="17"/>
  </si>
  <si>
    <t>東京都</t>
    <rPh sb="0" eb="2">
      <t>トウキョウ</t>
    </rPh>
    <rPh sb="2" eb="3">
      <t>ト</t>
    </rPh>
    <phoneticPr fontId="17"/>
  </si>
  <si>
    <t>誓　約　書</t>
    <phoneticPr fontId="17"/>
  </si>
  <si>
    <t>（参考様式４）</t>
    <rPh sb="1" eb="3">
      <t>サンコウ</t>
    </rPh>
    <rPh sb="3" eb="5">
      <t>ヨウシキ</t>
    </rPh>
    <phoneticPr fontId="17"/>
  </si>
  <si>
    <t>申請者（特定施設入居者生活介護に係る指定の申請者に限る。）が、法人でない事業所で、その管理者が第四号から第五号の三まで、第六号の二又は第七号から第九号までのいずれかに該当する者であるとき。</t>
    <phoneticPr fontId="17"/>
  </si>
  <si>
    <t>十二</t>
    <rPh sb="0" eb="1">
      <t>ジュウ</t>
    </rPh>
    <rPh sb="1" eb="2">
      <t>ニ</t>
    </rPh>
    <phoneticPr fontId="17"/>
  </si>
  <si>
    <t>申請者（特定施設入居者生活介護に係る指定の申請者を除く。）が、法人でない事業所で、その管理者が第四号から第六号まで又は第七号から第九号までのいずれかに該当する者であるとき。</t>
    <phoneticPr fontId="17"/>
  </si>
  <si>
    <t>十一</t>
    <rPh sb="0" eb="2">
      <t>ジュウイチ</t>
    </rPh>
    <phoneticPr fontId="17"/>
  </si>
  <si>
    <t>申請者（特定施設入居者生活介護に係る指定の申請者に限る。）が、法人で、その役員等のうちに第四号から第五号の三まで、第六号の二又は第七号から第九号までのいずれかに該当する者のあるものであるとき。</t>
    <phoneticPr fontId="17"/>
  </si>
  <si>
    <t>十の二</t>
    <rPh sb="0" eb="1">
      <t>ジュウ</t>
    </rPh>
    <rPh sb="2" eb="3">
      <t>ニ</t>
    </rPh>
    <phoneticPr fontId="17"/>
  </si>
  <si>
    <t>申請者（特定施設入居者生活介護に係る指定の申請者を除く。）が、法人で、その役員等のうちに第四号から第六号まで又は第七号から前号までのいずれかに該当する者のあるものであるとき。</t>
    <phoneticPr fontId="17"/>
  </si>
  <si>
    <t>十</t>
    <rPh sb="0" eb="1">
      <t>ジュウ</t>
    </rPh>
    <phoneticPr fontId="17"/>
  </si>
  <si>
    <t>申請者が、指定の申請前五年以内に居宅サービス等に関し不正又は著しく不当な行為をした者であるとき。</t>
    <phoneticPr fontId="17"/>
  </si>
  <si>
    <t>九</t>
    <rPh sb="0" eb="1">
      <t>キュウ</t>
    </rPh>
    <phoneticPr fontId="17"/>
  </si>
  <si>
    <t>第七号に規定する期間内に第七十五条第二項の規定による事業の廃止の届出があった場合において、申請者が、同号の通知の日前六十日以内に当該届出に係る法人（当該事業の廃止について相当の理由がある法人を除く。）の役員等又は当該届出に係る法人でない事業所（当該事業の廃止について相当の理由があるものを除く。）の管理者であった者で、当該届出の日から起算して五年を経過しないものであるとき。</t>
    <phoneticPr fontId="17"/>
  </si>
  <si>
    <t>八</t>
    <rPh sb="0" eb="1">
      <t>ハチ</t>
    </rPh>
    <phoneticPr fontId="17"/>
  </si>
  <si>
    <t>申請者が、第七十六条第一項の規定による検査が行われた日から聴聞決定予定日（当該検査の結果に基づき第七十七条第一項の規定による指定の取消しの処分に係る聴聞を行うか否かの決定をすることが見込まれる日として厚生労働省令で定めるところにより都道府県知事が当該申請者に当該検査が行われた日から十日以内に特定の日を通知した場合における当該特定の日をいう。）までの間に第七十五条第二項の規定による事業の廃止の届出をした者（当該事業の廃止について相当の理由がある者を除く。）で、当該届出の日から起算して五年を経過しないものであるとき。</t>
    <phoneticPr fontId="17"/>
  </si>
  <si>
    <t>七の二</t>
    <rPh sb="0" eb="1">
      <t>ナナ</t>
    </rPh>
    <rPh sb="2" eb="3">
      <t>ニ</t>
    </rPh>
    <phoneticPr fontId="17"/>
  </si>
  <si>
    <t>申請者が、第七十七条第一項又は第百十五条の三十五第六項の規定による指定の取消しの処分に係る行政手続法第十五条の規定による通知があった日から当該処分をする日又は処分をしないことを決定する日までの間に第七十五条第二項の規定による事業の廃止の届出をした者（当該事業の廃止について相当の理由がある者を除く。）で、当該届出の日から起算して五年を経過しないものであるとき。</t>
    <phoneticPr fontId="17"/>
  </si>
  <si>
    <t>七</t>
    <rPh sb="0" eb="1">
      <t>ナナ</t>
    </rPh>
    <phoneticPr fontId="17"/>
  </si>
  <si>
    <t>申請者と密接な関係を有する者（申請者（法人に限る。以下この号において同じ。）の株式の所有その他の事由を通じて当該申請者の事業を実質的に支配し、若しくはその事業に重要な影響を与える関係にある者として厚生労働省令で定めるもの（以下この号において「申請者の親会社等」という。）、申請者の親会社等が株式の所有その他の事由を通じてその事業を実質的に支配し、若しくはその事業に重要な影響を与える関係にある者として厚生労働省令で定めるもの又は当該申請者が株式の所有その他の事由を通じてその事業を実質的に支配し、若しくはその事業に重要な影響を与える関係にある者として厚生労働省令で定めるもののうち、当該申請者と厚生労働省令で定める密接な関係を有する法人をいう。以下この章において同じ。）が、第七十七条第一項又は第百十五条の三十五第六項の規定により指定を取り消され、その取消しの日から起算して五年を経過していないとき。ただし、当該指定の取消しが、指定居宅サービス事業者の指定の取消しのうち当該指定の取消しの処分の理由となった事実及び当該事実の発生を防止するための当該指定居宅サービス事業者による業務管理体制の整備についての取組の状況その他の当該事実に関して当該指定居宅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7"/>
  </si>
  <si>
    <t>六の三</t>
    <rPh sb="0" eb="1">
      <t>ロク</t>
    </rPh>
    <rPh sb="2" eb="3">
      <t>サン</t>
    </rPh>
    <phoneticPr fontId="17"/>
  </si>
  <si>
    <t>申請者（特定施設入居者生活介護に係る指定の申請者に限る。）が、第七十七条第一項又は第百十五条の三十五第六項の規定により指定（特定施設入居者生活介護に係る指定に限る。）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居宅サービス事業者の指定の取消しのうち当該指定の取消しの処分の理由となった事実及び当該事実の発生を防止するための当該指定居宅サービス事業者による業務管理体制の整備についての取組の状況その他の当該事実に関して当該指定居宅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7"/>
  </si>
  <si>
    <t>六の二</t>
    <rPh sb="0" eb="1">
      <t>ロク</t>
    </rPh>
    <rPh sb="2" eb="3">
      <t>ニ</t>
    </rPh>
    <phoneticPr fontId="17"/>
  </si>
  <si>
    <t>申請者（特定施設入居者生活介護に係る指定の申請者を除く。）が、第七十七条第一項又は第百十五条の三十五第六項の規定により指定（特定施設入居者生活介護に係る指定を除く。）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業務を執行する社員、取締役、執行役又はこれらに準ずる者をいい、相談役、顧問その他いかなる名称を有する者であるかを問わず、法人に対し業務を執行する社員、取締役、執行役又はこれらに準ずる者と同等以上の支配力を有するものと認められる者を含む。第五節及び第二百三条第二項において同じ。）又はその事業所を管理する者その他の政令で定める使用人（以下「役員等」という。）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居宅サービス事業者の指定の取消しのうち当該指定の取消しの処分の理由となった事実及び当該事実の発生を防止するための当該指定居宅サービス事業者による業務管理体制の整備についての取組の状況その他の当該事実に関して当該指定居宅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7"/>
  </si>
  <si>
    <t>六</t>
    <rPh sb="0" eb="1">
      <t>ロク</t>
    </rPh>
    <phoneticPr fontId="17"/>
  </si>
  <si>
    <t>申請者が、社会保険各法又は労働保険の保険料の徴収等に関する法律（昭和四十四年法律第八十四号）の定めるところにより納付義務を負う保険料、負担金又は掛金（地方税法の規定による国民健康保険税を含む。以下この号、第七十八条の二第四項第五号の三、第七十九条第二項第四号の三、第九十四条第三項第五号の三、第百七条第三項第七号、第百十五条の二第二項第五号の三、第百十五条の十二第二項第五号の三、第百十五条の二十二第二項第四号の三及び第二百三条第二項において「保険料等」という。）について、当該申請をした日の前日までに、これらの法律の規定に基づく滞納処分を受け、かつ、当該処分を受けた日から正当な理由なく三月以上の期間にわたり、当該処分を受けた日以降に納期限の到来した保険料等の全て（当該処分を受けた者が、当該処分に係る保険料等の納付義務を負うことを定める法律によって納付義務を負う保険料等に限る。第七十八条の二第四項第五号の三、第七十九条第二項第四号の三、第九十四条第三項第五号の三、第百七条第三項第七号、第百十五条の二第二項第五号の三、第百十五条の十二第二項第五号の三及び第百十五条の二十二第二項第四号の三において同じ。）を引き続き滞納している者であるとき。</t>
    <phoneticPr fontId="17"/>
  </si>
  <si>
    <t>五の三</t>
    <rPh sb="0" eb="1">
      <t>ゴ</t>
    </rPh>
    <rPh sb="2" eb="3">
      <t>サン</t>
    </rPh>
    <phoneticPr fontId="17"/>
  </si>
  <si>
    <t>申請者が、労働に関する法律の規定であって政令で定めるものにより罰金の刑に処せられ、その執行を終わり、又は執行を受けることがなくなるまでの者であるとき。</t>
    <phoneticPr fontId="17"/>
  </si>
  <si>
    <t>五の二</t>
    <rPh sb="0" eb="1">
      <t>ゴ</t>
    </rPh>
    <rPh sb="2" eb="3">
      <t>ニ</t>
    </rPh>
    <phoneticPr fontId="17"/>
  </si>
  <si>
    <t>申請者が、この法律その他国民の保健医療若しくは福祉に関する法律で政令で定めるものの規定により罰金の刑に処せられ、その執行を終わり、又は執行を受けることがなくなるまでの者であるとき。</t>
    <phoneticPr fontId="17"/>
  </si>
  <si>
    <t>五</t>
    <rPh sb="0" eb="1">
      <t>ゴ</t>
    </rPh>
    <phoneticPr fontId="17"/>
  </si>
  <si>
    <t>申請者が、禁錮以上の刑に処せられ、その執行を終わり、又は執行を受けることがなくなるまでの者であるとき。</t>
    <phoneticPr fontId="17"/>
  </si>
  <si>
    <t>四</t>
    <rPh sb="0" eb="1">
      <t>ヨン</t>
    </rPh>
    <phoneticPr fontId="17"/>
  </si>
  <si>
    <t>申請者が、第七十四条第二項に規定する指定居宅サービスの事業の設備及び運営に関する基準に従って適正な居宅サービス事業の運営をすることができないと認められるとき。</t>
    <phoneticPr fontId="17"/>
  </si>
  <si>
    <t>三</t>
    <rPh sb="0" eb="1">
      <t>サン</t>
    </rPh>
    <phoneticPr fontId="17"/>
  </si>
  <si>
    <t>当該申請に係る事業所の従業者の知識及び技能並びに人員が、第七十四条第一項の都道府県の条例で定める基準及び同項の都道府県の条例で定める員数を満たしていないとき。</t>
    <phoneticPr fontId="17"/>
  </si>
  <si>
    <t>二</t>
    <rPh sb="0" eb="1">
      <t>ニ</t>
    </rPh>
    <phoneticPr fontId="17"/>
  </si>
  <si>
    <t>申請者が都道府県の条例で定める者でないとき。</t>
    <phoneticPr fontId="17"/>
  </si>
  <si>
    <t>一</t>
    <rPh sb="0" eb="1">
      <t>イチ</t>
    </rPh>
    <phoneticPr fontId="17"/>
  </si>
  <si>
    <t>介護保険法第７０条第２項</t>
    <rPh sb="0" eb="2">
      <t>カイゴ</t>
    </rPh>
    <rPh sb="2" eb="4">
      <t>ホケン</t>
    </rPh>
    <rPh sb="4" eb="5">
      <t>ホウ</t>
    </rPh>
    <rPh sb="5" eb="6">
      <t>ダイ</t>
    </rPh>
    <rPh sb="8" eb="9">
      <t>ジョウ</t>
    </rPh>
    <rPh sb="9" eb="10">
      <t>ダイ</t>
    </rPh>
    <rPh sb="11" eb="12">
      <t>コウ</t>
    </rPh>
    <phoneticPr fontId="87"/>
  </si>
  <si>
    <t>（別紙①：居宅サービス事業所向け）</t>
    <rPh sb="1" eb="3">
      <t>ベッシ</t>
    </rPh>
    <rPh sb="14" eb="15">
      <t>ム</t>
    </rPh>
    <phoneticPr fontId="87"/>
  </si>
  <si>
    <t>指定（許可）申請書</t>
    <phoneticPr fontId="17"/>
  </si>
  <si>
    <t>＜事業所の写真＞</t>
    <rPh sb="1" eb="4">
      <t>ジギョウショ</t>
    </rPh>
    <rPh sb="5" eb="7">
      <t>シャシン</t>
    </rPh>
    <phoneticPr fontId="17"/>
  </si>
  <si>
    <t>　　　貼付する写真の例：</t>
    <rPh sb="3" eb="5">
      <t>チョウフ</t>
    </rPh>
    <rPh sb="7" eb="9">
      <t>シャシン</t>
    </rPh>
    <rPh sb="10" eb="11">
      <t>レイ</t>
    </rPh>
    <phoneticPr fontId="17"/>
  </si>
  <si>
    <t>建物外観、入口、食堂及び機能訓練室、静養室（外側・室内）、相談室（外側・室内）、事務室・事務スペース、鍵付書庫</t>
    <phoneticPr fontId="17"/>
  </si>
  <si>
    <t>事業所又は施設の名称</t>
    <rPh sb="0" eb="2">
      <t>ジギョウ</t>
    </rPh>
    <rPh sb="2" eb="3">
      <t>ショ</t>
    </rPh>
    <rPh sb="3" eb="4">
      <t>マタ</t>
    </rPh>
    <rPh sb="5" eb="7">
      <t>シセツ</t>
    </rPh>
    <rPh sb="8" eb="10">
      <t>メイショウ</t>
    </rPh>
    <phoneticPr fontId="17"/>
  </si>
  <si>
    <t>　</t>
    <phoneticPr fontId="17"/>
  </si>
  <si>
    <t>プライバシーが確保が必要な部屋（静養室、相談室等）は「外側」（相談室の扉が閉じているところなど）と「室内」の両方の写真を添付してください。</t>
    <phoneticPr fontId="17"/>
  </si>
  <si>
    <t>①（写真名）</t>
    <rPh sb="2" eb="4">
      <t>シャシン</t>
    </rPh>
    <rPh sb="4" eb="5">
      <t>メイ</t>
    </rPh>
    <phoneticPr fontId="17"/>
  </si>
  <si>
    <t>②（写真名）</t>
    <rPh sb="2" eb="4">
      <t>シャシン</t>
    </rPh>
    <rPh sb="4" eb="5">
      <t>メイ</t>
    </rPh>
    <phoneticPr fontId="17"/>
  </si>
  <si>
    <t>③（写真名）</t>
    <rPh sb="2" eb="4">
      <t>シャシン</t>
    </rPh>
    <rPh sb="4" eb="5">
      <t>メイ</t>
    </rPh>
    <phoneticPr fontId="17"/>
  </si>
  <si>
    <t>④（写真名）</t>
    <rPh sb="2" eb="4">
      <t>シャシン</t>
    </rPh>
    <rPh sb="4" eb="5">
      <t>メイ</t>
    </rPh>
    <phoneticPr fontId="17"/>
  </si>
  <si>
    <t>誓約書及び誓約書別紙（参考様式４）</t>
    <rPh sb="0" eb="3">
      <t>セイヤクショ</t>
    </rPh>
    <rPh sb="3" eb="4">
      <t>オヨ</t>
    </rPh>
    <rPh sb="5" eb="8">
      <t>セイヤクショ</t>
    </rPh>
    <rPh sb="8" eb="10">
      <t>ベッシ</t>
    </rPh>
    <rPh sb="11" eb="13">
      <t>サンコウ</t>
    </rPh>
    <rPh sb="13" eb="15">
      <t>ヨウシキ</t>
    </rPh>
    <phoneticPr fontId="17"/>
  </si>
  <si>
    <t>トイレ（外側・室内）、洗面設備、脱衣室（外側・室内）、浴室、キッチン、収納棚、ハンガーラック、送迎車両　　等</t>
    <rPh sb="11" eb="13">
      <t>センメン</t>
    </rPh>
    <rPh sb="13" eb="15">
      <t>セツビ</t>
    </rPh>
    <rPh sb="47" eb="49">
      <t>ソウゲイ</t>
    </rPh>
    <rPh sb="49" eb="51">
      <t>シャリョウ</t>
    </rPh>
    <rPh sb="53" eb="54">
      <t>トウ</t>
    </rPh>
    <phoneticPr fontId="17"/>
  </si>
  <si>
    <t>障害福祉サービス等の事業者番号（任意様式）</t>
    <rPh sb="16" eb="18">
      <t>ニンイ</t>
    </rPh>
    <rPh sb="18" eb="20">
      <t>ヨウシキ</t>
    </rPh>
    <phoneticPr fontId="17"/>
  </si>
  <si>
    <t>管理栄養士</t>
    <rPh sb="0" eb="2">
      <t>カンリ</t>
    </rPh>
    <rPh sb="2" eb="5">
      <t>エイヨウシ</t>
    </rPh>
    <phoneticPr fontId="43"/>
  </si>
  <si>
    <t>言語聴覚士</t>
    <rPh sb="0" eb="5">
      <t>ゲンゴチョウカクシ</t>
    </rPh>
    <phoneticPr fontId="43"/>
  </si>
  <si>
    <t>歯科衛生士</t>
    <rPh sb="0" eb="2">
      <t>シカ</t>
    </rPh>
    <rPh sb="2" eb="5">
      <t>エイセイシ</t>
    </rPh>
    <phoneticPr fontId="43"/>
  </si>
  <si>
    <t>言語聴覚士【口腔】</t>
    <rPh sb="0" eb="5">
      <t>ゲンゴチョウカクシ</t>
    </rPh>
    <rPh sb="6" eb="8">
      <t>コウクウ</t>
    </rPh>
    <phoneticPr fontId="17"/>
  </si>
  <si>
    <t>管理栄養士【栄養】</t>
    <rPh sb="0" eb="2">
      <t>カンリ</t>
    </rPh>
    <rPh sb="2" eb="5">
      <t>エイヨウシ</t>
    </rPh>
    <rPh sb="6" eb="8">
      <t>エイヨウ</t>
    </rPh>
    <phoneticPr fontId="43"/>
  </si>
  <si>
    <t>歯科衛生士【口腔】</t>
    <rPh sb="0" eb="2">
      <t>シカ</t>
    </rPh>
    <rPh sb="2" eb="5">
      <t>エイセイシ</t>
    </rPh>
    <rPh sb="6" eb="8">
      <t>コウクウ</t>
    </rPh>
    <phoneticPr fontId="43"/>
  </si>
  <si>
    <t>介護福祉士</t>
    <rPh sb="0" eb="2">
      <t>カイゴ</t>
    </rPh>
    <rPh sb="2" eb="5">
      <t>フクシシ</t>
    </rPh>
    <phoneticPr fontId="17"/>
  </si>
  <si>
    <t>介護支援専門員</t>
    <rPh sb="0" eb="2">
      <t>カイゴ</t>
    </rPh>
    <rPh sb="2" eb="4">
      <t>シエン</t>
    </rPh>
    <rPh sb="4" eb="7">
      <t>センモンイン</t>
    </rPh>
    <phoneticPr fontId="43"/>
  </si>
  <si>
    <t>雇用契約、就業規則に関するチェックリスト</t>
    <rPh sb="0" eb="2">
      <t>コヨウ</t>
    </rPh>
    <rPh sb="2" eb="4">
      <t>ケイヤク</t>
    </rPh>
    <rPh sb="5" eb="7">
      <t>シュウギョウ</t>
    </rPh>
    <rPh sb="7" eb="9">
      <t>キソク</t>
    </rPh>
    <rPh sb="10" eb="11">
      <t>カン</t>
    </rPh>
    <phoneticPr fontId="17"/>
  </si>
  <si>
    <t>　　　３　処遇改善加算等計画書については、以下URLを参照してください。
　　　　　https://www.fukushi.metro.tokyo.lg.jp/kourei/hoken/shogu/index.html
　　　　　東京都福祉局 &gt; 高齢者 &gt; 介護保険 &gt; 介護職員処遇改善加算（現行加算及び特定加算）について</t>
    <phoneticPr fontId="17"/>
  </si>
  <si>
    <t>メールアドレス</t>
    <phoneticPr fontId="17"/>
  </si>
  <si>
    <t xml:space="preserve"> ◆　カラー写真はA4の用紙1枚につき4枚程度の大きさで印刷し、貼付してください（必要であれば、１箇所複数枚可）。</t>
    <rPh sb="6" eb="8">
      <t>シャシン</t>
    </rPh>
    <rPh sb="12" eb="14">
      <t>ヨウシ</t>
    </rPh>
    <rPh sb="15" eb="16">
      <t>マイ</t>
    </rPh>
    <rPh sb="20" eb="21">
      <t>マイ</t>
    </rPh>
    <rPh sb="21" eb="23">
      <t>テイド</t>
    </rPh>
    <rPh sb="24" eb="25">
      <t>オオ</t>
    </rPh>
    <rPh sb="28" eb="30">
      <t>インサツ</t>
    </rPh>
    <rPh sb="32" eb="34">
      <t>ハリツ</t>
    </rPh>
    <rPh sb="41" eb="43">
      <t>ヒツヨウ</t>
    </rPh>
    <rPh sb="49" eb="51">
      <t>カショ</t>
    </rPh>
    <rPh sb="51" eb="53">
      <t>フクスウ</t>
    </rPh>
    <rPh sb="53" eb="54">
      <t>マイ</t>
    </rPh>
    <rPh sb="54" eb="55">
      <t>カ</t>
    </rPh>
    <phoneticPr fontId="17"/>
  </si>
  <si>
    <t>　《注意事項》　・写真を貼付する際は、縮尺の変更がないよう注意してください。
                     ・必要に応じてシートを追加し、作成してください。
　　　　　　　　　  ・写真番号と写真名の記載がある場合は、word等で作成した任意様式でも構いません。</t>
    <rPh sb="2" eb="4">
      <t>チュウイ</t>
    </rPh>
    <rPh sb="4" eb="6">
      <t>ジコウ</t>
    </rPh>
    <rPh sb="9" eb="11">
      <t>シャシン</t>
    </rPh>
    <rPh sb="12" eb="14">
      <t>ハリツ</t>
    </rPh>
    <rPh sb="16" eb="17">
      <t>サイ</t>
    </rPh>
    <rPh sb="19" eb="21">
      <t>シュクシャク</t>
    </rPh>
    <rPh sb="22" eb="24">
      <t>ヘンコウ</t>
    </rPh>
    <rPh sb="29" eb="31">
      <t>チュウイ</t>
    </rPh>
    <rPh sb="61" eb="63">
      <t>ヒツヨウ</t>
    </rPh>
    <rPh sb="64" eb="65">
      <t>オウ</t>
    </rPh>
    <rPh sb="71" eb="73">
      <t>ツイカ</t>
    </rPh>
    <rPh sb="75" eb="77">
      <t>サクセイ</t>
    </rPh>
    <rPh sb="97" eb="99">
      <t>シャシン</t>
    </rPh>
    <rPh sb="99" eb="101">
      <t>バンゴウ</t>
    </rPh>
    <rPh sb="102" eb="104">
      <t>シャシン</t>
    </rPh>
    <rPh sb="104" eb="105">
      <t>メイ</t>
    </rPh>
    <rPh sb="106" eb="108">
      <t>キサイ</t>
    </rPh>
    <rPh sb="111" eb="113">
      <t>バアイ</t>
    </rPh>
    <rPh sb="119" eb="120">
      <t>トウ</t>
    </rPh>
    <rPh sb="121" eb="123">
      <t>サクセイ</t>
    </rPh>
    <rPh sb="125" eb="127">
      <t>ニンイ</t>
    </rPh>
    <rPh sb="127" eb="129">
      <t>ヨウシキ</t>
    </rPh>
    <rPh sb="131" eb="132">
      <t>カマ</t>
    </rPh>
    <phoneticPr fontId="17"/>
  </si>
  <si>
    <r>
      <t>建築物等に</t>
    </r>
    <r>
      <rPr>
        <sz val="14"/>
        <rFont val="ＭＳ Ｐゴシック"/>
        <family val="3"/>
        <charset val="128"/>
        <scheme val="minor"/>
      </rPr>
      <t>関するチェックリスト</t>
    </r>
    <rPh sb="5" eb="6">
      <t>カン</t>
    </rPh>
    <phoneticPr fontId="43"/>
  </si>
  <si>
    <t>法令に適合している状態（手続き・指導への対応を終了）であれば ☑ ⇒</t>
    <rPh sb="3" eb="5">
      <t>テキゴウ</t>
    </rPh>
    <phoneticPr fontId="43"/>
  </si>
  <si>
    <t>※１　建築確認申請受付窓口一覧（https://www.toshiseibi.metro.tokyo.lg.jp/kenchiku/kijun/index.html）</t>
    <phoneticPr fontId="43"/>
  </si>
  <si>
    <r>
      <t>２　バリアフリー条例等　</t>
    </r>
    <r>
      <rPr>
        <sz val="12"/>
        <rFont val="ＭＳ Ｐゴシック"/>
        <family val="3"/>
        <charset val="128"/>
        <scheme val="minor"/>
      </rPr>
      <t>【各種条例を所管する部署に確認してください。】</t>
    </r>
    <rPh sb="8" eb="10">
      <t>ジョウレイ</t>
    </rPh>
    <rPh sb="10" eb="11">
      <t>トウ</t>
    </rPh>
    <rPh sb="13" eb="15">
      <t>カクシュ</t>
    </rPh>
    <rPh sb="15" eb="17">
      <t>ジョウレイ</t>
    </rPh>
    <rPh sb="18" eb="20">
      <t>ショカン</t>
    </rPh>
    <rPh sb="22" eb="24">
      <t>ブショ</t>
    </rPh>
    <rPh sb="25" eb="27">
      <t>カクニン</t>
    </rPh>
    <phoneticPr fontId="43"/>
  </si>
  <si>
    <r>
      <t>３　消防法令　</t>
    </r>
    <r>
      <rPr>
        <sz val="12"/>
        <color theme="1"/>
        <rFont val="ＭＳ Ｐゴシック"/>
        <family val="3"/>
        <charset val="128"/>
        <scheme val="minor"/>
      </rPr>
      <t>【※２　消防署に確認してください。】</t>
    </r>
    <rPh sb="2" eb="4">
      <t>ショウボウ</t>
    </rPh>
    <rPh sb="4" eb="6">
      <t>ホウレイ</t>
    </rPh>
    <rPh sb="11" eb="14">
      <t>ショウボウショ</t>
    </rPh>
    <rPh sb="15" eb="17">
      <t>カクニン</t>
    </rPh>
    <phoneticPr fontId="43"/>
  </si>
  <si>
    <t>４　建物の権利関係等について</t>
    <rPh sb="2" eb="4">
      <t>タテモノ</t>
    </rPh>
    <rPh sb="5" eb="7">
      <t>ケンリ</t>
    </rPh>
    <rPh sb="7" eb="9">
      <t>カンケイ</t>
    </rPh>
    <rPh sb="9" eb="10">
      <t>トウ</t>
    </rPh>
    <phoneticPr fontId="43"/>
  </si>
  <si>
    <t>（１）　当該建物は、自己所有の建物ですか？</t>
    <rPh sb="4" eb="6">
      <t>トウガイ</t>
    </rPh>
    <rPh sb="6" eb="8">
      <t>タテモノ</t>
    </rPh>
    <rPh sb="10" eb="12">
      <t>ジコ</t>
    </rPh>
    <rPh sb="12" eb="14">
      <t>ショユウ</t>
    </rPh>
    <rPh sb="15" eb="17">
      <t>タテモノ</t>
    </rPh>
    <phoneticPr fontId="43"/>
  </si>
  <si>
    <t>はい</t>
    <phoneticPr fontId="43"/>
  </si>
  <si>
    <t>いいえ</t>
    <phoneticPr fontId="43"/>
  </si>
  <si>
    <t>（２）　上記（１）で「いいえ」を選択した場合、賃貸借契約における契約者名義は申請者（法人）ですか？</t>
    <rPh sb="4" eb="6">
      <t>ジョウキ</t>
    </rPh>
    <rPh sb="16" eb="18">
      <t>センタク</t>
    </rPh>
    <rPh sb="20" eb="22">
      <t>バアイ</t>
    </rPh>
    <rPh sb="23" eb="26">
      <t>チンタイシャク</t>
    </rPh>
    <rPh sb="26" eb="28">
      <t>ケイヤク</t>
    </rPh>
    <rPh sb="32" eb="35">
      <t>ケイヤクシャ</t>
    </rPh>
    <rPh sb="35" eb="37">
      <t>メイギ</t>
    </rPh>
    <rPh sb="38" eb="41">
      <t>シンセイシャ</t>
    </rPh>
    <rPh sb="42" eb="44">
      <t>ホウジン</t>
    </rPh>
    <phoneticPr fontId="43"/>
  </si>
  <si>
    <r>
      <t>５　【短期入所生活介護</t>
    </r>
    <r>
      <rPr>
        <sz val="9"/>
        <color theme="1"/>
        <rFont val="ＭＳ Ｐゴシック"/>
        <family val="3"/>
        <charset val="128"/>
        <scheme val="minor"/>
      </rPr>
      <t>※</t>
    </r>
    <r>
      <rPr>
        <sz val="14"/>
        <color theme="1"/>
        <rFont val="ＭＳ Ｐゴシック"/>
        <family val="3"/>
        <charset val="128"/>
        <scheme val="minor"/>
      </rPr>
      <t>のみ】 建物の構造について</t>
    </r>
    <rPh sb="3" eb="5">
      <t>タンキ</t>
    </rPh>
    <rPh sb="5" eb="7">
      <t>ニュウショ</t>
    </rPh>
    <rPh sb="7" eb="9">
      <t>セイカツ</t>
    </rPh>
    <rPh sb="9" eb="11">
      <t>カイゴ</t>
    </rPh>
    <rPh sb="16" eb="18">
      <t>タテモノ</t>
    </rPh>
    <rPh sb="19" eb="21">
      <t>コウゾウ</t>
    </rPh>
    <phoneticPr fontId="43"/>
  </si>
  <si>
    <t>　　※空床利用型・本体施設が特別養護老人ホームの場合の併設事業所型を除く</t>
    <rPh sb="34" eb="35">
      <t>ノゾ</t>
    </rPh>
    <phoneticPr fontId="17"/>
  </si>
  <si>
    <t>当該建物は、耐火建築物ですか？準耐火建築物ですか？</t>
    <rPh sb="0" eb="2">
      <t>トウガイ</t>
    </rPh>
    <rPh sb="2" eb="4">
      <t>タテモノ</t>
    </rPh>
    <rPh sb="6" eb="8">
      <t>タイカ</t>
    </rPh>
    <rPh sb="8" eb="10">
      <t>ケンチク</t>
    </rPh>
    <rPh sb="10" eb="11">
      <t>ブツ</t>
    </rPh>
    <rPh sb="15" eb="16">
      <t>ジュン</t>
    </rPh>
    <rPh sb="16" eb="18">
      <t>タイカ</t>
    </rPh>
    <rPh sb="18" eb="20">
      <t>ケンチク</t>
    </rPh>
    <rPh sb="20" eb="21">
      <t>ブツ</t>
    </rPh>
    <phoneticPr fontId="43"/>
  </si>
  <si>
    <t>耐火</t>
    <rPh sb="0" eb="2">
      <t>タイカ</t>
    </rPh>
    <phoneticPr fontId="43"/>
  </si>
  <si>
    <t>準耐火</t>
    <rPh sb="0" eb="1">
      <t>ジュン</t>
    </rPh>
    <rPh sb="1" eb="3">
      <t>タイカ</t>
    </rPh>
    <phoneticPr fontId="43"/>
  </si>
  <si>
    <t>　　　　　　　　　　　　　　　　　　　</t>
    <phoneticPr fontId="17"/>
  </si>
  <si>
    <t>準耐火建築物の場合は、「非常災害に関する具体的計画」を提出してください。</t>
    <rPh sb="0" eb="1">
      <t>ジュン</t>
    </rPh>
    <rPh sb="1" eb="3">
      <t>タイカ</t>
    </rPh>
    <rPh sb="3" eb="5">
      <t>ケンチク</t>
    </rPh>
    <rPh sb="5" eb="6">
      <t>ブツ</t>
    </rPh>
    <rPh sb="7" eb="9">
      <t>バアイ</t>
    </rPh>
    <rPh sb="27" eb="29">
      <t>テイシュツ</t>
    </rPh>
    <phoneticPr fontId="17"/>
  </si>
  <si>
    <t>事業所名</t>
    <rPh sb="0" eb="3">
      <t>ジギョウショ</t>
    </rPh>
    <rPh sb="3" eb="4">
      <t>メイ</t>
    </rPh>
    <phoneticPr fontId="17"/>
  </si>
  <si>
    <t>あてはまる箇所にチェックをお願いします。</t>
    <rPh sb="5" eb="7">
      <t>カショ</t>
    </rPh>
    <rPh sb="14" eb="15">
      <t>ネガ</t>
    </rPh>
    <phoneticPr fontId="17"/>
  </si>
  <si>
    <r>
      <t>雇用する全従業者について雇用契約書</t>
    </r>
    <r>
      <rPr>
        <sz val="11"/>
        <color theme="1"/>
        <rFont val="ＭＳ 明朝"/>
        <family val="1"/>
        <charset val="128"/>
      </rPr>
      <t>を</t>
    </r>
    <r>
      <rPr>
        <sz val="11"/>
        <rFont val="ＭＳ 明朝"/>
        <family val="1"/>
        <charset val="128"/>
      </rPr>
      <t>締結</t>
    </r>
    <r>
      <rPr>
        <sz val="11"/>
        <color theme="1"/>
        <rFont val="ＭＳ 明朝"/>
        <family val="1"/>
        <charset val="128"/>
      </rPr>
      <t>し</t>
    </r>
    <r>
      <rPr>
        <sz val="11"/>
        <color theme="1"/>
        <rFont val="ＭＳ 明朝"/>
        <family val="1"/>
        <charset val="128"/>
      </rPr>
      <t>ていますか。</t>
    </r>
    <rPh sb="0" eb="2">
      <t>コヨウ</t>
    </rPh>
    <phoneticPr fontId="17"/>
  </si>
  <si>
    <t>　　はい　　　　　いいえ</t>
    <phoneticPr fontId="17"/>
  </si>
  <si>
    <t>１-②</t>
    <phoneticPr fontId="17"/>
  </si>
  <si>
    <t>上記１-①で「いいえ」を選択した場合、いつまでに雇用契約を交わす予定ですか。</t>
    <rPh sb="0" eb="2">
      <t>ジョウキ</t>
    </rPh>
    <rPh sb="12" eb="14">
      <t>センタク</t>
    </rPh>
    <rPh sb="16" eb="18">
      <t>バアイ</t>
    </rPh>
    <rPh sb="24" eb="28">
      <t>コヨウケイヤク</t>
    </rPh>
    <rPh sb="29" eb="30">
      <t>カ</t>
    </rPh>
    <rPh sb="32" eb="34">
      <t>ヨテイ</t>
    </rPh>
    <phoneticPr fontId="17"/>
  </si>
  <si>
    <t>　　　年　　月　　日まで</t>
    <rPh sb="3" eb="4">
      <t>ネン</t>
    </rPh>
    <rPh sb="6" eb="7">
      <t>ガツ</t>
    </rPh>
    <rPh sb="9" eb="10">
      <t>ヒ</t>
    </rPh>
    <phoneticPr fontId="17"/>
  </si>
  <si>
    <t>（※指定日の1か月前までに必要）</t>
    <rPh sb="2" eb="4">
      <t>シテイ</t>
    </rPh>
    <rPh sb="4" eb="5">
      <t>ヒ</t>
    </rPh>
    <rPh sb="8" eb="9">
      <t>ゲツ</t>
    </rPh>
    <rPh sb="9" eb="10">
      <t>マエ</t>
    </rPh>
    <rPh sb="13" eb="15">
      <t>ヒツヨウ</t>
    </rPh>
    <phoneticPr fontId="17"/>
  </si>
  <si>
    <t>【一部従業者について派遣・出向で配置する場合のみ】</t>
    <rPh sb="1" eb="3">
      <t>イチブ</t>
    </rPh>
    <rPh sb="3" eb="6">
      <t>ジュウギョウシャ</t>
    </rPh>
    <rPh sb="10" eb="12">
      <t>ハケン</t>
    </rPh>
    <rPh sb="13" eb="15">
      <t>シュッコウ</t>
    </rPh>
    <rPh sb="16" eb="18">
      <t>ハイチ</t>
    </rPh>
    <rPh sb="20" eb="22">
      <t>バアイ</t>
    </rPh>
    <phoneticPr fontId="17"/>
  </si>
  <si>
    <r>
      <t>派遣・出向に関する契約書等により以下の点を確認し</t>
    </r>
    <r>
      <rPr>
        <sz val="11"/>
        <rFont val="ＭＳ 明朝"/>
        <family val="1"/>
        <charset val="128"/>
      </rPr>
      <t>ていますか。</t>
    </r>
    <rPh sb="0" eb="2">
      <t>ハケン</t>
    </rPh>
    <rPh sb="3" eb="5">
      <t>シュッコウ</t>
    </rPh>
    <rPh sb="6" eb="7">
      <t>カン</t>
    </rPh>
    <rPh sb="9" eb="13">
      <t>ケイヤクショトウ</t>
    </rPh>
    <rPh sb="16" eb="18">
      <t>イカ</t>
    </rPh>
    <rPh sb="19" eb="20">
      <t>テン</t>
    </rPh>
    <rPh sb="21" eb="23">
      <t>カクニン</t>
    </rPh>
    <phoneticPr fontId="17"/>
  </si>
  <si>
    <t>②事業所管理者の指揮命令下で従事すること</t>
    <phoneticPr fontId="17"/>
  </si>
  <si>
    <t>④当該従事者に同意を得ていること</t>
    <phoneticPr fontId="17"/>
  </si>
  <si>
    <t>※『訪問看護』については、紹介予定派遣や産休・育休代替としての派遣以外は認められません。</t>
  </si>
  <si>
    <t>就業規則（従業員が10人未満で就業規則を作成していない場合は、「常勤職員の勤務時間に関する調べ」）を作成し、事業所に備えていますか。</t>
    <rPh sb="0" eb="2">
      <t>シュウギョウ</t>
    </rPh>
    <rPh sb="2" eb="4">
      <t>キソク</t>
    </rPh>
    <rPh sb="5" eb="8">
      <t>ジュウギョウイン</t>
    </rPh>
    <rPh sb="11" eb="12">
      <t>ニン</t>
    </rPh>
    <rPh sb="12" eb="14">
      <t>ミマン</t>
    </rPh>
    <rPh sb="15" eb="19">
      <t>シュウギョウキソク</t>
    </rPh>
    <rPh sb="20" eb="22">
      <t>サクセイ</t>
    </rPh>
    <rPh sb="27" eb="29">
      <t>バアイ</t>
    </rPh>
    <rPh sb="32" eb="36">
      <t>ジョウキンショクイン</t>
    </rPh>
    <rPh sb="37" eb="41">
      <t>キンムジカン</t>
    </rPh>
    <rPh sb="42" eb="43">
      <t>カン</t>
    </rPh>
    <rPh sb="45" eb="46">
      <t>シラ</t>
    </rPh>
    <rPh sb="50" eb="52">
      <t>サクセイ</t>
    </rPh>
    <rPh sb="54" eb="57">
      <t>ジギョウショ</t>
    </rPh>
    <rPh sb="58" eb="59">
      <t>ソナ</t>
    </rPh>
    <phoneticPr fontId="17"/>
  </si>
  <si>
    <t>最新の就業規則（または「常勤職員の勤務時間に関する調べ」）で定めている常勤職員の実労働時間数を記入してください。</t>
    <rPh sb="40" eb="45">
      <t>ジツロウドウジカン</t>
    </rPh>
    <phoneticPr fontId="17"/>
  </si>
  <si>
    <t>〔　　　　　〕時間／日　</t>
    <rPh sb="10" eb="11">
      <t>ニチ</t>
    </rPh>
    <phoneticPr fontId="17"/>
  </si>
  <si>
    <r>
      <t>〔　　　　　〕時間／週</t>
    </r>
    <r>
      <rPr>
        <sz val="6"/>
        <color theme="1"/>
        <rFont val="ＭＳ 明朝"/>
        <family val="1"/>
        <charset val="128"/>
      </rPr>
      <t>＊</t>
    </r>
    <rPh sb="10" eb="11">
      <t>シュウ</t>
    </rPh>
    <phoneticPr fontId="17"/>
  </si>
  <si>
    <t>＊　変形労働制の場合は、１月当たりの時間数を記載してください。</t>
    <rPh sb="2" eb="4">
      <t>ヘンケイ</t>
    </rPh>
    <rPh sb="4" eb="6">
      <t>ロウドウ</t>
    </rPh>
    <rPh sb="6" eb="7">
      <t>セイ</t>
    </rPh>
    <rPh sb="8" eb="10">
      <t>バアイ</t>
    </rPh>
    <rPh sb="13" eb="14">
      <t>ツキ</t>
    </rPh>
    <rPh sb="14" eb="15">
      <t>ア</t>
    </rPh>
    <rPh sb="18" eb="21">
      <t>ジカンスウ</t>
    </rPh>
    <rPh sb="22" eb="24">
      <t>キサイ</t>
    </rPh>
    <phoneticPr fontId="17"/>
  </si>
  <si>
    <t>①派遣・出向される職員が特定されていること</t>
    <phoneticPr fontId="17"/>
  </si>
  <si>
    <t>③派遣・出向期間が特定されていること</t>
    <phoneticPr fontId="17"/>
  </si>
  <si>
    <t>別紙様式第一号（一）</t>
    <phoneticPr fontId="17"/>
  </si>
  <si>
    <t xml:space="preserve"> </t>
    <phoneticPr fontId="17"/>
  </si>
  <si>
    <t>東京都知事　殿</t>
    <rPh sb="0" eb="2">
      <t>トウキョウ</t>
    </rPh>
    <rPh sb="2" eb="3">
      <t>ト</t>
    </rPh>
    <rPh sb="3" eb="5">
      <t>チジ</t>
    </rPh>
    <rPh sb="6" eb="7">
      <t>ドノ</t>
    </rPh>
    <phoneticPr fontId="17"/>
  </si>
  <si>
    <t>所在地</t>
    <phoneticPr fontId="17"/>
  </si>
  <si>
    <t>名称</t>
    <phoneticPr fontId="17"/>
  </si>
  <si>
    <t>代表者職名・氏名</t>
  </si>
  <si>
    <t>法人番号</t>
    <rPh sb="0" eb="2">
      <t>ホウジン</t>
    </rPh>
    <rPh sb="2" eb="4">
      <t>バンゴウ</t>
    </rPh>
    <phoneticPr fontId="17"/>
  </si>
  <si>
    <t>道</t>
    <rPh sb="0" eb="1">
      <t>ミチ</t>
    </rPh>
    <phoneticPr fontId="17"/>
  </si>
  <si>
    <t>市</t>
    <rPh sb="0" eb="1">
      <t>シ</t>
    </rPh>
    <phoneticPr fontId="17"/>
  </si>
  <si>
    <t>区</t>
    <rPh sb="0" eb="1">
      <t>ク</t>
    </rPh>
    <phoneticPr fontId="17"/>
  </si>
  <si>
    <t>府</t>
    <rPh sb="0" eb="1">
      <t>フ</t>
    </rPh>
    <phoneticPr fontId="17"/>
  </si>
  <si>
    <t>県</t>
    <rPh sb="0" eb="1">
      <t>ケン</t>
    </rPh>
    <phoneticPr fontId="17"/>
  </si>
  <si>
    <t>町</t>
    <rPh sb="0" eb="1">
      <t>マチ</t>
    </rPh>
    <phoneticPr fontId="17"/>
  </si>
  <si>
    <t>村</t>
    <rPh sb="0" eb="1">
      <t>ムラ</t>
    </rPh>
    <phoneticPr fontId="17"/>
  </si>
  <si>
    <t>（内線）</t>
    <rPh sb="1" eb="3">
      <t>ナイセン</t>
    </rPh>
    <phoneticPr fontId="17"/>
  </si>
  <si>
    <t>法人等の種類</t>
    <rPh sb="2" eb="3">
      <t>トウ</t>
    </rPh>
    <rPh sb="4" eb="6">
      <t>シュルイ</t>
    </rPh>
    <phoneticPr fontId="17"/>
  </si>
  <si>
    <t>代表者（開設者）の職名・氏名・生年月日</t>
    <rPh sb="4" eb="6">
      <t>カイセツ</t>
    </rPh>
    <rPh sb="6" eb="7">
      <t>モノ</t>
    </rPh>
    <rPh sb="10" eb="11">
      <t>メイ</t>
    </rPh>
    <rPh sb="15" eb="17">
      <t>セイネン</t>
    </rPh>
    <rPh sb="17" eb="19">
      <t>ガッピ</t>
    </rPh>
    <phoneticPr fontId="17"/>
  </si>
  <si>
    <t>代表者（開設者）
の住所</t>
    <phoneticPr fontId="17"/>
  </si>
  <si>
    <t>　　法人の吸収合併又は吸収分割における指定（許可）申請時に☑</t>
    <rPh sb="9" eb="10">
      <t>マタ</t>
    </rPh>
    <rPh sb="11" eb="13">
      <t>キュウシュウ</t>
    </rPh>
    <rPh sb="19" eb="21">
      <t>シテイ</t>
    </rPh>
    <rPh sb="22" eb="24">
      <t>キョカ</t>
    </rPh>
    <rPh sb="25" eb="27">
      <t>シンセイ</t>
    </rPh>
    <rPh sb="27" eb="28">
      <t>ジ</t>
    </rPh>
    <phoneticPr fontId="17"/>
  </si>
  <si>
    <t>指定（許可）申請対象事業等
（該当事業に○）</t>
    <rPh sb="0" eb="2">
      <t>シテイ</t>
    </rPh>
    <rPh sb="3" eb="5">
      <t>キョカ</t>
    </rPh>
    <rPh sb="6" eb="8">
      <t>シンセイ</t>
    </rPh>
    <rPh sb="8" eb="10">
      <t>タイショウ</t>
    </rPh>
    <rPh sb="10" eb="12">
      <t>ジギョウ</t>
    </rPh>
    <rPh sb="12" eb="13">
      <t>トウ</t>
    </rPh>
    <rPh sb="15" eb="17">
      <t>ガイトウ</t>
    </rPh>
    <rPh sb="17" eb="19">
      <t>ジギョウ</t>
    </rPh>
    <phoneticPr fontId="17"/>
  </si>
  <si>
    <t>既に指定（許可）を受けている事業等（該当事業に○）</t>
    <rPh sb="5" eb="7">
      <t>キョカ</t>
    </rPh>
    <rPh sb="16" eb="17">
      <t>トウ</t>
    </rPh>
    <phoneticPr fontId="17"/>
  </si>
  <si>
    <t>共生型サービス申請時に☑</t>
    <phoneticPr fontId="17"/>
  </si>
  <si>
    <t>付表第一号（一）</t>
    <rPh sb="0" eb="2">
      <t>フヒョウ</t>
    </rPh>
    <rPh sb="2" eb="4">
      <t>ダイイチ</t>
    </rPh>
    <rPh sb="4" eb="5">
      <t>ゴウ</t>
    </rPh>
    <rPh sb="6" eb="7">
      <t>イチ</t>
    </rPh>
    <phoneticPr fontId="17"/>
  </si>
  <si>
    <t>付表第一号（二）</t>
    <rPh sb="0" eb="2">
      <t>フヒョウ</t>
    </rPh>
    <rPh sb="2" eb="4">
      <t>ダイイチ</t>
    </rPh>
    <rPh sb="4" eb="5">
      <t>ゴウ</t>
    </rPh>
    <rPh sb="6" eb="7">
      <t>ニ</t>
    </rPh>
    <phoneticPr fontId="17"/>
  </si>
  <si>
    <t>付表第一号（三）</t>
    <rPh sb="0" eb="2">
      <t>フヒョウ</t>
    </rPh>
    <rPh sb="2" eb="4">
      <t>ダイイチ</t>
    </rPh>
    <rPh sb="4" eb="5">
      <t>ゴウ</t>
    </rPh>
    <rPh sb="6" eb="7">
      <t>サン</t>
    </rPh>
    <phoneticPr fontId="17"/>
  </si>
  <si>
    <t>付表第一号（四）</t>
    <rPh sb="0" eb="2">
      <t>フヒョウ</t>
    </rPh>
    <rPh sb="2" eb="4">
      <t>ダイイチ</t>
    </rPh>
    <rPh sb="4" eb="5">
      <t>ゴウ</t>
    </rPh>
    <rPh sb="6" eb="7">
      <t>ヨン</t>
    </rPh>
    <phoneticPr fontId="17"/>
  </si>
  <si>
    <t>付表第一号（五）</t>
    <rPh sb="0" eb="2">
      <t>フヒョウ</t>
    </rPh>
    <rPh sb="2" eb="4">
      <t>ダイイチ</t>
    </rPh>
    <rPh sb="4" eb="5">
      <t>ゴウ</t>
    </rPh>
    <rPh sb="6" eb="7">
      <t>ゴ</t>
    </rPh>
    <phoneticPr fontId="17"/>
  </si>
  <si>
    <t>付表第一号（六）</t>
    <rPh sb="0" eb="2">
      <t>フヒョウ</t>
    </rPh>
    <rPh sb="2" eb="4">
      <t>ダイイチ</t>
    </rPh>
    <rPh sb="4" eb="5">
      <t>ゴウ</t>
    </rPh>
    <rPh sb="6" eb="7">
      <t>ロク</t>
    </rPh>
    <phoneticPr fontId="17"/>
  </si>
  <si>
    <t>付表第一号（七）</t>
    <rPh sb="0" eb="2">
      <t>フヒョウ</t>
    </rPh>
    <rPh sb="2" eb="4">
      <t>ダイイチ</t>
    </rPh>
    <rPh sb="4" eb="5">
      <t>ゴウ</t>
    </rPh>
    <rPh sb="6" eb="7">
      <t>ナナ</t>
    </rPh>
    <phoneticPr fontId="17"/>
  </si>
  <si>
    <t>付表第一号（八）（九）（十）</t>
    <rPh sb="0" eb="2">
      <t>フヒョウ</t>
    </rPh>
    <rPh sb="2" eb="4">
      <t>ダイイチ</t>
    </rPh>
    <rPh sb="4" eb="5">
      <t>ゴウ</t>
    </rPh>
    <rPh sb="6" eb="7">
      <t>ハチ</t>
    </rPh>
    <rPh sb="8" eb="9">
      <t>キュウ</t>
    </rPh>
    <rPh sb="12" eb="13">
      <t>ジュウ</t>
    </rPh>
    <phoneticPr fontId="17"/>
  </si>
  <si>
    <t>付表第一号（十一）</t>
    <rPh sb="0" eb="2">
      <t>フヒョウ</t>
    </rPh>
    <rPh sb="2" eb="4">
      <t>ダイイチ</t>
    </rPh>
    <rPh sb="4" eb="5">
      <t>ゴウ</t>
    </rPh>
    <rPh sb="6" eb="8">
      <t>ジュウイチ</t>
    </rPh>
    <phoneticPr fontId="17"/>
  </si>
  <si>
    <t>付表第一号（十二）</t>
    <rPh sb="0" eb="2">
      <t>フヒョウ</t>
    </rPh>
    <rPh sb="2" eb="4">
      <t>ダイイチ</t>
    </rPh>
    <rPh sb="4" eb="5">
      <t>ゴウ</t>
    </rPh>
    <rPh sb="6" eb="8">
      <t>ジュウニ</t>
    </rPh>
    <phoneticPr fontId="17"/>
  </si>
  <si>
    <t>付表第一号（十三）</t>
    <rPh sb="0" eb="2">
      <t>フヒョウ</t>
    </rPh>
    <rPh sb="2" eb="4">
      <t>ダイイチ</t>
    </rPh>
    <rPh sb="4" eb="5">
      <t>ゴウ</t>
    </rPh>
    <rPh sb="6" eb="8">
      <t>ジュウサン</t>
    </rPh>
    <phoneticPr fontId="17"/>
  </si>
  <si>
    <t>付表第一号（十四）</t>
    <rPh sb="0" eb="2">
      <t>フヒョウ</t>
    </rPh>
    <rPh sb="2" eb="4">
      <t>ダイイチ</t>
    </rPh>
    <rPh sb="4" eb="5">
      <t>ゴウ</t>
    </rPh>
    <rPh sb="6" eb="8">
      <t>ジュウヨン</t>
    </rPh>
    <phoneticPr fontId="17"/>
  </si>
  <si>
    <t>付表第一号（十五）</t>
    <rPh sb="0" eb="2">
      <t>フヒョウ</t>
    </rPh>
    <rPh sb="2" eb="4">
      <t>ダイイチ</t>
    </rPh>
    <rPh sb="4" eb="5">
      <t>ゴウ</t>
    </rPh>
    <rPh sb="6" eb="8">
      <t>ジュウゴ</t>
    </rPh>
    <phoneticPr fontId="17"/>
  </si>
  <si>
    <t>付表第一号（十六）</t>
    <rPh sb="0" eb="2">
      <t>フヒョウ</t>
    </rPh>
    <rPh sb="2" eb="4">
      <t>ダイイチ</t>
    </rPh>
    <rPh sb="4" eb="5">
      <t>ゴウ</t>
    </rPh>
    <rPh sb="6" eb="8">
      <t>ジュウロク</t>
    </rPh>
    <phoneticPr fontId="17"/>
  </si>
  <si>
    <t>付表第一号（十七）</t>
    <rPh sb="0" eb="2">
      <t>フヒョウ</t>
    </rPh>
    <rPh sb="2" eb="4">
      <t>ダイイチ</t>
    </rPh>
    <rPh sb="4" eb="5">
      <t>ゴウ</t>
    </rPh>
    <rPh sb="6" eb="8">
      <t>ジュウナナ</t>
    </rPh>
    <phoneticPr fontId="17"/>
  </si>
  <si>
    <t>付表第一号（八）（九）（十）</t>
    <rPh sb="0" eb="2">
      <t>フヒョウ</t>
    </rPh>
    <rPh sb="2" eb="4">
      <t>ダイイチ</t>
    </rPh>
    <rPh sb="4" eb="5">
      <t>ゴウ</t>
    </rPh>
    <rPh sb="6" eb="7">
      <t>ハチ</t>
    </rPh>
    <rPh sb="9" eb="10">
      <t>キュウ</t>
    </rPh>
    <rPh sb="12" eb="13">
      <t>ジュウ</t>
    </rPh>
    <phoneticPr fontId="17"/>
  </si>
  <si>
    <t>１
２
３
４
５
６</t>
    <phoneticPr fontId="17"/>
  </si>
  <si>
    <t xml:space="preserve">　「指定（許可）申請対象事業等」及び「既に指定（許可）を受けている事業等」の欄は、該当する欄に「○」を記入してください。            
　保険医療機関、保険薬局、老人保健施設又は訪問看護ステーションとして医療機関コード等が付番されている場合には、そのコードを「医療機関コード等」欄に記載してください。複数のコードを有する場合には、適宜様式を補正して､その全てを記載してください。           
　居宅サービス事業所又は介護予防サービス事業所のいずれか一方の指定を受けている事業所について、他方の居宅サービス事業所又は介護予防サービス事業所の指定を受ける場合であって、届出事項に変更がないときは、「事業所の名称及び所在地」、「申請者の名称及び主たる事務所の所在地並びにその代表者の氏名、生年月日、住所及び職名」、「当該申請に係る事業の開始予定年月日」、「欠格事由に該当しないことを誓約する書面」、「介護支援専門員の氏名及び登録番号」及び「その他指定に関し必要と認める事項」を除いて届出を省略できます。
　法人等の種類は、「社会福祉法人（社協以外）」、「社会福祉法人（社協）」、「医療法人」、「社団・財団」、「営利法人」、「非営利法人（ＮＰＯ）」、「農協」、「生協」、「その他法人」、「地方公共団体（都道府県）」、「地方公共団体（市町村）」、「地方公共団体（広域連合・一部事務組合等）」、「非法人」、「その他」のいずれかを記入してください。
　様式右上の申請者の所在地と様式中央の申請者欄の主たる事務所の所在地は必ず一致させる必要はありません。また、申請者欄の主たる事務所の所在地は、原則として、登記事項証明書の内容を記載してください。ただし、建物名や部屋番号を追記することも可能です。
　指定（許可）を受けようとする事業所(施設）の種類に応じた付表と必要書類を添付してください。
            </t>
    <rPh sb="16" eb="17">
      <t>オヨ</t>
    </rPh>
    <rPh sb="182" eb="183">
      <t>スベ</t>
    </rPh>
    <rPh sb="216" eb="217">
      <t>マタ</t>
    </rPh>
    <rPh sb="247" eb="248">
      <t>トコロ</t>
    </rPh>
    <rPh sb="424" eb="425">
      <t>オヨ</t>
    </rPh>
    <rPh sb="638" eb="641">
      <t>ショザイチ</t>
    </rPh>
    <rPh sb="652" eb="653">
      <t>オモ</t>
    </rPh>
    <rPh sb="655" eb="658">
      <t>ジムショ</t>
    </rPh>
    <rPh sb="659" eb="662">
      <t>ショザイチ</t>
    </rPh>
    <rPh sb="699" eb="701">
      <t>ゲンソク</t>
    </rPh>
    <rPh sb="738" eb="740">
      <t>ツイキ</t>
    </rPh>
    <phoneticPr fontId="17"/>
  </si>
  <si>
    <t>付表第一号（六）  通所介護事業所の指定等に係る記載事項</t>
    <rPh sb="20" eb="21">
      <t>トウ</t>
    </rPh>
    <phoneticPr fontId="17"/>
  </si>
  <si>
    <t>法人番号</t>
    <phoneticPr fontId="17"/>
  </si>
  <si>
    <t>共生型サービスの該当有無</t>
    <phoneticPr fontId="17"/>
  </si>
  <si>
    <t>㎡</t>
  </si>
  <si>
    <t>利用定員（同時利用）</t>
    <rPh sb="0" eb="2">
      <t>リヨウ</t>
    </rPh>
    <rPh sb="2" eb="4">
      <t>テイイン</t>
    </rPh>
    <rPh sb="5" eb="7">
      <t>ドウジ</t>
    </rPh>
    <rPh sb="7" eb="9">
      <t>リヨウ</t>
    </rPh>
    <phoneticPr fontId="17"/>
  </si>
  <si>
    <t>人</t>
    <rPh sb="0" eb="1">
      <t xml:space="preserve">ニン </t>
    </rPh>
    <phoneticPr fontId="17"/>
  </si>
  <si>
    <t>サービス提供単位１</t>
    <rPh sb="4" eb="6">
      <t>テイキョウ</t>
    </rPh>
    <phoneticPr fontId="17"/>
  </si>
  <si>
    <t>専従</t>
    <rPh sb="0" eb="1">
      <t>セン</t>
    </rPh>
    <rPh sb="1" eb="2">
      <t>ジュウ</t>
    </rPh>
    <phoneticPr fontId="17"/>
  </si>
  <si>
    <t>兼務</t>
    <rPh sb="0" eb="1">
      <t>ケン</t>
    </rPh>
    <rPh sb="1" eb="2">
      <t>ツトム</t>
    </rPh>
    <phoneticPr fontId="17"/>
  </si>
  <si>
    <t>営業日（該当に〇）</t>
    <rPh sb="0" eb="2">
      <t>エイギョウ</t>
    </rPh>
    <rPh sb="2" eb="3">
      <t>ビ</t>
    </rPh>
    <rPh sb="4" eb="6">
      <t>ガイトウ</t>
    </rPh>
    <phoneticPr fontId="17"/>
  </si>
  <si>
    <t>日曜日</t>
    <rPh sb="0" eb="3">
      <t>ニチヨウビ</t>
    </rPh>
    <phoneticPr fontId="17"/>
  </si>
  <si>
    <t>月曜日</t>
    <rPh sb="0" eb="3">
      <t>ゲツヨウビ</t>
    </rPh>
    <phoneticPr fontId="17"/>
  </si>
  <si>
    <t>火曜日</t>
    <rPh sb="0" eb="3">
      <t>カヨウビ</t>
    </rPh>
    <phoneticPr fontId="17"/>
  </si>
  <si>
    <t>水曜日</t>
    <rPh sb="0" eb="3">
      <t>スイヨウビ</t>
    </rPh>
    <phoneticPr fontId="17"/>
  </si>
  <si>
    <t>木曜日</t>
    <rPh sb="0" eb="3">
      <t>モクヨウビ</t>
    </rPh>
    <phoneticPr fontId="17"/>
  </si>
  <si>
    <t>金曜日</t>
    <rPh sb="0" eb="3">
      <t>キンヨウビ</t>
    </rPh>
    <phoneticPr fontId="17"/>
  </si>
  <si>
    <t>その他（年末年始休日等）</t>
    <phoneticPr fontId="17"/>
  </si>
  <si>
    <t>営業時間</t>
    <phoneticPr fontId="17"/>
  </si>
  <si>
    <t>：</t>
    <phoneticPr fontId="17"/>
  </si>
  <si>
    <t>曜日ごとに
異なる場合記入</t>
    <rPh sb="0" eb="2">
      <t>ヨウビ</t>
    </rPh>
    <rPh sb="6" eb="7">
      <t>コト</t>
    </rPh>
    <rPh sb="9" eb="11">
      <t>バアイ</t>
    </rPh>
    <rPh sb="11" eb="13">
      <t>キニュウ</t>
    </rPh>
    <phoneticPr fontId="17"/>
  </si>
  <si>
    <t>平日</t>
    <rPh sb="0" eb="2">
      <t>ヘイジツ</t>
    </rPh>
    <phoneticPr fontId="17"/>
  </si>
  <si>
    <t>日曜日・祝日</t>
    <rPh sb="0" eb="2">
      <t>ニチヨウ</t>
    </rPh>
    <rPh sb="2" eb="3">
      <t>ヒ</t>
    </rPh>
    <rPh sb="4" eb="6">
      <t>シュクジツ</t>
    </rPh>
    <phoneticPr fontId="17"/>
  </si>
  <si>
    <t>サービス提供時間</t>
    <rPh sb="4" eb="6">
      <t>テイキョウ</t>
    </rPh>
    <phoneticPr fontId="17"/>
  </si>
  <si>
    <t>サービス提供単位２</t>
    <rPh sb="4" eb="6">
      <t>テイキョウ</t>
    </rPh>
    <phoneticPr fontId="17"/>
  </si>
  <si>
    <t>サービス提供単位３</t>
    <rPh sb="4" eb="6">
      <t>テイキョウ</t>
    </rPh>
    <phoneticPr fontId="17"/>
  </si>
  <si>
    <t>１
２
３
４
５</t>
    <phoneticPr fontId="17"/>
  </si>
  <si>
    <t>（参考）  通所介護事業所の指定等に係る記載事項記入欄不足時の資料</t>
    <rPh sb="1" eb="3">
      <t>サンコウ</t>
    </rPh>
    <rPh sb="16" eb="17">
      <t>トウ</t>
    </rPh>
    <phoneticPr fontId="17"/>
  </si>
  <si>
    <t>■サービス提供単位４以降</t>
    <rPh sb="5" eb="7">
      <t>テイキョウ</t>
    </rPh>
    <rPh sb="10" eb="12">
      <t>イコウ</t>
    </rPh>
    <phoneticPr fontId="17"/>
  </si>
  <si>
    <t>サービス提供単位４</t>
    <rPh sb="4" eb="6">
      <t>テイキョウ</t>
    </rPh>
    <phoneticPr fontId="17"/>
  </si>
  <si>
    <t>サービス提供単位５</t>
    <rPh sb="4" eb="6">
      <t>テイキョウ</t>
    </rPh>
    <phoneticPr fontId="17"/>
  </si>
  <si>
    <t>■複数事業所又はサービス提供単位４以降</t>
    <rPh sb="1" eb="3">
      <t>フクスウ</t>
    </rPh>
    <rPh sb="3" eb="6">
      <t>ジギョウショ</t>
    </rPh>
    <rPh sb="6" eb="7">
      <t>マタ</t>
    </rPh>
    <rPh sb="12" eb="14">
      <t>テイキョウ</t>
    </rPh>
    <phoneticPr fontId="17"/>
  </si>
  <si>
    <t>指定（許可）申請書（様式第一号（一））</t>
    <rPh sb="12" eb="13">
      <t>ダイ</t>
    </rPh>
    <rPh sb="14" eb="15">
      <t>ゴウ</t>
    </rPh>
    <rPh sb="16" eb="17">
      <t>イチ</t>
    </rPh>
    <phoneticPr fontId="17"/>
  </si>
  <si>
    <t>通所介護事業所の指定等に係る記載事項（付表第一号（六））</t>
    <rPh sb="10" eb="11">
      <t>トウ</t>
    </rPh>
    <rPh sb="19" eb="21">
      <t>フヒョウ</t>
    </rPh>
    <rPh sb="21" eb="23">
      <t>ダイイチ</t>
    </rPh>
    <rPh sb="23" eb="24">
      <t>ゴウ</t>
    </rPh>
    <rPh sb="25" eb="26">
      <t>ロク</t>
    </rPh>
    <phoneticPr fontId="17"/>
  </si>
  <si>
    <t>通所介護事業所の指定申請に係る添付書類一覧</t>
    <rPh sb="0" eb="2">
      <t>ツウショ</t>
    </rPh>
    <rPh sb="2" eb="4">
      <t>カイゴ</t>
    </rPh>
    <rPh sb="4" eb="7">
      <t>ジギョウショ</t>
    </rPh>
    <phoneticPr fontId="17"/>
  </si>
  <si>
    <t>（この書類も提出してください。）</t>
    <phoneticPr fontId="17"/>
  </si>
  <si>
    <t>備　考</t>
    <rPh sb="0" eb="1">
      <t>ビ</t>
    </rPh>
    <rPh sb="2" eb="3">
      <t>コウ</t>
    </rPh>
    <phoneticPr fontId="17"/>
  </si>
  <si>
    <t>申請書</t>
    <phoneticPr fontId="17"/>
  </si>
  <si>
    <t>申請者の登記事項証明書又は条例等</t>
    <rPh sb="4" eb="8">
      <t>トウキジコウ</t>
    </rPh>
    <rPh sb="8" eb="11">
      <t>ショウメイショ</t>
    </rPh>
    <phoneticPr fontId="17"/>
  </si>
  <si>
    <t>従業者の勤務体制及び勤務形態一覧表(参考様式１）</t>
    <rPh sb="18" eb="20">
      <t>サンコウ</t>
    </rPh>
    <rPh sb="20" eb="22">
      <t>ヨウシキ</t>
    </rPh>
    <phoneticPr fontId="17"/>
  </si>
  <si>
    <t>資格証の写し</t>
    <phoneticPr fontId="17"/>
  </si>
  <si>
    <t>事業所の平面図（参考様式２）</t>
    <rPh sb="8" eb="10">
      <t>サンコウ</t>
    </rPh>
    <rPh sb="10" eb="12">
      <t>ヨウシキ</t>
    </rPh>
    <phoneticPr fontId="17"/>
  </si>
  <si>
    <t>外観及び内部の様子がわかる写真</t>
    <rPh sb="0" eb="2">
      <t>ガイカン</t>
    </rPh>
    <rPh sb="2" eb="3">
      <t>オヨ</t>
    </rPh>
    <rPh sb="4" eb="6">
      <t>ナイブ</t>
    </rPh>
    <rPh sb="7" eb="9">
      <t>ヨウス</t>
    </rPh>
    <rPh sb="13" eb="15">
      <t>シャシン</t>
    </rPh>
    <phoneticPr fontId="17"/>
  </si>
  <si>
    <t>運営規程（料金表含む）</t>
  </si>
  <si>
    <t>利用者からの苦情を処理するために講ずる措置の概要（参考様式３）</t>
    <rPh sb="25" eb="27">
      <t>サンコウ</t>
    </rPh>
    <rPh sb="27" eb="29">
      <t>ヨウシキ</t>
    </rPh>
    <phoneticPr fontId="17"/>
  </si>
  <si>
    <t>老人居宅生活支援事業開始届又は老人デイサービスセンター等設置届</t>
    <rPh sb="0" eb="2">
      <t>ロウジン</t>
    </rPh>
    <rPh sb="2" eb="4">
      <t>キョタク</t>
    </rPh>
    <rPh sb="4" eb="6">
      <t>セイカツ</t>
    </rPh>
    <rPh sb="6" eb="8">
      <t>シエン</t>
    </rPh>
    <rPh sb="8" eb="10">
      <t>ジギョウ</t>
    </rPh>
    <rPh sb="10" eb="12">
      <t>カイシ</t>
    </rPh>
    <rPh sb="12" eb="13">
      <t>トドケ</t>
    </rPh>
    <rPh sb="13" eb="14">
      <t>マタ</t>
    </rPh>
    <rPh sb="15" eb="17">
      <t>ロウジン</t>
    </rPh>
    <rPh sb="27" eb="28">
      <t>ナド</t>
    </rPh>
    <rPh sb="28" eb="30">
      <t>セッチ</t>
    </rPh>
    <rPh sb="30" eb="31">
      <t>トドケ</t>
    </rPh>
    <phoneticPr fontId="17"/>
  </si>
  <si>
    <t>チェックリスト</t>
    <phoneticPr fontId="17"/>
  </si>
  <si>
    <t>申請者 確認欄</t>
  </si>
  <si>
    <t>建築物等に関するチェックリスト</t>
    <rPh sb="0" eb="3">
      <t>ケンチクブツ</t>
    </rPh>
    <rPh sb="3" eb="4">
      <t>トウ</t>
    </rPh>
    <rPh sb="5" eb="6">
      <t>カン</t>
    </rPh>
    <phoneticPr fontId="17"/>
  </si>
  <si>
    <t>老人福祉法上のチェックリスト</t>
    <rPh sb="0" eb="2">
      <t>ロウジン</t>
    </rPh>
    <rPh sb="2" eb="4">
      <t>フクシ</t>
    </rPh>
    <rPh sb="4" eb="5">
      <t>ホウ</t>
    </rPh>
    <rPh sb="5" eb="6">
      <t>ジョウ</t>
    </rPh>
    <phoneticPr fontId="17"/>
  </si>
  <si>
    <r>
      <t xml:space="preserve">　新規指定前研修は、いつ受講されましたか。
</t>
    </r>
    <r>
      <rPr>
        <sz val="10"/>
        <rFont val="ＭＳ Ｐゴシック"/>
        <family val="3"/>
        <charset val="128"/>
      </rPr>
      <t>　　（　※申請にあたっては、受講済であることが必要です。　）</t>
    </r>
    <rPh sb="1" eb="3">
      <t>シンキ</t>
    </rPh>
    <rPh sb="3" eb="5">
      <t>シテイ</t>
    </rPh>
    <rPh sb="5" eb="6">
      <t>マエ</t>
    </rPh>
    <rPh sb="6" eb="8">
      <t>ケンシュウ</t>
    </rPh>
    <rPh sb="12" eb="14">
      <t>ジュコウ</t>
    </rPh>
    <rPh sb="27" eb="29">
      <t>シンセイ</t>
    </rPh>
    <rPh sb="36" eb="38">
      <t>ジュコウ</t>
    </rPh>
    <rPh sb="38" eb="39">
      <t>スミ</t>
    </rPh>
    <rPh sb="45" eb="47">
      <t>ヒツヨウ</t>
    </rPh>
    <phoneticPr fontId="17"/>
  </si>
  <si>
    <t>　　 年　　　月</t>
    <rPh sb="3" eb="4">
      <t>ネン</t>
    </rPh>
    <rPh sb="7" eb="8">
      <t>ツキ</t>
    </rPh>
    <phoneticPr fontId="17"/>
  </si>
  <si>
    <t xml:space="preserve">  社会保険、労働保険及び損害保険の加入手続は済んでいますか。</t>
    <rPh sb="2" eb="4">
      <t>シャカイ</t>
    </rPh>
    <rPh sb="4" eb="6">
      <t>ホケン</t>
    </rPh>
    <rPh sb="7" eb="9">
      <t>ロウドウ</t>
    </rPh>
    <rPh sb="9" eb="11">
      <t>ホケン</t>
    </rPh>
    <rPh sb="11" eb="12">
      <t>オヨ</t>
    </rPh>
    <rPh sb="13" eb="15">
      <t>ソンガイ</t>
    </rPh>
    <rPh sb="15" eb="17">
      <t>ホケン</t>
    </rPh>
    <rPh sb="18" eb="20">
      <t>カニュウ</t>
    </rPh>
    <rPh sb="20" eb="22">
      <t>テツヅ</t>
    </rPh>
    <rPh sb="23" eb="24">
      <t>ス</t>
    </rPh>
    <phoneticPr fontId="17"/>
  </si>
  <si>
    <t>はい　・　加入手続中又は
　　　　　今後手続を行う</t>
    <rPh sb="5" eb="7">
      <t>カニュウ</t>
    </rPh>
    <rPh sb="7" eb="9">
      <t>テツヅ</t>
    </rPh>
    <rPh sb="9" eb="10">
      <t>チュウ</t>
    </rPh>
    <rPh sb="10" eb="11">
      <t>マタ</t>
    </rPh>
    <rPh sb="18" eb="20">
      <t>コンゴ</t>
    </rPh>
    <rPh sb="20" eb="22">
      <t>テツヅ</t>
    </rPh>
    <rPh sb="23" eb="24">
      <t>オコナ</t>
    </rPh>
    <phoneticPr fontId="17"/>
  </si>
  <si>
    <t>申請書類に記載された内容等について問い合わせをする際の担当者名と連絡先を記入してください。
（平日の日中に連絡がとれる番号を記載）</t>
    <rPh sb="47" eb="49">
      <t>ヘイジツ</t>
    </rPh>
    <rPh sb="50" eb="52">
      <t>ニッチュウ</t>
    </rPh>
    <rPh sb="53" eb="55">
      <t>レンラク</t>
    </rPh>
    <rPh sb="59" eb="61">
      <t>バンゴウ</t>
    </rPh>
    <rPh sb="62" eb="64">
      <t>キサイ</t>
    </rPh>
    <phoneticPr fontId="17"/>
  </si>
  <si>
    <r>
      <t>（電話）　</t>
    </r>
    <r>
      <rPr>
        <sz val="12"/>
        <rFont val="ＭＳ 明朝"/>
        <family val="1"/>
        <charset val="128"/>
      </rPr>
      <t xml:space="preserve">    </t>
    </r>
    <rPh sb="1" eb="3">
      <t>デンワ</t>
    </rPh>
    <phoneticPr fontId="17"/>
  </si>
  <si>
    <r>
      <t>（ＦＡＸ）　</t>
    </r>
    <r>
      <rPr>
        <sz val="12"/>
        <rFont val="ＭＳ 明朝"/>
        <family val="1"/>
        <charset val="128"/>
      </rPr>
      <t xml:space="preserve">   </t>
    </r>
    <phoneticPr fontId="17"/>
  </si>
  <si>
    <t>介護給付費算定に係る体制等に関する届出書、体制等状況一覧表、加算様式・参考様式</t>
    <rPh sb="0" eb="2">
      <t>カイゴ</t>
    </rPh>
    <rPh sb="2" eb="4">
      <t>キュウフ</t>
    </rPh>
    <rPh sb="4" eb="5">
      <t>ヒ</t>
    </rPh>
    <rPh sb="5" eb="7">
      <t>サンテイ</t>
    </rPh>
    <rPh sb="8" eb="9">
      <t>カカ</t>
    </rPh>
    <rPh sb="10" eb="12">
      <t>タイセイ</t>
    </rPh>
    <rPh sb="12" eb="13">
      <t>トウ</t>
    </rPh>
    <rPh sb="14" eb="15">
      <t>カン</t>
    </rPh>
    <rPh sb="17" eb="19">
      <t>トドケデ</t>
    </rPh>
    <rPh sb="19" eb="20">
      <t>ショ</t>
    </rPh>
    <phoneticPr fontId="12"/>
  </si>
  <si>
    <t>介護職員等処遇改善加算の算定にあたっては、別途、処遇改善等計画書の提出（法人として新規提出）又は変更（既に提出済みの計画書に事業所を追加）が必要となります。</t>
    <rPh sb="4" eb="5">
      <t>トウ</t>
    </rPh>
    <phoneticPr fontId="12"/>
  </si>
  <si>
    <t>当該事業所で兼務する他の職種
（兼務の場合のみ記入）</t>
    <phoneticPr fontId="17"/>
  </si>
  <si>
    <t>他の事業所、施設等の職務との兼務（兼務の場合のみ記入）</t>
    <phoneticPr fontId="17"/>
  </si>
  <si>
    <t>兼務先の名称、所在地</t>
    <rPh sb="7" eb="10">
      <t>ショザイチ</t>
    </rPh>
    <phoneticPr fontId="17"/>
  </si>
  <si>
    <t>兼務先のサービス種別、兼務する職種 
及び勤務時間等</t>
    <rPh sb="0" eb="2">
      <t>ケンム</t>
    </rPh>
    <rPh sb="2" eb="3">
      <t>サキ</t>
    </rPh>
    <rPh sb="8" eb="10">
      <t>シュベツ</t>
    </rPh>
    <phoneticPr fontId="17"/>
  </si>
  <si>
    <r>
      <t>　記入欄が不足する場合は、適宜欄を設けて記載するか又は次頁の記入欄不足時の書類を添付してください。
　管理者の兼務については、添付資料にて確認可能な場合は記載を省略することが可能です。               
　機能訓練指導員については、生活相談員</t>
    </r>
    <r>
      <rPr>
        <sz val="10"/>
        <rFont val="ＭＳ Ｐゴシック"/>
        <family val="3"/>
        <charset val="128"/>
        <scheme val="minor"/>
      </rPr>
      <t>、看護職員又は</t>
    </r>
    <r>
      <rPr>
        <sz val="10"/>
        <color theme="1"/>
        <rFont val="ＭＳ Ｐゴシック"/>
        <family val="3"/>
        <charset val="128"/>
        <scheme val="minor"/>
      </rPr>
      <t xml:space="preserve">介護職員と兼務しない場合にのみ記載してください。               
　当該事業を事業所所在地以外の場所（いわゆる出張所）で一部実施する場合、下段の表に所在地等を記載してください。また、従業者については、上段の表に出張所に勤務する従業者も含めて記載してください。  
　サービス提供時間は、 送迎時間を除きます。            
</t>
    </r>
    <rPh sb="132" eb="133">
      <t>マタ</t>
    </rPh>
    <rPh sb="254" eb="257">
      <t>ジュウギョウシャ</t>
    </rPh>
    <phoneticPr fontId="17"/>
  </si>
  <si>
    <t>（通所介護事業を事業所所在地以外の場所で一部実施する場合）</t>
    <phoneticPr fontId="17"/>
  </si>
  <si>
    <r>
      <t>　　　３　処遇改善加算等計画書については、以下URLを参照してください。
　　　　　</t>
    </r>
    <r>
      <rPr>
        <u/>
        <sz val="10"/>
        <rFont val="ＭＳ ゴシック"/>
        <family val="3"/>
        <charset val="128"/>
      </rPr>
      <t>https://www.fukushi.metro.tokyo.lg.jp/kourei/hoken/shogu/index.html</t>
    </r>
    <r>
      <rPr>
        <sz val="10"/>
        <rFont val="ＭＳ ゴシック"/>
        <family val="3"/>
        <charset val="128"/>
      </rPr>
      <t xml:space="preserve">
　　　　　</t>
    </r>
    <r>
      <rPr>
        <sz val="8"/>
        <rFont val="ＭＳ ゴシック"/>
        <family val="3"/>
        <charset val="128"/>
      </rPr>
      <t>東京都福祉局 &gt; 高齢者 &gt; 介護保険 &gt; 介護職員処遇改善加算（現行加算、特定加算及びベースアップ加算）について</t>
    </r>
    <phoneticPr fontId="17"/>
  </si>
  <si>
    <r>
      <t xml:space="preserve"> 「とうきょう福祉ナビゲーション」</t>
    </r>
    <r>
      <rPr>
        <sz val="6"/>
        <rFont val="ＭＳ Ｐゴシック"/>
        <family val="3"/>
        <charset val="128"/>
      </rPr>
      <t>※</t>
    </r>
    <r>
      <rPr>
        <sz val="12"/>
        <rFont val="ＭＳ Ｐゴシック"/>
        <family val="3"/>
        <charset val="128"/>
      </rPr>
      <t>等を利用して、近隣に同一あるいは類似した名称の事業所がないか確認しましたか。</t>
    </r>
    <rPh sb="7" eb="9">
      <t>フクシ</t>
    </rPh>
    <rPh sb="18" eb="19">
      <t>トウ</t>
    </rPh>
    <rPh sb="20" eb="22">
      <t>リヨウ</t>
    </rPh>
    <rPh sb="25" eb="27">
      <t>キンリン</t>
    </rPh>
    <rPh sb="28" eb="30">
      <t>ドウイツ</t>
    </rPh>
    <rPh sb="34" eb="36">
      <t>ルイジ</t>
    </rPh>
    <rPh sb="38" eb="40">
      <t>メイショウ</t>
    </rPh>
    <rPh sb="41" eb="44">
      <t>ジギョウショ</t>
    </rPh>
    <rPh sb="48" eb="50">
      <t>カクニン</t>
    </rPh>
    <phoneticPr fontId="17"/>
  </si>
  <si>
    <t>　はい　・　いいえ</t>
    <phoneticPr fontId="17"/>
  </si>
  <si>
    <t>　https://www.fukunavi.or.jp/fukunavi/
　 福ナビホーム &gt; 事業所情報　「事業所・法人を探す」  &gt; 名称等から探す　「事業所名で検索」</t>
    <rPh sb="56" eb="59">
      <t>ジギョウショ</t>
    </rPh>
    <rPh sb="60" eb="62">
      <t>ホウジン</t>
    </rPh>
    <rPh sb="63" eb="64">
      <t>サガ</t>
    </rPh>
    <phoneticPr fontId="1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</si>
</sst>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h:mm;@"/>
    <numFmt numFmtId="177" formatCode="0.0"/>
    <numFmt numFmtId="178" formatCode="#,##0.0#"/>
    <numFmt numFmtId="179" formatCode="yyyy&quot;年&quot;m&quot;月&quot;d&quot;日&quot;;@"/>
    <numFmt numFmtId="180" formatCode="0.00_ "/>
    <numFmt numFmtId="181" formatCode="#,##0.00;[Red]#,##0.00"/>
  </numFmts>
  <fonts count="133" x14ac:knownFonts="1">
    <font>
      <sz val="12"/>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b/>
      <sz val="11"/>
      <name val="ＭＳ Ｐゴシック"/>
      <family val="3"/>
      <charset val="128"/>
    </font>
    <font>
      <i/>
      <sz val="11"/>
      <name val="ＭＳ Ｐゴシック"/>
      <family val="3"/>
      <charset val="128"/>
    </font>
    <font>
      <sz val="11"/>
      <name val="ＭＳ Ｐゴシック"/>
      <family val="3"/>
      <charset val="128"/>
    </font>
    <font>
      <sz val="12"/>
      <name val="ＭＳ Ｐゴシック"/>
      <family val="3"/>
      <charset val="128"/>
    </font>
    <font>
      <sz val="10"/>
      <name val="ＭＳ Ｐゴシック"/>
      <family val="3"/>
      <charset val="128"/>
    </font>
    <font>
      <sz val="9"/>
      <name val="ＭＳ Ｐゴシック"/>
      <family val="3"/>
      <charset val="128"/>
    </font>
    <font>
      <sz val="8"/>
      <name val="ＭＳ Ｐゴシック"/>
      <family val="3"/>
      <charset val="128"/>
    </font>
    <font>
      <b/>
      <sz val="14"/>
      <name val="ＭＳ Ｐゴシック"/>
      <family val="3"/>
      <charset val="128"/>
    </font>
    <font>
      <b/>
      <sz val="12"/>
      <name val="ＭＳ Ｐゴシック"/>
      <family val="3"/>
      <charset val="128"/>
    </font>
    <font>
      <sz val="10"/>
      <name val="ＭＳ ゴシック"/>
      <family val="3"/>
      <charset val="128"/>
    </font>
    <font>
      <sz val="6"/>
      <name val="ＭＳ Ｐゴシック"/>
      <family val="3"/>
      <charset val="128"/>
    </font>
    <font>
      <b/>
      <sz val="16"/>
      <name val="ＭＳ Ｐゴシック"/>
      <family val="3"/>
      <charset val="128"/>
    </font>
    <font>
      <u/>
      <sz val="11"/>
      <name val="ＭＳ Ｐゴシック"/>
      <family val="3"/>
      <charset val="128"/>
    </font>
    <font>
      <sz val="16"/>
      <name val="ＭＳ Ｐゴシック"/>
      <family val="3"/>
      <charset val="128"/>
    </font>
    <font>
      <sz val="11"/>
      <name val="ＭＳ ゴシック"/>
      <family val="3"/>
      <charset val="128"/>
    </font>
    <font>
      <sz val="14"/>
      <name val="ＭＳ Ｐゴシック"/>
      <family val="3"/>
      <charset val="128"/>
    </font>
    <font>
      <sz val="12"/>
      <name val="ＭＳ 明朝"/>
      <family val="1"/>
      <charset val="128"/>
    </font>
    <font>
      <sz val="11"/>
      <name val="ＭＳ 明朝"/>
      <family val="1"/>
      <charset val="128"/>
    </font>
    <font>
      <sz val="10"/>
      <name val="ＭＳ 明朝"/>
      <family val="1"/>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2"/>
      <charset val="128"/>
      <scheme val="minor"/>
    </font>
    <font>
      <sz val="14"/>
      <color theme="1"/>
      <name val="ＭＳ Ｐゴシック"/>
      <family val="2"/>
      <charset val="128"/>
      <scheme val="minor"/>
    </font>
    <font>
      <sz val="12"/>
      <color theme="1"/>
      <name val="ＭＳ Ｐゴシック"/>
      <family val="3"/>
      <charset val="128"/>
      <scheme val="minor"/>
    </font>
    <font>
      <sz val="10"/>
      <color theme="1"/>
      <name val="ＭＳ Ｐゴシック"/>
      <family val="2"/>
      <charset val="128"/>
      <scheme val="minor"/>
    </font>
    <font>
      <u/>
      <sz val="11"/>
      <color theme="10"/>
      <name val="ＭＳ Ｐゴシック"/>
      <family val="2"/>
      <charset val="128"/>
      <scheme val="minor"/>
    </font>
    <font>
      <b/>
      <sz val="13.5"/>
      <name val="ＭＳ Ｐゴシック"/>
      <family val="3"/>
      <charset val="128"/>
    </font>
    <font>
      <sz val="11"/>
      <name val="ＭＳ Ｐゴシック"/>
      <family val="2"/>
      <charset val="128"/>
      <scheme val="minor"/>
    </font>
    <font>
      <sz val="11"/>
      <name val="ＭＳ Ｐゴシック"/>
      <family val="3"/>
      <charset val="128"/>
      <scheme val="minor"/>
    </font>
    <font>
      <sz val="10"/>
      <name val="ＭＳ Ｐゴシック"/>
      <family val="3"/>
      <charset val="128"/>
      <scheme val="minor"/>
    </font>
    <font>
      <sz val="9"/>
      <color theme="1"/>
      <name val="ＭＳ Ｐゴシック"/>
      <family val="3"/>
      <charset val="128"/>
    </font>
    <font>
      <b/>
      <sz val="12"/>
      <name val="ＭＳ 明朝"/>
      <family val="1"/>
      <charset val="128"/>
    </font>
    <font>
      <b/>
      <sz val="9"/>
      <name val="ＭＳ 明朝"/>
      <family val="1"/>
      <charset val="128"/>
    </font>
    <font>
      <b/>
      <sz val="11"/>
      <name val="ＭＳ 明朝"/>
      <family val="1"/>
      <charset val="128"/>
    </font>
    <font>
      <b/>
      <sz val="10"/>
      <name val="ＭＳ 明朝"/>
      <family val="1"/>
      <charset val="128"/>
    </font>
    <font>
      <sz val="10"/>
      <color rgb="FF000000"/>
      <name val="Times New Roman"/>
      <family val="1"/>
    </font>
    <font>
      <b/>
      <sz val="12"/>
      <name val="ＭＳ Ｐゴシック"/>
      <family val="3"/>
      <charset val="128"/>
      <scheme val="minor"/>
    </font>
    <font>
      <sz val="10"/>
      <name val="ＭＳ Ｐゴシック"/>
      <family val="3"/>
      <charset val="128"/>
      <scheme val="major"/>
    </font>
    <font>
      <sz val="10.5"/>
      <name val="ＭＳ Ｐゴシック"/>
      <family val="3"/>
      <charset val="128"/>
      <scheme val="minor"/>
    </font>
    <font>
      <sz val="16"/>
      <name val="HGSｺﾞｼｯｸM"/>
      <family val="3"/>
      <charset val="128"/>
    </font>
    <font>
      <b/>
      <sz val="16"/>
      <name val="HGSｺﾞｼｯｸM"/>
      <family val="3"/>
      <charset val="128"/>
    </font>
    <font>
      <b/>
      <sz val="14"/>
      <name val="HGSｺﾞｼｯｸM"/>
      <family val="3"/>
      <charset val="128"/>
    </font>
    <font>
      <sz val="14"/>
      <name val="HGSｺﾞｼｯｸM"/>
      <family val="3"/>
      <charset val="128"/>
    </font>
    <font>
      <sz val="12"/>
      <name val="HGSｺﾞｼｯｸM"/>
      <family val="3"/>
      <charset val="128"/>
    </font>
    <font>
      <b/>
      <sz val="12"/>
      <name val="HGSｺﾞｼｯｸM"/>
      <family val="3"/>
      <charset val="128"/>
    </font>
    <font>
      <sz val="10"/>
      <name val="HGSｺﾞｼｯｸM"/>
      <family val="3"/>
      <charset val="128"/>
    </font>
    <font>
      <sz val="11"/>
      <name val="HGSｺﾞｼｯｸM"/>
      <family val="3"/>
      <charset val="128"/>
    </font>
    <font>
      <sz val="6"/>
      <name val="HGSｺﾞｼｯｸM"/>
      <family val="3"/>
      <charset val="128"/>
    </font>
    <font>
      <sz val="12"/>
      <color rgb="FFFFFF99"/>
      <name val="HGSｺﾞｼｯｸM"/>
      <family val="3"/>
      <charset val="128"/>
    </font>
    <font>
      <b/>
      <sz val="16"/>
      <color rgb="FFFF0000"/>
      <name val="ＭＳ Ｐゴシック"/>
      <family val="2"/>
      <charset val="128"/>
      <scheme val="minor"/>
    </font>
    <font>
      <sz val="16"/>
      <color theme="1"/>
      <name val="ＭＳ Ｐゴシック"/>
      <family val="3"/>
      <charset val="128"/>
      <scheme val="minor"/>
    </font>
    <font>
      <sz val="16"/>
      <color rgb="FFFF0000"/>
      <name val="ＭＳ Ｐゴシック"/>
      <family val="3"/>
      <charset val="128"/>
      <scheme val="minor"/>
    </font>
    <font>
      <sz val="16"/>
      <color rgb="FF000000"/>
      <name val="ＭＳ Ｐゴシック"/>
      <family val="3"/>
      <charset val="128"/>
      <scheme val="minor"/>
    </font>
    <font>
      <b/>
      <sz val="12"/>
      <color rgb="FFFF0000"/>
      <name val="HGSｺﾞｼｯｸM"/>
      <family val="3"/>
      <charset val="128"/>
    </font>
    <font>
      <sz val="12"/>
      <name val="HGSｺﾞｼｯｸE"/>
      <family val="3"/>
      <charset val="128"/>
    </font>
    <font>
      <u/>
      <sz val="12"/>
      <name val="HGSｺﾞｼｯｸE"/>
      <family val="3"/>
      <charset val="128"/>
    </font>
    <font>
      <b/>
      <u/>
      <sz val="12"/>
      <name val="HGSｺﾞｼｯｸM"/>
      <family val="3"/>
      <charset val="128"/>
    </font>
    <font>
      <sz val="12"/>
      <color theme="1"/>
      <name val="HGSｺﾞｼｯｸM"/>
      <family val="3"/>
      <charset val="128"/>
    </font>
    <font>
      <sz val="16"/>
      <name val="HGSｺﾞｼｯｸE"/>
      <family val="3"/>
      <charset val="128"/>
    </font>
    <font>
      <sz val="16"/>
      <color theme="1"/>
      <name val="ＭＳ Ｐゴシック"/>
      <family val="2"/>
      <charset val="128"/>
      <scheme val="minor"/>
    </font>
    <font>
      <sz val="16"/>
      <color theme="1"/>
      <name val="HGSｺﾞｼｯｸM"/>
      <family val="3"/>
      <charset val="128"/>
    </font>
    <font>
      <b/>
      <sz val="10.5"/>
      <name val="ＭＳ Ｐゴシック"/>
      <family val="3"/>
      <charset val="128"/>
      <scheme val="minor"/>
    </font>
    <font>
      <sz val="11"/>
      <color theme="1"/>
      <name val="ＭＳ Ｐゴシック"/>
      <family val="2"/>
      <scheme val="minor"/>
    </font>
    <font>
      <sz val="8"/>
      <color theme="1"/>
      <name val="ＭＳ Ｐゴシック"/>
      <family val="2"/>
      <scheme val="minor"/>
    </font>
    <font>
      <sz val="8"/>
      <color theme="1"/>
      <name val="ＭＳ Ｐゴシック"/>
      <family val="3"/>
      <charset val="128"/>
      <scheme val="minor"/>
    </font>
    <font>
      <sz val="6"/>
      <name val="ＭＳ Ｐゴシック"/>
      <family val="3"/>
      <charset val="128"/>
      <scheme val="minor"/>
    </font>
    <font>
      <u/>
      <sz val="10"/>
      <color rgb="FF0000FF"/>
      <name val="ＭＳ Ｐ明朝"/>
      <family val="1"/>
      <charset val="128"/>
    </font>
    <font>
      <sz val="11"/>
      <color rgb="FFFF0000"/>
      <name val="ＭＳ Ｐゴシック"/>
      <family val="2"/>
      <charset val="128"/>
      <scheme val="minor"/>
    </font>
    <font>
      <sz val="8"/>
      <color rgb="FFFF0000"/>
      <name val="ＭＳ Ｐゴシック"/>
      <family val="3"/>
      <charset val="128"/>
    </font>
    <font>
      <b/>
      <sz val="22"/>
      <name val="HG丸ｺﾞｼｯｸM-PRO"/>
      <family val="3"/>
      <charset val="128"/>
    </font>
    <font>
      <sz val="18"/>
      <name val="ＭＳ Ｐゴシック"/>
      <family val="3"/>
      <charset val="128"/>
    </font>
    <font>
      <sz val="16"/>
      <name val="ＭＳ 明朝"/>
      <family val="1"/>
      <charset val="128"/>
    </font>
    <font>
      <u/>
      <sz val="11"/>
      <color theme="10"/>
      <name val="ＭＳ Ｐゴシック"/>
      <family val="3"/>
      <charset val="128"/>
    </font>
    <font>
      <sz val="14"/>
      <name val="ＭＳ Ｐゴシック"/>
      <family val="2"/>
      <charset val="128"/>
      <scheme val="minor"/>
    </font>
    <font>
      <sz val="14"/>
      <name val="ＭＳ Ｐゴシック"/>
      <family val="3"/>
      <charset val="128"/>
      <scheme val="minor"/>
    </font>
    <font>
      <sz val="12"/>
      <name val="ＭＳ Ｐゴシック"/>
      <family val="3"/>
      <charset val="128"/>
      <scheme val="minor"/>
    </font>
    <font>
      <u/>
      <sz val="10"/>
      <name val="ＭＳ Ｐ明朝"/>
      <family val="1"/>
      <charset val="128"/>
    </font>
    <font>
      <sz val="10"/>
      <name val="ＭＳ Ｐゴシック"/>
      <family val="2"/>
      <charset val="128"/>
      <scheme val="minor"/>
    </font>
    <font>
      <sz val="9"/>
      <color theme="1"/>
      <name val="ＭＳ Ｐゴシック"/>
      <family val="3"/>
      <charset val="128"/>
      <scheme val="minor"/>
    </font>
    <font>
      <sz val="14"/>
      <color theme="1"/>
      <name val="ＭＳ Ｐゴシック"/>
      <family val="3"/>
      <charset val="128"/>
      <scheme val="minor"/>
    </font>
    <font>
      <sz val="8"/>
      <color theme="1"/>
      <name val="ＭＳ Ｐゴシック"/>
      <family val="2"/>
      <charset val="128"/>
      <scheme val="minor"/>
    </font>
    <font>
      <sz val="11"/>
      <color theme="1"/>
      <name val="ＭＳ 明朝"/>
      <family val="1"/>
      <charset val="128"/>
    </font>
    <font>
      <sz val="11"/>
      <color rgb="FFFF0000"/>
      <name val="ＭＳ 明朝"/>
      <family val="1"/>
      <charset val="128"/>
    </font>
    <font>
      <u/>
      <sz val="11"/>
      <color rgb="FFFF0000"/>
      <name val="ＭＳ 明朝"/>
      <family val="1"/>
      <charset val="128"/>
    </font>
    <font>
      <b/>
      <sz val="11"/>
      <color rgb="FFFF0000"/>
      <name val="ＭＳ 明朝"/>
      <family val="1"/>
      <charset val="128"/>
    </font>
    <font>
      <strike/>
      <sz val="11"/>
      <name val="ＭＳ 明朝"/>
      <family val="1"/>
      <charset val="128"/>
    </font>
    <font>
      <strike/>
      <sz val="11"/>
      <color theme="1"/>
      <name val="ＭＳ 明朝"/>
      <family val="1"/>
      <charset val="128"/>
    </font>
    <font>
      <sz val="6"/>
      <color theme="1"/>
      <name val="ＭＳ 明朝"/>
      <family val="1"/>
      <charset val="128"/>
    </font>
    <font>
      <sz val="10"/>
      <color theme="1"/>
      <name val="ＭＳ 明朝"/>
      <family val="1"/>
      <charset val="128"/>
    </font>
    <font>
      <sz val="8"/>
      <color theme="1"/>
      <name val="ＭＳ 明朝"/>
      <family val="1"/>
      <charset val="128"/>
    </font>
    <font>
      <sz val="8"/>
      <color rgb="FFFF0000"/>
      <name val="ＭＳ 明朝"/>
      <family val="1"/>
      <charset val="128"/>
    </font>
    <font>
      <sz val="10"/>
      <color theme="1"/>
      <name val="ＭＳ Ｐゴシック"/>
      <family val="3"/>
      <charset val="128"/>
    </font>
    <font>
      <b/>
      <sz val="10"/>
      <color theme="1"/>
      <name val="ＭＳ Ｐゴシック"/>
      <family val="3"/>
      <charset val="128"/>
    </font>
    <font>
      <sz val="11"/>
      <color theme="1"/>
      <name val="ＭＳ Ｐゴシック"/>
      <family val="3"/>
      <charset val="128"/>
    </font>
    <font>
      <sz val="8"/>
      <color theme="1"/>
      <name val="ＭＳ Ｐゴシック"/>
      <family val="3"/>
      <charset val="128"/>
    </font>
    <font>
      <sz val="6"/>
      <color theme="1"/>
      <name val="ＭＳ Ｐゴシック"/>
      <family val="3"/>
      <charset val="128"/>
    </font>
    <font>
      <sz val="14"/>
      <color theme="1"/>
      <name val="ＭＳ Ｐゴシック"/>
      <family val="3"/>
      <charset val="128"/>
    </font>
    <font>
      <b/>
      <sz val="12"/>
      <color theme="1"/>
      <name val="ＭＳ Ｐゴシック"/>
      <family val="3"/>
      <charset val="128"/>
      <scheme val="minor"/>
    </font>
    <font>
      <sz val="10"/>
      <color theme="1"/>
      <name val="ＭＳ Ｐゴシック"/>
      <family val="3"/>
      <charset val="128"/>
      <scheme val="minor"/>
    </font>
    <font>
      <sz val="10"/>
      <color theme="1"/>
      <name val="ＭＳ Ｐゴシック"/>
      <family val="3"/>
      <charset val="128"/>
      <scheme val="major"/>
    </font>
    <font>
      <sz val="10.5"/>
      <color theme="1"/>
      <name val="ＭＳ Ｐゴシック"/>
      <family val="3"/>
      <charset val="128"/>
      <scheme val="minor"/>
    </font>
    <font>
      <sz val="9.5"/>
      <color theme="1"/>
      <name val="ＭＳ Ｐゴシック"/>
      <family val="3"/>
      <charset val="128"/>
      <scheme val="minor"/>
    </font>
    <font>
      <sz val="10"/>
      <color rgb="FF000000"/>
      <name val="ＭＳ Ｐゴシック"/>
      <family val="3"/>
      <charset val="128"/>
      <scheme val="minor"/>
    </font>
    <font>
      <sz val="10.5"/>
      <color rgb="FF000000"/>
      <name val="ＭＳ Ｐゴシック"/>
      <family val="3"/>
      <charset val="128"/>
      <scheme val="minor"/>
    </font>
    <font>
      <sz val="9.5"/>
      <name val="ＭＳ Ｐゴシック"/>
      <family val="3"/>
      <charset val="128"/>
      <scheme val="minor"/>
    </font>
    <font>
      <sz val="9"/>
      <name val="ＭＳ Ｐゴシック"/>
      <family val="3"/>
      <charset val="128"/>
      <scheme val="minor"/>
    </font>
    <font>
      <u/>
      <sz val="10"/>
      <name val="ＭＳ ゴシック"/>
      <family val="3"/>
      <charset val="128"/>
    </font>
    <font>
      <sz val="9"/>
      <color rgb="FF000000"/>
      <name val="Meiryo UI"/>
      <family val="3"/>
      <charset val="128"/>
    </font>
    <font>
      <sz val="9"/>
      <name val="ＭＳ Ｐゴシック"/>
      <family val="3"/>
      <charset val="128"/>
      <scheme val="major"/>
    </font>
    <font>
      <sz val="8"/>
      <name val="ＭＳ Ｐゴシック"/>
      <family val="3"/>
      <charset val="128"/>
      <scheme val="major"/>
    </font>
    <font>
      <sz val="8"/>
      <name val="ＭＳ ゴシック"/>
      <family val="3"/>
      <charset val="128"/>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8" tint="0.79998168889431442"/>
        <bgColor indexed="64"/>
      </patternFill>
    </fill>
    <fill>
      <patternFill patternType="solid">
        <fgColor rgb="FFFFFFCC"/>
        <bgColor indexed="64"/>
      </patternFill>
    </fill>
    <fill>
      <patternFill patternType="solid">
        <fgColor rgb="FFCCFFCC"/>
        <bgColor indexed="64"/>
      </patternFill>
    </fill>
    <fill>
      <patternFill patternType="solid">
        <fgColor theme="0" tint="-0.14996795556505021"/>
        <bgColor indexed="64"/>
      </patternFill>
    </fill>
    <fill>
      <patternFill patternType="solid">
        <fgColor theme="0" tint="-0.14999847407452621"/>
        <bgColor indexed="64"/>
      </patternFill>
    </fill>
  </fills>
  <borders count="173">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thin">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top style="thin">
        <color indexed="64"/>
      </top>
      <bottom style="dotted">
        <color indexed="64"/>
      </bottom>
      <diagonal/>
    </border>
    <border>
      <left/>
      <right/>
      <top style="dotted">
        <color indexed="64"/>
      </top>
      <bottom style="dotted">
        <color indexed="64"/>
      </bottom>
      <diagonal/>
    </border>
    <border>
      <left style="thin">
        <color indexed="64"/>
      </left>
      <right/>
      <top style="dotted">
        <color indexed="64"/>
      </top>
      <bottom style="dotted">
        <color indexed="64"/>
      </bottom>
      <diagonal/>
    </border>
    <border>
      <left/>
      <right style="thin">
        <color indexed="64"/>
      </right>
      <top/>
      <bottom/>
      <diagonal/>
    </border>
    <border>
      <left style="thin">
        <color indexed="64"/>
      </left>
      <right/>
      <top/>
      <bottom/>
      <diagonal/>
    </border>
    <border>
      <left/>
      <right/>
      <top/>
      <bottom style="medium">
        <color indexed="64"/>
      </bottom>
      <diagonal/>
    </border>
    <border>
      <left style="thin">
        <color indexed="64"/>
      </left>
      <right/>
      <top style="medium">
        <color indexed="64"/>
      </top>
      <bottom/>
      <diagonal/>
    </border>
    <border>
      <left/>
      <right style="medium">
        <color indexed="64"/>
      </right>
      <top style="medium">
        <color indexed="64"/>
      </top>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diagonal/>
    </border>
    <border>
      <left/>
      <right/>
      <top style="dotted">
        <color indexed="64"/>
      </top>
      <bottom style="medium">
        <color indexed="64"/>
      </bottom>
      <diagonal/>
    </border>
    <border>
      <left/>
      <right style="thin">
        <color indexed="64"/>
      </right>
      <top style="dotted">
        <color indexed="64"/>
      </top>
      <bottom style="dotted">
        <color indexed="64"/>
      </bottom>
      <diagonal/>
    </border>
    <border>
      <left/>
      <right/>
      <top style="thin">
        <color indexed="64"/>
      </top>
      <bottom style="hair">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right style="dotted">
        <color indexed="64"/>
      </right>
      <top/>
      <bottom style="thin">
        <color indexed="64"/>
      </bottom>
      <diagonal/>
    </border>
    <border>
      <left style="dotted">
        <color indexed="64"/>
      </left>
      <right style="thin">
        <color indexed="64"/>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style="medium">
        <color indexed="64"/>
      </right>
      <top style="dotted">
        <color indexed="64"/>
      </top>
      <bottom style="medium">
        <color indexed="64"/>
      </bottom>
      <diagonal/>
    </border>
    <border>
      <left/>
      <right style="medium">
        <color indexed="64"/>
      </right>
      <top style="dotted">
        <color indexed="64"/>
      </top>
      <bottom style="medium">
        <color indexed="64"/>
      </bottom>
      <diagonal/>
    </border>
    <border>
      <left/>
      <right style="medium">
        <color indexed="64"/>
      </right>
      <top style="thin">
        <color indexed="64"/>
      </top>
      <bottom style="dotted">
        <color indexed="64"/>
      </bottom>
      <diagonal/>
    </border>
    <border>
      <left/>
      <right/>
      <top style="medium">
        <color indexed="64"/>
      </top>
      <bottom style="dotted">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right style="thin">
        <color indexed="64"/>
      </right>
      <top style="medium">
        <color indexed="64"/>
      </top>
      <bottom/>
      <diagonal/>
    </border>
    <border>
      <left style="medium">
        <color indexed="64"/>
      </left>
      <right/>
      <top style="medium">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diagonalUp="1">
      <left style="medium">
        <color indexed="64"/>
      </left>
      <right/>
      <top style="medium">
        <color indexed="64"/>
      </top>
      <bottom style="dotted">
        <color indexed="64"/>
      </bottom>
      <diagonal style="hair">
        <color indexed="64"/>
      </diagonal>
    </border>
    <border diagonalUp="1">
      <left/>
      <right style="thin">
        <color indexed="64"/>
      </right>
      <top style="medium">
        <color indexed="64"/>
      </top>
      <bottom style="dotted">
        <color indexed="64"/>
      </bottom>
      <diagonal style="hair">
        <color indexed="64"/>
      </diagonal>
    </border>
    <border diagonalUp="1">
      <left style="thin">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left style="medium">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style="medium">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style="medium">
        <color indexed="64"/>
      </left>
      <right/>
      <top style="thin">
        <color indexed="64"/>
      </top>
      <bottom style="dotted">
        <color indexed="64"/>
      </bottom>
      <diagonal/>
    </border>
    <border diagonalUp="1">
      <left style="medium">
        <color indexed="64"/>
      </left>
      <right/>
      <top style="thin">
        <color indexed="64"/>
      </top>
      <bottom style="dotted">
        <color indexed="64"/>
      </bottom>
      <diagonal style="hair">
        <color indexed="64"/>
      </diagonal>
    </border>
    <border diagonalUp="1">
      <left/>
      <right style="thin">
        <color indexed="64"/>
      </right>
      <top style="thin">
        <color indexed="64"/>
      </top>
      <bottom style="dotted">
        <color indexed="64"/>
      </bottom>
      <diagonal style="hair">
        <color indexed="64"/>
      </diagonal>
    </border>
    <border diagonalUp="1">
      <left style="thin">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left style="medium">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diagonalUp="1">
      <left style="medium">
        <color indexed="64"/>
      </left>
      <right/>
      <top/>
      <bottom style="dotted">
        <color indexed="64"/>
      </bottom>
      <diagonal style="hair">
        <color indexed="64"/>
      </diagonal>
    </border>
    <border diagonalUp="1">
      <left/>
      <right style="thin">
        <color indexed="64"/>
      </right>
      <top/>
      <bottom style="dotted">
        <color indexed="64"/>
      </bottom>
      <diagonal style="hair">
        <color indexed="64"/>
      </diagonal>
    </border>
    <border diagonalUp="1">
      <left style="thin">
        <color indexed="64"/>
      </left>
      <right/>
      <top/>
      <bottom style="dotted">
        <color indexed="64"/>
      </bottom>
      <diagonal style="hair">
        <color indexed="64"/>
      </diagonal>
    </border>
    <border diagonalUp="1">
      <left/>
      <right style="medium">
        <color indexed="64"/>
      </right>
      <top/>
      <bottom style="dotted">
        <color indexed="64"/>
      </bottom>
      <diagonal style="hair">
        <color indexed="64"/>
      </diagonal>
    </border>
    <border>
      <left style="thin">
        <color indexed="64"/>
      </left>
      <right style="medium">
        <color indexed="64"/>
      </right>
      <top style="medium">
        <color indexed="64"/>
      </top>
      <bottom/>
      <diagonal/>
    </border>
    <border diagonalUp="1">
      <left style="medium">
        <color indexed="64"/>
      </left>
      <right/>
      <top style="medium">
        <color indexed="64"/>
      </top>
      <bottom/>
      <diagonal style="hair">
        <color indexed="64"/>
      </diagonal>
    </border>
    <border diagonalUp="1">
      <left/>
      <right/>
      <top style="medium">
        <color indexed="64"/>
      </top>
      <bottom/>
      <diagonal style="hair">
        <color indexed="64"/>
      </diagonal>
    </border>
    <border diagonalUp="1">
      <left/>
      <right style="medium">
        <color indexed="64"/>
      </right>
      <top style="medium">
        <color indexed="64"/>
      </top>
      <bottom/>
      <diagonal style="hair">
        <color indexed="64"/>
      </diagonal>
    </border>
    <border diagonalUp="1">
      <left style="medium">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medium">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diagonalUp="1">
      <left style="medium">
        <color indexed="64"/>
      </left>
      <right/>
      <top/>
      <bottom style="medium">
        <color indexed="64"/>
      </bottom>
      <diagonal style="hair">
        <color indexed="64"/>
      </diagonal>
    </border>
    <border diagonalUp="1">
      <left/>
      <right/>
      <top/>
      <bottom style="medium">
        <color indexed="64"/>
      </bottom>
      <diagonal style="hair">
        <color indexed="64"/>
      </diagonal>
    </border>
    <border diagonalUp="1">
      <left/>
      <right style="medium">
        <color indexed="64"/>
      </right>
      <top/>
      <bottom style="medium">
        <color indexed="64"/>
      </bottom>
      <diagonal style="hair">
        <color indexed="64"/>
      </diagonal>
    </border>
    <border>
      <left style="medium">
        <color indexed="64"/>
      </left>
      <right/>
      <top style="dotted">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medium">
        <color indexed="64"/>
      </left>
      <right/>
      <top style="hair">
        <color indexed="64"/>
      </top>
      <bottom/>
      <diagonal/>
    </border>
    <border>
      <left/>
      <right style="medium">
        <color indexed="64"/>
      </right>
      <top style="hair">
        <color indexed="64"/>
      </top>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style="thin">
        <color indexed="64"/>
      </top>
      <bottom style="hair">
        <color indexed="64"/>
      </bottom>
      <diagonal/>
    </border>
    <border>
      <left style="medium">
        <color indexed="64"/>
      </left>
      <right style="medium">
        <color indexed="64"/>
      </right>
      <top style="thin">
        <color indexed="64"/>
      </top>
      <bottom style="hair">
        <color indexed="64"/>
      </bottom>
      <diagonal/>
    </border>
    <border>
      <left style="medium">
        <color indexed="64"/>
      </left>
      <right/>
      <top style="hair">
        <color indexed="64"/>
      </top>
      <bottom style="thin">
        <color indexed="64"/>
      </bottom>
      <diagonal/>
    </border>
    <border>
      <left style="medium">
        <color indexed="64"/>
      </left>
      <right style="medium">
        <color indexed="64"/>
      </right>
      <top style="hair">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s>
  <cellStyleXfs count="76">
    <xf numFmtId="0" fontId="0" fillId="0" borderId="0" applyBorder="0"/>
    <xf numFmtId="0" fontId="26" fillId="2" borderId="0" applyNumberFormat="0" applyBorder="0" applyAlignment="0" applyProtection="0">
      <alignment vertical="center"/>
    </xf>
    <xf numFmtId="0" fontId="26" fillId="3" borderId="0" applyNumberFormat="0" applyBorder="0" applyAlignment="0" applyProtection="0">
      <alignment vertical="center"/>
    </xf>
    <xf numFmtId="0" fontId="26" fillId="4" borderId="0" applyNumberFormat="0" applyBorder="0" applyAlignment="0" applyProtection="0">
      <alignment vertical="center"/>
    </xf>
    <xf numFmtId="0" fontId="26" fillId="5" borderId="0" applyNumberFormat="0" applyBorder="0" applyAlignment="0" applyProtection="0">
      <alignment vertical="center"/>
    </xf>
    <xf numFmtId="0" fontId="26" fillId="6" borderId="0" applyNumberFormat="0" applyBorder="0" applyAlignment="0" applyProtection="0">
      <alignment vertical="center"/>
    </xf>
    <xf numFmtId="0" fontId="26" fillId="7" borderId="0" applyNumberFormat="0" applyBorder="0" applyAlignment="0" applyProtection="0">
      <alignment vertical="center"/>
    </xf>
    <xf numFmtId="0" fontId="26" fillId="8" borderId="0" applyNumberFormat="0" applyBorder="0" applyAlignment="0" applyProtection="0">
      <alignment vertical="center"/>
    </xf>
    <xf numFmtId="0" fontId="26" fillId="9" borderId="0" applyNumberFormat="0" applyBorder="0" applyAlignment="0" applyProtection="0">
      <alignment vertical="center"/>
    </xf>
    <xf numFmtId="0" fontId="26" fillId="10" borderId="0" applyNumberFormat="0" applyBorder="0" applyAlignment="0" applyProtection="0">
      <alignment vertical="center"/>
    </xf>
    <xf numFmtId="0" fontId="26" fillId="5" borderId="0" applyNumberFormat="0" applyBorder="0" applyAlignment="0" applyProtection="0">
      <alignment vertical="center"/>
    </xf>
    <xf numFmtId="0" fontId="26" fillId="8" borderId="0" applyNumberFormat="0" applyBorder="0" applyAlignment="0" applyProtection="0">
      <alignment vertical="center"/>
    </xf>
    <xf numFmtId="0" fontId="26" fillId="11" borderId="0" applyNumberFormat="0" applyBorder="0" applyAlignment="0" applyProtection="0">
      <alignment vertical="center"/>
    </xf>
    <xf numFmtId="0" fontId="27" fillId="12" borderId="0" applyNumberFormat="0" applyBorder="0" applyAlignment="0" applyProtection="0">
      <alignment vertical="center"/>
    </xf>
    <xf numFmtId="0" fontId="27" fillId="9" borderId="0" applyNumberFormat="0" applyBorder="0" applyAlignment="0" applyProtection="0">
      <alignment vertical="center"/>
    </xf>
    <xf numFmtId="0" fontId="27" fillId="10"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7" fillId="19" borderId="0" applyNumberFormat="0" applyBorder="0" applyAlignment="0" applyProtection="0">
      <alignment vertical="center"/>
    </xf>
    <xf numFmtId="0" fontId="28" fillId="0" borderId="0" applyNumberFormat="0" applyFill="0" applyBorder="0" applyAlignment="0" applyProtection="0">
      <alignment vertical="center"/>
    </xf>
    <xf numFmtId="0" fontId="29" fillId="20" borderId="1" applyNumberFormat="0" applyAlignment="0" applyProtection="0">
      <alignment vertical="center"/>
    </xf>
    <xf numFmtId="0" fontId="30" fillId="21" borderId="0" applyNumberFormat="0" applyBorder="0" applyAlignment="0" applyProtection="0">
      <alignment vertical="center"/>
    </xf>
    <xf numFmtId="0" fontId="10" fillId="22" borderId="2" applyNumberFormat="0" applyFont="0" applyAlignment="0" applyProtection="0">
      <alignment vertical="center"/>
    </xf>
    <xf numFmtId="0" fontId="31" fillId="0" borderId="3" applyNumberFormat="0" applyFill="0" applyAlignment="0" applyProtection="0">
      <alignment vertical="center"/>
    </xf>
    <xf numFmtId="0" fontId="32" fillId="3" borderId="0" applyNumberFormat="0" applyBorder="0" applyAlignment="0" applyProtection="0">
      <alignment vertical="center"/>
    </xf>
    <xf numFmtId="0" fontId="33" fillId="23" borderId="4" applyNumberFormat="0" applyAlignment="0" applyProtection="0">
      <alignment vertical="center"/>
    </xf>
    <xf numFmtId="0" fontId="34" fillId="0" borderId="0" applyNumberFormat="0" applyFill="0" applyBorder="0" applyAlignment="0" applyProtection="0">
      <alignment vertical="center"/>
    </xf>
    <xf numFmtId="0" fontId="35" fillId="0" borderId="5" applyNumberFormat="0" applyFill="0" applyAlignment="0" applyProtection="0">
      <alignment vertical="center"/>
    </xf>
    <xf numFmtId="0" fontId="36" fillId="0" borderId="6" applyNumberFormat="0" applyFill="0" applyAlignment="0" applyProtection="0">
      <alignment vertical="center"/>
    </xf>
    <xf numFmtId="0" fontId="37" fillId="0" borderId="7" applyNumberFormat="0" applyFill="0" applyAlignment="0" applyProtection="0">
      <alignment vertical="center"/>
    </xf>
    <xf numFmtId="0" fontId="37" fillId="0" borderId="0" applyNumberFormat="0" applyFill="0" applyBorder="0" applyAlignment="0" applyProtection="0">
      <alignment vertical="center"/>
    </xf>
    <xf numFmtId="0" fontId="38" fillId="0" borderId="8" applyNumberFormat="0" applyFill="0" applyAlignment="0" applyProtection="0">
      <alignment vertical="center"/>
    </xf>
    <xf numFmtId="0" fontId="39" fillId="23" borderId="9" applyNumberFormat="0" applyAlignment="0" applyProtection="0">
      <alignment vertical="center"/>
    </xf>
    <xf numFmtId="0" fontId="40" fillId="0" borderId="0" applyNumberFormat="0" applyFill="0" applyBorder="0" applyAlignment="0" applyProtection="0">
      <alignment vertical="center"/>
    </xf>
    <xf numFmtId="0" fontId="41" fillId="7" borderId="4" applyNumberFormat="0" applyAlignment="0" applyProtection="0">
      <alignment vertical="center"/>
    </xf>
    <xf numFmtId="0" fontId="9" fillId="0" borderId="0"/>
    <xf numFmtId="0" fontId="9" fillId="0" borderId="0">
      <alignment vertical="center"/>
    </xf>
    <xf numFmtId="0" fontId="9" fillId="0" borderId="0">
      <alignment vertical="center"/>
    </xf>
    <xf numFmtId="0" fontId="9" fillId="0" borderId="0">
      <alignment vertical="center"/>
    </xf>
    <xf numFmtId="0" fontId="10" fillId="0" borderId="0" applyBorder="0"/>
    <xf numFmtId="0" fontId="9" fillId="0" borderId="0">
      <alignment vertical="center"/>
    </xf>
    <xf numFmtId="0" fontId="42" fillId="4" borderId="0" applyNumberFormat="0" applyBorder="0" applyAlignment="0" applyProtection="0">
      <alignment vertical="center"/>
    </xf>
    <xf numFmtId="0" fontId="13" fillId="0" borderId="0"/>
    <xf numFmtId="0" fontId="21" fillId="0" borderId="0"/>
    <xf numFmtId="0" fontId="13" fillId="0" borderId="0"/>
    <xf numFmtId="0" fontId="9" fillId="0" borderId="0"/>
    <xf numFmtId="0" fontId="6" fillId="0" borderId="0">
      <alignment vertical="center"/>
    </xf>
    <xf numFmtId="0" fontId="47" fillId="0" borderId="0" applyNumberFormat="0" applyFill="0" applyBorder="0" applyAlignment="0" applyProtection="0">
      <alignment vertical="center"/>
    </xf>
    <xf numFmtId="0" fontId="10" fillId="0" borderId="0" applyBorder="0"/>
    <xf numFmtId="0" fontId="10" fillId="0" borderId="0" applyBorder="0"/>
    <xf numFmtId="0" fontId="5" fillId="0" borderId="0">
      <alignment vertical="center"/>
    </xf>
    <xf numFmtId="0" fontId="10" fillId="0" borderId="0" applyBorder="0"/>
    <xf numFmtId="0" fontId="4" fillId="0" borderId="0">
      <alignment vertical="center"/>
    </xf>
    <xf numFmtId="0" fontId="9" fillId="22" borderId="2" applyNumberFormat="0" applyFont="0" applyAlignment="0" applyProtection="0">
      <alignment vertical="center"/>
    </xf>
    <xf numFmtId="38" fontId="9" fillId="0" borderId="0" applyFont="0" applyFill="0" applyBorder="0" applyAlignment="0" applyProtection="0"/>
    <xf numFmtId="0" fontId="13" fillId="0" borderId="0"/>
    <xf numFmtId="0" fontId="9" fillId="0" borderId="0"/>
    <xf numFmtId="0" fontId="3" fillId="0" borderId="0">
      <alignment vertical="center"/>
    </xf>
    <xf numFmtId="0" fontId="57" fillId="0" borderId="0"/>
    <xf numFmtId="38" fontId="3" fillId="0" borderId="0" applyFont="0" applyFill="0" applyBorder="0" applyAlignment="0" applyProtection="0">
      <alignment vertical="center"/>
    </xf>
    <xf numFmtId="0" fontId="9" fillId="0" borderId="0"/>
    <xf numFmtId="0" fontId="57" fillId="0" borderId="0"/>
    <xf numFmtId="0" fontId="84" fillId="0" borderId="0"/>
    <xf numFmtId="0" fontId="3" fillId="0" borderId="0">
      <alignment vertical="center"/>
    </xf>
    <xf numFmtId="0" fontId="9" fillId="0" borderId="0">
      <alignment vertical="center"/>
    </xf>
    <xf numFmtId="0" fontId="9" fillId="0" borderId="0">
      <alignment vertical="center"/>
    </xf>
    <xf numFmtId="0" fontId="10" fillId="0" borderId="0" applyBorder="0"/>
    <xf numFmtId="0" fontId="94" fillId="0" borderId="0" applyNumberFormat="0" applyFill="0" applyBorder="0" applyAlignment="0" applyProtection="0"/>
    <xf numFmtId="0" fontId="2" fillId="0" borderId="0">
      <alignment vertical="center"/>
    </xf>
    <xf numFmtId="0" fontId="1" fillId="0" borderId="0">
      <alignment vertical="center"/>
    </xf>
  </cellStyleXfs>
  <cellXfs count="1548">
    <xf numFmtId="0" fontId="0" fillId="0" borderId="0" xfId="0"/>
    <xf numFmtId="0" fontId="22" fillId="0" borderId="0" xfId="44" applyFont="1" applyAlignment="1">
      <alignment horizontal="center" vertical="center"/>
    </xf>
    <xf numFmtId="0" fontId="9" fillId="0" borderId="0" xfId="44">
      <alignment vertical="center"/>
    </xf>
    <xf numFmtId="0" fontId="9" fillId="0" borderId="23" xfId="44" applyBorder="1">
      <alignment vertical="center"/>
    </xf>
    <xf numFmtId="0" fontId="9" fillId="0" borderId="0" xfId="44" applyBorder="1">
      <alignment vertical="center"/>
    </xf>
    <xf numFmtId="0" fontId="9" fillId="0" borderId="0" xfId="44" applyAlignment="1">
      <alignment horizontal="right" vertical="center"/>
    </xf>
    <xf numFmtId="0" fontId="8" fillId="0" borderId="0" xfId="44" applyFont="1">
      <alignment vertical="center"/>
    </xf>
    <xf numFmtId="0" fontId="9" fillId="0" borderId="23" xfId="44" applyBorder="1" applyAlignment="1">
      <alignment vertical="center" shrinkToFit="1"/>
    </xf>
    <xf numFmtId="0" fontId="9" fillId="0" borderId="23" xfId="44" applyBorder="1" applyAlignment="1">
      <alignment horizontal="center" vertical="center"/>
    </xf>
    <xf numFmtId="0" fontId="9" fillId="0" borderId="0" xfId="44" applyAlignment="1">
      <alignment horizontal="center" vertical="center"/>
    </xf>
    <xf numFmtId="0" fontId="9" fillId="0" borderId="23" xfId="44" quotePrefix="1" applyBorder="1" applyAlignment="1">
      <alignment horizontal="center" vertical="center"/>
    </xf>
    <xf numFmtId="0" fontId="9" fillId="0" borderId="49" xfId="44" applyBorder="1" applyAlignment="1">
      <alignment horizontal="center" vertical="center"/>
    </xf>
    <xf numFmtId="0" fontId="9" fillId="0" borderId="19" xfId="44" applyBorder="1">
      <alignment vertical="center"/>
    </xf>
    <xf numFmtId="0" fontId="9" fillId="0" borderId="39" xfId="44" applyBorder="1">
      <alignment vertical="center"/>
    </xf>
    <xf numFmtId="0" fontId="9" fillId="0" borderId="16" xfId="44" applyBorder="1">
      <alignment vertical="center"/>
    </xf>
    <xf numFmtId="0" fontId="22" fillId="0" borderId="0" xfId="44" applyFont="1" applyAlignment="1">
      <alignment vertical="center"/>
    </xf>
    <xf numFmtId="0" fontId="9" fillId="0" borderId="0" xfId="44" applyBorder="1" applyAlignment="1">
      <alignment vertical="center"/>
    </xf>
    <xf numFmtId="0" fontId="23" fillId="0" borderId="0" xfId="46" applyFont="1">
      <alignment vertical="center"/>
    </xf>
    <xf numFmtId="0" fontId="23" fillId="0" borderId="0" xfId="46" applyFont="1" applyAlignment="1">
      <alignment vertical="center"/>
    </xf>
    <xf numFmtId="0" fontId="23" fillId="0" borderId="19" xfId="46" applyFont="1" applyBorder="1">
      <alignment vertical="center"/>
    </xf>
    <xf numFmtId="0" fontId="23" fillId="0" borderId="13" xfId="46" applyFont="1" applyBorder="1">
      <alignment vertical="center"/>
    </xf>
    <xf numFmtId="0" fontId="23" fillId="0" borderId="24" xfId="46" applyFont="1" applyBorder="1">
      <alignment vertical="center"/>
    </xf>
    <xf numFmtId="0" fontId="23" fillId="0" borderId="39" xfId="46" applyFont="1" applyBorder="1">
      <alignment vertical="center"/>
    </xf>
    <xf numFmtId="0" fontId="23" fillId="0" borderId="0" xfId="46" applyFont="1" applyBorder="1" applyAlignment="1">
      <alignment horizontal="center" vertical="center"/>
    </xf>
    <xf numFmtId="0" fontId="23" fillId="0" borderId="38" xfId="46" applyFont="1" applyBorder="1">
      <alignment vertical="center"/>
    </xf>
    <xf numFmtId="0" fontId="23" fillId="0" borderId="0" xfId="46" applyFont="1" applyBorder="1">
      <alignment vertical="center"/>
    </xf>
    <xf numFmtId="0" fontId="23" fillId="0" borderId="0" xfId="46" applyFont="1" applyBorder="1" applyAlignment="1">
      <alignment horizontal="left" vertical="center"/>
    </xf>
    <xf numFmtId="0" fontId="23" fillId="0" borderId="0" xfId="46" applyFont="1" applyBorder="1" applyAlignment="1">
      <alignment vertical="center"/>
    </xf>
    <xf numFmtId="0" fontId="23" fillId="0" borderId="39" xfId="46" applyFont="1" applyBorder="1" applyAlignment="1">
      <alignment horizontal="left" vertical="center"/>
    </xf>
    <xf numFmtId="0" fontId="23" fillId="0" borderId="0" xfId="46" applyFont="1" applyBorder="1" applyAlignment="1">
      <alignment horizontal="left" vertical="center" wrapText="1"/>
    </xf>
    <xf numFmtId="49" fontId="23" fillId="0" borderId="0" xfId="46" applyNumberFormat="1" applyFont="1" applyBorder="1" applyAlignment="1">
      <alignment horizontal="left" vertical="center"/>
    </xf>
    <xf numFmtId="49" fontId="23" fillId="0" borderId="0" xfId="46" applyNumberFormat="1" applyFont="1" applyBorder="1" applyAlignment="1">
      <alignment horizontal="left" vertical="top"/>
    </xf>
    <xf numFmtId="0" fontId="23" fillId="0" borderId="0" xfId="46" quotePrefix="1" applyFont="1" applyBorder="1" applyAlignment="1">
      <alignment horizontal="left" vertical="center"/>
    </xf>
    <xf numFmtId="0" fontId="23" fillId="0" borderId="0" xfId="46" quotePrefix="1" applyFont="1" applyBorder="1" applyAlignment="1">
      <alignment horizontal="left" vertical="top"/>
    </xf>
    <xf numFmtId="0" fontId="23" fillId="0" borderId="16" xfId="46" applyFont="1" applyBorder="1" applyAlignment="1">
      <alignment horizontal="left" vertical="center"/>
    </xf>
    <xf numFmtId="0" fontId="23" fillId="0" borderId="12" xfId="46" applyFont="1" applyBorder="1" applyAlignment="1">
      <alignment horizontal="left" vertical="center"/>
    </xf>
    <xf numFmtId="0" fontId="23" fillId="0" borderId="12" xfId="46" quotePrefix="1" applyFont="1" applyBorder="1" applyAlignment="1">
      <alignment horizontal="left" vertical="center"/>
    </xf>
    <xf numFmtId="0" fontId="23" fillId="0" borderId="18" xfId="46" applyFont="1" applyBorder="1">
      <alignment vertical="center"/>
    </xf>
    <xf numFmtId="0" fontId="9" fillId="0" borderId="0" xfId="46">
      <alignment vertical="center"/>
    </xf>
    <xf numFmtId="0" fontId="24" fillId="0" borderId="0" xfId="46" applyFont="1">
      <alignment vertical="center"/>
    </xf>
    <xf numFmtId="0" fontId="23" fillId="0" borderId="19" xfId="46" applyFont="1" applyBorder="1" applyAlignment="1">
      <alignment horizontal="left" vertical="center"/>
    </xf>
    <xf numFmtId="0" fontId="23" fillId="0" borderId="13" xfId="46" applyFont="1" applyBorder="1" applyAlignment="1">
      <alignment horizontal="left" vertical="center"/>
    </xf>
    <xf numFmtId="0" fontId="23" fillId="0" borderId="0" xfId="46" applyFont="1" applyBorder="1" applyAlignment="1">
      <alignment horizontal="distributed" vertical="center"/>
    </xf>
    <xf numFmtId="49" fontId="23" fillId="0" borderId="0" xfId="46" applyNumberFormat="1" applyFont="1" applyBorder="1">
      <alignment vertical="center"/>
    </xf>
    <xf numFmtId="0" fontId="23" fillId="0" borderId="0" xfId="46" quotePrefix="1" applyFont="1" applyBorder="1">
      <alignment vertical="center"/>
    </xf>
    <xf numFmtId="0" fontId="23" fillId="0" borderId="16" xfId="46" applyFont="1" applyBorder="1">
      <alignment vertical="center"/>
    </xf>
    <xf numFmtId="0" fontId="23" fillId="0" borderId="12" xfId="46" applyFont="1" applyBorder="1">
      <alignment vertical="center"/>
    </xf>
    <xf numFmtId="0" fontId="9" fillId="0" borderId="0" xfId="46" applyFont="1">
      <alignment vertical="center"/>
    </xf>
    <xf numFmtId="0" fontId="24" fillId="0" borderId="17" xfId="46" applyFont="1" applyBorder="1">
      <alignment vertical="center"/>
    </xf>
    <xf numFmtId="0" fontId="24" fillId="0" borderId="10" xfId="46" applyFont="1" applyBorder="1">
      <alignment vertical="center"/>
    </xf>
    <xf numFmtId="0" fontId="24" fillId="0" borderId="11" xfId="46" applyFont="1" applyBorder="1">
      <alignment vertical="center"/>
    </xf>
    <xf numFmtId="0" fontId="24" fillId="0" borderId="39" xfId="46" applyFont="1" applyBorder="1">
      <alignment vertical="center"/>
    </xf>
    <xf numFmtId="0" fontId="25" fillId="0" borderId="0" xfId="46" applyFont="1" applyBorder="1">
      <alignment vertical="center"/>
    </xf>
    <xf numFmtId="0" fontId="24" fillId="0" borderId="0" xfId="46" applyFont="1" applyBorder="1">
      <alignment vertical="center"/>
    </xf>
    <xf numFmtId="0" fontId="24" fillId="0" borderId="0" xfId="46" applyFont="1" applyBorder="1" applyAlignment="1">
      <alignment horizontal="right" vertical="center"/>
    </xf>
    <xf numFmtId="0" fontId="24" fillId="0" borderId="38" xfId="46" applyFont="1" applyBorder="1">
      <alignment vertical="center"/>
    </xf>
    <xf numFmtId="0" fontId="24" fillId="0" borderId="19" xfId="46" applyFont="1" applyBorder="1">
      <alignment vertical="center"/>
    </xf>
    <xf numFmtId="0" fontId="24" fillId="0" borderId="13" xfId="46" applyFont="1" applyBorder="1">
      <alignment vertical="center"/>
    </xf>
    <xf numFmtId="0" fontId="24" fillId="0" borderId="24" xfId="46" applyFont="1" applyBorder="1">
      <alignment vertical="center"/>
    </xf>
    <xf numFmtId="0" fontId="24" fillId="0" borderId="16" xfId="46" applyFont="1" applyBorder="1">
      <alignment vertical="center"/>
    </xf>
    <xf numFmtId="0" fontId="24" fillId="0" borderId="12" xfId="46" applyFont="1" applyBorder="1">
      <alignment vertical="center"/>
    </xf>
    <xf numFmtId="0" fontId="24" fillId="0" borderId="18" xfId="46" applyFont="1" applyBorder="1">
      <alignment vertical="center"/>
    </xf>
    <xf numFmtId="0" fontId="25" fillId="0" borderId="0" xfId="46" applyFont="1">
      <alignment vertical="center"/>
    </xf>
    <xf numFmtId="49" fontId="24" fillId="0" borderId="0" xfId="46" applyNumberFormat="1" applyFont="1" applyAlignment="1">
      <alignment horizontal="right" vertical="center"/>
    </xf>
    <xf numFmtId="0" fontId="24" fillId="0" borderId="0" xfId="46" applyFont="1" applyAlignment="1">
      <alignment horizontal="center" vertical="center"/>
    </xf>
    <xf numFmtId="0" fontId="24" fillId="0" borderId="0" xfId="46" applyFont="1" applyAlignment="1">
      <alignment vertical="center"/>
    </xf>
    <xf numFmtId="0" fontId="24" fillId="0" borderId="0" xfId="46" applyFont="1" applyAlignment="1">
      <alignment horizontal="right" vertical="center"/>
    </xf>
    <xf numFmtId="0" fontId="10" fillId="0" borderId="0" xfId="46" applyFont="1">
      <alignment vertical="center"/>
    </xf>
    <xf numFmtId="0" fontId="23" fillId="0" borderId="0" xfId="46" applyFont="1" applyBorder="1" applyAlignment="1">
      <alignment vertical="center" wrapText="1"/>
    </xf>
    <xf numFmtId="0" fontId="24" fillId="0" borderId="13" xfId="46" applyFont="1" applyBorder="1" applyAlignment="1">
      <alignment horizontal="left" vertical="center"/>
    </xf>
    <xf numFmtId="0" fontId="25" fillId="0" borderId="0" xfId="46" applyFont="1" applyAlignment="1">
      <alignment horizontal="right" vertical="center"/>
    </xf>
    <xf numFmtId="0" fontId="9" fillId="0" borderId="0" xfId="42" applyAlignment="1">
      <alignment vertical="center" wrapText="1"/>
    </xf>
    <xf numFmtId="0" fontId="10" fillId="24" borderId="0" xfId="0" applyFont="1" applyFill="1"/>
    <xf numFmtId="0" fontId="9" fillId="0" borderId="0" xfId="41" applyFont="1" applyBorder="1" applyAlignment="1">
      <alignment vertical="center"/>
    </xf>
    <xf numFmtId="0" fontId="9" fillId="0" borderId="0" xfId="41" applyFont="1" applyAlignment="1">
      <alignment vertical="center"/>
    </xf>
    <xf numFmtId="0" fontId="9" fillId="0" borderId="0" xfId="41" applyFont="1"/>
    <xf numFmtId="0" fontId="18" fillId="0" borderId="0" xfId="41" applyFont="1"/>
    <xf numFmtId="0" fontId="9" fillId="0" borderId="0" xfId="41" applyFont="1" applyBorder="1"/>
    <xf numFmtId="0" fontId="19" fillId="0" borderId="0" xfId="41" applyFont="1"/>
    <xf numFmtId="0" fontId="9" fillId="0" borderId="0" xfId="41" applyFont="1" applyFill="1" applyBorder="1" applyAlignment="1">
      <alignment vertical="center"/>
    </xf>
    <xf numFmtId="0" fontId="9" fillId="0" borderId="0" xfId="41" applyFont="1" applyFill="1" applyBorder="1"/>
    <xf numFmtId="0" fontId="20" fillId="0" borderId="0" xfId="41" applyFont="1"/>
    <xf numFmtId="0" fontId="0" fillId="0" borderId="0" xfId="41" applyFont="1"/>
    <xf numFmtId="0" fontId="9" fillId="0" borderId="17" xfId="41" applyFont="1" applyBorder="1" applyAlignment="1">
      <alignment vertical="center"/>
    </xf>
    <xf numFmtId="0" fontId="9" fillId="0" borderId="10" xfId="41" applyFont="1" applyBorder="1"/>
    <xf numFmtId="0" fontId="9" fillId="0" borderId="11" xfId="41" applyFont="1" applyBorder="1"/>
    <xf numFmtId="0" fontId="9" fillId="0" borderId="51" xfId="41" applyFont="1" applyBorder="1"/>
    <xf numFmtId="0" fontId="9" fillId="0" borderId="30" xfId="41" applyFont="1" applyBorder="1"/>
    <xf numFmtId="0" fontId="9" fillId="0" borderId="42" xfId="41" applyFont="1" applyBorder="1"/>
    <xf numFmtId="0" fontId="9" fillId="0" borderId="54" xfId="41" applyFont="1" applyBorder="1"/>
    <xf numFmtId="0" fontId="9" fillId="0" borderId="54" xfId="41" applyFont="1" applyBorder="1" applyAlignment="1">
      <alignment horizontal="center"/>
    </xf>
    <xf numFmtId="0" fontId="9" fillId="0" borderId="58" xfId="41" applyFont="1" applyBorder="1"/>
    <xf numFmtId="0" fontId="9" fillId="0" borderId="40" xfId="41" applyFont="1" applyBorder="1"/>
    <xf numFmtId="0" fontId="9" fillId="0" borderId="29" xfId="41" applyFont="1" applyBorder="1"/>
    <xf numFmtId="0" fontId="13" fillId="0" borderId="0" xfId="41" applyFont="1" applyBorder="1"/>
    <xf numFmtId="0" fontId="9" fillId="0" borderId="47" xfId="41" applyFont="1" applyBorder="1"/>
    <xf numFmtId="0" fontId="9" fillId="0" borderId="64" xfId="41" applyFont="1" applyBorder="1"/>
    <xf numFmtId="0" fontId="9" fillId="0" borderId="48" xfId="41" applyFont="1" applyBorder="1"/>
    <xf numFmtId="0" fontId="9" fillId="0" borderId="90" xfId="41" applyFont="1" applyBorder="1"/>
    <xf numFmtId="0" fontId="9" fillId="0" borderId="67" xfId="41" applyFont="1" applyBorder="1" applyAlignment="1">
      <alignment horizontal="center"/>
    </xf>
    <xf numFmtId="0" fontId="12" fillId="0" borderId="67" xfId="41" applyFont="1" applyBorder="1" applyAlignment="1">
      <alignment horizontal="center"/>
    </xf>
    <xf numFmtId="0" fontId="16" fillId="0" borderId="0" xfId="41" applyFont="1" applyAlignment="1"/>
    <xf numFmtId="0" fontId="21" fillId="0" borderId="0" xfId="41" applyFont="1"/>
    <xf numFmtId="0" fontId="9" fillId="0" borderId="23" xfId="41" applyFont="1" applyBorder="1" applyAlignment="1">
      <alignment horizontal="distributed" vertical="center"/>
    </xf>
    <xf numFmtId="0" fontId="9" fillId="0" borderId="17" xfId="41" applyFont="1" applyBorder="1"/>
    <xf numFmtId="0" fontId="9" fillId="0" borderId="19" xfId="41" applyFont="1" applyBorder="1" applyAlignment="1">
      <alignment vertical="center"/>
    </xf>
    <xf numFmtId="0" fontId="9" fillId="0" borderId="13" xfId="41" applyFont="1" applyBorder="1"/>
    <xf numFmtId="0" fontId="9" fillId="0" borderId="24" xfId="41" applyFont="1" applyBorder="1"/>
    <xf numFmtId="0" fontId="16" fillId="0" borderId="0" xfId="41" applyFont="1"/>
    <xf numFmtId="0" fontId="21" fillId="0" borderId="0" xfId="41" applyFont="1" applyAlignment="1"/>
    <xf numFmtId="0" fontId="9" fillId="0" borderId="0" xfId="41"/>
    <xf numFmtId="0" fontId="9" fillId="0" borderId="51" xfId="41" applyFont="1" applyBorder="1" applyAlignment="1">
      <alignment horizontal="center"/>
    </xf>
    <xf numFmtId="0" fontId="9" fillId="0" borderId="93" xfId="41" applyFont="1" applyBorder="1" applyAlignment="1">
      <alignment horizontal="center"/>
    </xf>
    <xf numFmtId="0" fontId="12" fillId="0" borderId="91" xfId="41" applyFont="1" applyBorder="1" applyAlignment="1">
      <alignment horizontal="center"/>
    </xf>
    <xf numFmtId="0" fontId="9" fillId="0" borderId="0" xfId="41" applyFont="1" applyBorder="1" applyAlignment="1">
      <alignment horizontal="center"/>
    </xf>
    <xf numFmtId="0" fontId="23" fillId="0" borderId="0" xfId="46" applyFont="1" applyBorder="1" applyAlignment="1">
      <alignment horizontal="center" vertical="center"/>
    </xf>
    <xf numFmtId="0" fontId="23" fillId="0" borderId="0" xfId="46" applyFont="1" applyBorder="1" applyAlignment="1">
      <alignment horizontal="left" vertical="center"/>
    </xf>
    <xf numFmtId="0" fontId="23" fillId="0" borderId="0" xfId="46" applyFont="1" applyBorder="1" applyAlignment="1">
      <alignment horizontal="left" vertical="center" wrapText="1"/>
    </xf>
    <xf numFmtId="0" fontId="9" fillId="0" borderId="0" xfId="46" applyBorder="1" applyAlignment="1">
      <alignment vertical="center"/>
    </xf>
    <xf numFmtId="0" fontId="9" fillId="0" borderId="33" xfId="41" applyFont="1" applyBorder="1"/>
    <xf numFmtId="0" fontId="9" fillId="0" borderId="66" xfId="41" applyFont="1" applyBorder="1"/>
    <xf numFmtId="0" fontId="9" fillId="0" borderId="67" xfId="41" applyFont="1" applyBorder="1" applyAlignment="1">
      <alignment horizontal="center" vertical="center" textRotation="255" shrinkToFit="1"/>
    </xf>
    <xf numFmtId="0" fontId="12" fillId="0" borderId="26" xfId="41" applyFont="1" applyBorder="1" applyAlignment="1">
      <alignment horizontal="center"/>
    </xf>
    <xf numFmtId="0" fontId="9" fillId="0" borderId="90" xfId="41" applyFont="1" applyBorder="1" applyAlignment="1">
      <alignment horizontal="center" vertical="center"/>
    </xf>
    <xf numFmtId="0" fontId="53" fillId="0" borderId="0" xfId="46" applyFont="1" applyAlignment="1">
      <alignment horizontal="right" vertical="center"/>
    </xf>
    <xf numFmtId="0" fontId="54" fillId="0" borderId="0" xfId="46" applyFont="1" applyBorder="1" applyAlignment="1">
      <alignment horizontal="center" vertical="center"/>
    </xf>
    <xf numFmtId="0" fontId="53" fillId="0" borderId="0" xfId="46" applyFont="1">
      <alignment vertical="center"/>
    </xf>
    <xf numFmtId="0" fontId="7" fillId="0" borderId="0" xfId="46" applyFont="1" applyAlignment="1">
      <alignment horizontal="left" vertical="center"/>
    </xf>
    <xf numFmtId="0" fontId="55" fillId="0" borderId="0" xfId="46" applyFont="1" applyBorder="1" applyAlignment="1">
      <alignment horizontal="left" vertical="center"/>
    </xf>
    <xf numFmtId="0" fontId="56" fillId="0" borderId="0" xfId="46" applyFont="1" applyBorder="1" applyAlignment="1">
      <alignment vertical="center"/>
    </xf>
    <xf numFmtId="0" fontId="9" fillId="0" borderId="51" xfId="41" applyFont="1" applyBorder="1" applyAlignment="1">
      <alignment horizontal="center" vertical="center"/>
    </xf>
    <xf numFmtId="0" fontId="9" fillId="0" borderId="49" xfId="41" applyFont="1" applyBorder="1" applyAlignment="1">
      <alignment horizontal="center"/>
    </xf>
    <xf numFmtId="0" fontId="12" fillId="0" borderId="49" xfId="41" applyFont="1" applyBorder="1" applyAlignment="1">
      <alignment horizontal="center"/>
    </xf>
    <xf numFmtId="0" fontId="23" fillId="0" borderId="0" xfId="46" applyFont="1" applyBorder="1" applyAlignment="1">
      <alignment horizontal="center" vertical="center"/>
    </xf>
    <xf numFmtId="0" fontId="23" fillId="0" borderId="0" xfId="46" applyFont="1" applyBorder="1" applyAlignment="1">
      <alignment horizontal="left" vertical="center"/>
    </xf>
    <xf numFmtId="0" fontId="23" fillId="0" borderId="0" xfId="46" applyFont="1" applyBorder="1" applyAlignment="1">
      <alignment horizontal="left" vertical="center"/>
    </xf>
    <xf numFmtId="0" fontId="9" fillId="0" borderId="0" xfId="46" applyAlignment="1">
      <alignment horizontal="left" vertical="center"/>
    </xf>
    <xf numFmtId="0" fontId="23" fillId="0" borderId="0" xfId="46" applyFont="1" applyBorder="1" applyAlignment="1">
      <alignment horizontal="left" vertical="center" wrapText="1"/>
    </xf>
    <xf numFmtId="0" fontId="11" fillId="0" borderId="0" xfId="46" applyFont="1" applyAlignment="1">
      <alignment horizontal="left" vertical="top" wrapText="1"/>
    </xf>
    <xf numFmtId="0" fontId="23" fillId="0" borderId="0" xfId="46" applyFont="1" applyBorder="1" applyAlignment="1">
      <alignment horizontal="center" vertical="center"/>
    </xf>
    <xf numFmtId="0" fontId="23" fillId="0" borderId="0" xfId="46" applyFont="1" applyBorder="1" applyAlignment="1">
      <alignment horizontal="distributed" vertical="center"/>
    </xf>
    <xf numFmtId="0" fontId="24" fillId="0" borderId="13" xfId="46" applyFont="1" applyBorder="1" applyAlignment="1">
      <alignment horizontal="right" vertical="center"/>
    </xf>
    <xf numFmtId="0" fontId="9" fillId="0" borderId="0" xfId="42" applyAlignment="1">
      <alignment vertical="center"/>
    </xf>
    <xf numFmtId="0" fontId="24" fillId="0" borderId="0" xfId="46" applyFont="1" applyAlignment="1">
      <alignment horizontal="left" vertical="center"/>
    </xf>
    <xf numFmtId="0" fontId="11" fillId="24" borderId="0" xfId="45" applyFont="1" applyFill="1" applyAlignment="1">
      <alignment vertical="center"/>
    </xf>
    <xf numFmtId="0" fontId="11" fillId="24" borderId="0" xfId="45" applyFont="1" applyFill="1" applyBorder="1" applyAlignment="1">
      <alignment vertical="center"/>
    </xf>
    <xf numFmtId="0" fontId="11" fillId="24" borderId="13" xfId="62" applyFont="1" applyFill="1" applyBorder="1" applyAlignment="1">
      <alignment vertical="center" wrapText="1"/>
    </xf>
    <xf numFmtId="0" fontId="9" fillId="24" borderId="0" xfId="45" applyFont="1" applyFill="1" applyAlignment="1">
      <alignment horizontal="right" vertical="center"/>
    </xf>
    <xf numFmtId="0" fontId="11" fillId="24" borderId="0" xfId="55" applyFont="1" applyFill="1"/>
    <xf numFmtId="0" fontId="60" fillId="24" borderId="0" xfId="64" applyFont="1" applyFill="1" applyAlignment="1">
      <alignment horizontal="left" vertical="top"/>
    </xf>
    <xf numFmtId="0" fontId="61" fillId="0" borderId="0" xfId="63" applyFont="1">
      <alignment vertical="center"/>
    </xf>
    <xf numFmtId="0" fontId="61" fillId="0" borderId="0" xfId="63" applyFont="1" applyAlignment="1">
      <alignment horizontal="left" vertical="center"/>
    </xf>
    <xf numFmtId="0" fontId="62" fillId="0" borderId="0" xfId="63" applyFont="1" applyAlignment="1">
      <alignment horizontal="left" vertical="center"/>
    </xf>
    <xf numFmtId="0" fontId="63" fillId="0" borderId="0" xfId="63" applyFont="1" applyAlignment="1">
      <alignment horizontal="left" vertical="center"/>
    </xf>
    <xf numFmtId="0" fontId="62" fillId="0" borderId="0" xfId="63" applyFont="1" applyAlignment="1">
      <alignment horizontal="right" vertical="center"/>
    </xf>
    <xf numFmtId="0" fontId="62" fillId="0" borderId="0" xfId="63" applyFont="1" applyFill="1" applyAlignment="1">
      <alignment horizontal="right" vertical="center"/>
    </xf>
    <xf numFmtId="0" fontId="62" fillId="0" borderId="0" xfId="63" applyFont="1" applyFill="1" applyAlignment="1">
      <alignment vertical="center"/>
    </xf>
    <xf numFmtId="0" fontId="62" fillId="0" borderId="0" xfId="63" applyFont="1" applyProtection="1">
      <alignment vertical="center"/>
    </xf>
    <xf numFmtId="0" fontId="62" fillId="0" borderId="0" xfId="63" applyFont="1" applyAlignment="1" applyProtection="1">
      <alignment horizontal="left" vertical="center"/>
    </xf>
    <xf numFmtId="0" fontId="62" fillId="0" borderId="0" xfId="63" applyFont="1" applyAlignment="1" applyProtection="1">
      <alignment horizontal="right" vertical="center"/>
    </xf>
    <xf numFmtId="0" fontId="62" fillId="24" borderId="0" xfId="63" applyFont="1" applyFill="1" applyAlignment="1" applyProtection="1">
      <alignment vertical="center"/>
    </xf>
    <xf numFmtId="0" fontId="62" fillId="24" borderId="0" xfId="63" applyFont="1" applyFill="1" applyProtection="1">
      <alignment vertical="center"/>
    </xf>
    <xf numFmtId="0" fontId="62" fillId="24" borderId="0" xfId="63" applyFont="1" applyFill="1" applyAlignment="1" applyProtection="1">
      <alignment horizontal="center" vertical="center"/>
    </xf>
    <xf numFmtId="0" fontId="62" fillId="0" borderId="0" xfId="63" applyFont="1">
      <alignment vertical="center"/>
    </xf>
    <xf numFmtId="0" fontId="61" fillId="24" borderId="0" xfId="63" quotePrefix="1" applyFont="1" applyFill="1" applyBorder="1" applyAlignment="1">
      <alignment vertical="center"/>
    </xf>
    <xf numFmtId="0" fontId="62" fillId="0" borderId="0" xfId="63" applyFont="1" applyAlignment="1" applyProtection="1">
      <alignment horizontal="center" vertical="center"/>
    </xf>
    <xf numFmtId="0" fontId="61" fillId="0" borderId="0" xfId="63" applyFont="1" applyProtection="1">
      <alignment vertical="center"/>
    </xf>
    <xf numFmtId="0" fontId="61" fillId="0" borderId="0" xfId="63" applyFont="1" applyAlignment="1">
      <alignment horizontal="right" vertical="center"/>
    </xf>
    <xf numFmtId="0" fontId="61" fillId="0" borderId="0" xfId="63" applyFont="1" applyBorder="1" applyProtection="1">
      <alignment vertical="center"/>
    </xf>
    <xf numFmtId="0" fontId="61" fillId="0" borderId="0" xfId="63" applyFont="1" applyBorder="1" applyAlignment="1" applyProtection="1">
      <alignment horizontal="left" vertical="center"/>
    </xf>
    <xf numFmtId="0" fontId="61" fillId="0" borderId="0" xfId="63" applyFont="1" applyBorder="1" applyAlignment="1" applyProtection="1">
      <alignment horizontal="right" vertical="center"/>
    </xf>
    <xf numFmtId="0" fontId="61" fillId="0" borderId="0" xfId="63" applyFont="1" applyBorder="1" applyAlignment="1" applyProtection="1">
      <alignment horizontal="center" vertical="center"/>
    </xf>
    <xf numFmtId="0" fontId="61" fillId="24" borderId="0" xfId="63" applyFont="1" applyFill="1" applyBorder="1" applyAlignment="1" applyProtection="1">
      <alignment vertical="center"/>
    </xf>
    <xf numFmtId="0" fontId="64" fillId="0" borderId="0" xfId="63" applyFont="1" applyProtection="1">
      <alignment vertical="center"/>
    </xf>
    <xf numFmtId="0" fontId="61" fillId="24" borderId="0" xfId="63" applyFont="1" applyFill="1" applyBorder="1" applyAlignment="1" applyProtection="1">
      <alignment horizontal="center" vertical="center"/>
    </xf>
    <xf numFmtId="20" fontId="61" fillId="24" borderId="0" xfId="63" applyNumberFormat="1" applyFont="1" applyFill="1" applyBorder="1" applyAlignment="1" applyProtection="1">
      <alignment vertical="center"/>
    </xf>
    <xf numFmtId="0" fontId="61" fillId="24" borderId="0" xfId="63" applyFont="1" applyFill="1" applyBorder="1" applyAlignment="1" applyProtection="1">
      <alignment horizontal="right" vertical="center"/>
    </xf>
    <xf numFmtId="177" fontId="61" fillId="24" borderId="0" xfId="63" applyNumberFormat="1" applyFont="1" applyFill="1" applyBorder="1" applyAlignment="1" applyProtection="1">
      <alignment vertical="center"/>
    </xf>
    <xf numFmtId="0" fontId="61" fillId="24" borderId="0" xfId="63" applyFont="1" applyFill="1" applyBorder="1" applyAlignment="1" applyProtection="1">
      <alignment horizontal="left" vertical="center"/>
    </xf>
    <xf numFmtId="177" fontId="61" fillId="0" borderId="0" xfId="63" applyNumberFormat="1" applyFont="1" applyBorder="1" applyAlignment="1" applyProtection="1">
      <alignment vertical="center"/>
    </xf>
    <xf numFmtId="0" fontId="62" fillId="0" borderId="0" xfId="63" applyFont="1" applyBorder="1" applyAlignment="1" applyProtection="1">
      <alignment horizontal="center" vertical="center"/>
    </xf>
    <xf numFmtId="20" fontId="61" fillId="0" borderId="0" xfId="63" applyNumberFormat="1" applyFont="1" applyBorder="1" applyAlignment="1" applyProtection="1">
      <alignment vertical="center"/>
    </xf>
    <xf numFmtId="0" fontId="61" fillId="0" borderId="0" xfId="63" applyFont="1" applyBorder="1" applyAlignment="1" applyProtection="1">
      <alignment vertical="center"/>
    </xf>
    <xf numFmtId="0" fontId="64" fillId="0" borderId="0" xfId="63" applyFont="1" applyBorder="1" applyAlignment="1" applyProtection="1">
      <alignment horizontal="left" vertical="center"/>
    </xf>
    <xf numFmtId="0" fontId="61" fillId="24" borderId="0" xfId="63" applyFont="1" applyFill="1" applyBorder="1" applyAlignment="1" applyProtection="1">
      <alignment vertical="center"/>
      <protection locked="0"/>
    </xf>
    <xf numFmtId="0" fontId="61" fillId="24" borderId="0" xfId="63" applyFont="1" applyFill="1" applyBorder="1" applyAlignment="1">
      <alignment horizontal="center" vertical="center"/>
    </xf>
    <xf numFmtId="0" fontId="61" fillId="24" borderId="0" xfId="63" applyFont="1" applyFill="1" applyBorder="1" applyProtection="1">
      <alignment vertical="center"/>
    </xf>
    <xf numFmtId="0" fontId="62" fillId="0" borderId="0" xfId="63" applyFont="1" applyBorder="1" applyAlignment="1" applyProtection="1">
      <alignment vertical="center"/>
    </xf>
    <xf numFmtId="0" fontId="61" fillId="0" borderId="0" xfId="63" applyFont="1" applyAlignment="1" applyProtection="1">
      <alignment horizontal="center" vertical="center"/>
    </xf>
    <xf numFmtId="1" fontId="61" fillId="24" borderId="0" xfId="63" applyNumberFormat="1" applyFont="1" applyFill="1" applyBorder="1" applyAlignment="1" applyProtection="1">
      <alignment vertical="center"/>
    </xf>
    <xf numFmtId="0" fontId="61" fillId="0" borderId="0" xfId="63" applyFont="1" applyAlignment="1">
      <alignment horizontal="center" vertical="center"/>
    </xf>
    <xf numFmtId="0" fontId="61" fillId="0" borderId="0" xfId="63" applyFont="1" applyBorder="1" applyAlignment="1">
      <alignment vertical="center"/>
    </xf>
    <xf numFmtId="0" fontId="64" fillId="0" borderId="0" xfId="63" applyFont="1" applyAlignment="1">
      <alignment horizontal="right" vertical="center"/>
    </xf>
    <xf numFmtId="0" fontId="64" fillId="0" borderId="0" xfId="63" applyFont="1" applyAlignment="1"/>
    <xf numFmtId="0" fontId="62" fillId="24" borderId="0" xfId="63" applyFont="1" applyFill="1" applyBorder="1" applyProtection="1">
      <alignment vertical="center"/>
    </xf>
    <xf numFmtId="0" fontId="64" fillId="0" borderId="0" xfId="63" applyFont="1" applyAlignment="1" applyProtection="1">
      <alignment horizontal="center" vertical="center"/>
    </xf>
    <xf numFmtId="0" fontId="61" fillId="0" borderId="0" xfId="63" applyFont="1" applyBorder="1" applyAlignment="1">
      <alignment horizontal="center" vertical="center"/>
    </xf>
    <xf numFmtId="0" fontId="65" fillId="24" borderId="0" xfId="63" applyFont="1" applyFill="1" applyBorder="1" applyAlignment="1" applyProtection="1">
      <alignment vertical="center"/>
    </xf>
    <xf numFmtId="0" fontId="65" fillId="0" borderId="0" xfId="63" applyFont="1" applyBorder="1" applyAlignment="1" applyProtection="1">
      <alignment vertical="center"/>
    </xf>
    <xf numFmtId="0" fontId="64" fillId="0" borderId="0" xfId="63" applyFont="1" applyAlignment="1">
      <alignment horizontal="left"/>
    </xf>
    <xf numFmtId="0" fontId="65" fillId="0" borderId="0" xfId="63" applyFont="1" applyBorder="1" applyAlignment="1" applyProtection="1">
      <alignment horizontal="left" vertical="center"/>
    </xf>
    <xf numFmtId="0" fontId="61" fillId="0" borderId="0" xfId="63" applyFont="1" applyAlignment="1" applyProtection="1">
      <alignment horizontal="right" vertical="center"/>
    </xf>
    <xf numFmtId="0" fontId="61" fillId="0" borderId="0" xfId="63" applyFont="1" applyBorder="1" applyAlignment="1">
      <alignment horizontal="right" vertical="center"/>
    </xf>
    <xf numFmtId="0" fontId="61" fillId="0" borderId="0" xfId="63" applyFont="1" applyBorder="1" applyAlignment="1">
      <alignment horizontal="left" vertical="center"/>
    </xf>
    <xf numFmtId="0" fontId="61" fillId="0" borderId="0" xfId="63" applyNumberFormat="1" applyFont="1" applyBorder="1" applyAlignment="1" applyProtection="1">
      <alignment horizontal="center" vertical="center"/>
    </xf>
    <xf numFmtId="20" fontId="62" fillId="0" borderId="0" xfId="63" applyNumberFormat="1" applyFont="1" applyBorder="1" applyAlignment="1" applyProtection="1">
      <alignment vertical="center"/>
    </xf>
    <xf numFmtId="0" fontId="62" fillId="0" borderId="0" xfId="63" applyFont="1" applyBorder="1" applyProtection="1">
      <alignment vertical="center"/>
    </xf>
    <xf numFmtId="0" fontId="62" fillId="0" borderId="0" xfId="63" applyFont="1" applyAlignment="1">
      <alignment horizontal="center" vertical="center"/>
    </xf>
    <xf numFmtId="0" fontId="62" fillId="0" borderId="0" xfId="63" applyFont="1" applyBorder="1" applyAlignment="1">
      <alignment vertical="center"/>
    </xf>
    <xf numFmtId="0" fontId="63" fillId="0" borderId="0" xfId="63" applyFont="1" applyAlignment="1">
      <alignment horizontal="right" vertical="center"/>
    </xf>
    <xf numFmtId="0" fontId="62" fillId="0" borderId="0" xfId="63" applyFont="1" applyBorder="1" applyAlignment="1">
      <alignment horizontal="center" vertical="center"/>
    </xf>
    <xf numFmtId="0" fontId="66" fillId="0" borderId="0" xfId="63" applyFont="1" applyAlignment="1"/>
    <xf numFmtId="0" fontId="65" fillId="0" borderId="0" xfId="63" applyFont="1" applyProtection="1">
      <alignment vertical="center"/>
    </xf>
    <xf numFmtId="0" fontId="65" fillId="0" borderId="0" xfId="63" applyFont="1" applyAlignment="1" applyProtection="1">
      <alignment horizontal="left" vertical="center"/>
    </xf>
    <xf numFmtId="0" fontId="65" fillId="0" borderId="0" xfId="63" applyFont="1">
      <alignment vertical="center"/>
    </xf>
    <xf numFmtId="0" fontId="65" fillId="0" borderId="0" xfId="63" applyFont="1" applyAlignment="1">
      <alignment horizontal="right" vertical="center"/>
    </xf>
    <xf numFmtId="0" fontId="61" fillId="0" borderId="105" xfId="63" applyFont="1" applyBorder="1" applyAlignment="1">
      <alignment horizontal="center" vertical="center" wrapText="1"/>
    </xf>
    <xf numFmtId="0" fontId="61" fillId="0" borderId="38" xfId="63" applyFont="1" applyBorder="1" applyAlignment="1">
      <alignment horizontal="center" vertical="center" wrapText="1"/>
    </xf>
    <xf numFmtId="0" fontId="64" fillId="0" borderId="52" xfId="63" applyFont="1" applyBorder="1" applyAlignment="1">
      <alignment horizontal="center" vertical="center"/>
    </xf>
    <xf numFmtId="0" fontId="64" fillId="0" borderId="23" xfId="63" applyFont="1" applyBorder="1" applyAlignment="1">
      <alignment horizontal="center" vertical="center"/>
    </xf>
    <xf numFmtId="0" fontId="64" fillId="0" borderId="53" xfId="63" applyFont="1" applyBorder="1" applyAlignment="1">
      <alignment horizontal="center" vertical="center"/>
    </xf>
    <xf numFmtId="0" fontId="64" fillId="0" borderId="11" xfId="63" applyFont="1" applyBorder="1" applyAlignment="1">
      <alignment horizontal="center" vertical="center"/>
    </xf>
    <xf numFmtId="0" fontId="64" fillId="0" borderId="52" xfId="63" applyFont="1" applyFill="1" applyBorder="1" applyAlignment="1">
      <alignment horizontal="center" vertical="center"/>
    </xf>
    <xf numFmtId="0" fontId="64" fillId="0" borderId="23" xfId="63" applyFont="1" applyFill="1" applyBorder="1" applyAlignment="1">
      <alignment horizontal="center" vertical="center"/>
    </xf>
    <xf numFmtId="0" fontId="64" fillId="0" borderId="53" xfId="63" applyFont="1" applyFill="1" applyBorder="1" applyAlignment="1">
      <alignment horizontal="center" vertical="center"/>
    </xf>
    <xf numFmtId="0" fontId="61" fillId="0" borderId="76" xfId="63" applyFont="1" applyBorder="1" applyAlignment="1">
      <alignment horizontal="center" vertical="center" wrapText="1"/>
    </xf>
    <xf numFmtId="0" fontId="64" fillId="0" borderId="55" xfId="63" applyNumberFormat="1" applyFont="1" applyFill="1" applyBorder="1" applyAlignment="1">
      <alignment horizontal="center" vertical="center" wrapText="1"/>
    </xf>
    <xf numFmtId="0" fontId="64" fillId="0" borderId="56" xfId="63" applyNumberFormat="1" applyFont="1" applyFill="1" applyBorder="1" applyAlignment="1">
      <alignment horizontal="center" vertical="center" wrapText="1"/>
    </xf>
    <xf numFmtId="0" fontId="64" fillId="0" borderId="57" xfId="63" applyNumberFormat="1" applyFont="1" applyFill="1" applyBorder="1" applyAlignment="1">
      <alignment horizontal="center" vertical="center" wrapText="1"/>
    </xf>
    <xf numFmtId="0" fontId="61" fillId="25" borderId="105" xfId="63" applyFont="1" applyFill="1" applyBorder="1" applyAlignment="1" applyProtection="1">
      <alignment horizontal="center" vertical="center" wrapText="1"/>
      <protection locked="0"/>
    </xf>
    <xf numFmtId="178" fontId="61" fillId="25" borderId="107" xfId="63" applyNumberFormat="1" applyFont="1" applyFill="1" applyBorder="1" applyAlignment="1" applyProtection="1">
      <alignment horizontal="center" vertical="center" shrinkToFit="1"/>
      <protection locked="0"/>
    </xf>
    <xf numFmtId="178" fontId="61" fillId="25" borderId="108" xfId="63" applyNumberFormat="1" applyFont="1" applyFill="1" applyBorder="1" applyAlignment="1" applyProtection="1">
      <alignment horizontal="center" vertical="center" shrinkToFit="1"/>
      <protection locked="0"/>
    </xf>
    <xf numFmtId="178" fontId="61" fillId="25" borderId="109" xfId="63" applyNumberFormat="1" applyFont="1" applyFill="1" applyBorder="1" applyAlignment="1" applyProtection="1">
      <alignment horizontal="center" vertical="center" shrinkToFit="1"/>
      <protection locked="0"/>
    </xf>
    <xf numFmtId="0" fontId="61" fillId="25" borderId="38" xfId="63" applyFont="1" applyFill="1" applyBorder="1" applyAlignment="1" applyProtection="1">
      <alignment horizontal="center" vertical="center" wrapText="1"/>
      <protection locked="0"/>
    </xf>
    <xf numFmtId="178" fontId="61" fillId="0" borderId="116" xfId="63" applyNumberFormat="1" applyFont="1" applyBorder="1" applyAlignment="1">
      <alignment horizontal="center" vertical="center" shrinkToFit="1"/>
    </xf>
    <xf numFmtId="178" fontId="61" fillId="0" borderId="117" xfId="63" applyNumberFormat="1" applyFont="1" applyBorder="1" applyAlignment="1">
      <alignment horizontal="center" vertical="center" shrinkToFit="1"/>
    </xf>
    <xf numFmtId="178" fontId="61" fillId="0" borderId="118" xfId="63" applyNumberFormat="1" applyFont="1" applyBorder="1" applyAlignment="1">
      <alignment horizontal="center" vertical="center" shrinkToFit="1"/>
    </xf>
    <xf numFmtId="0" fontId="61" fillId="25" borderId="74" xfId="63" applyFont="1" applyFill="1" applyBorder="1" applyAlignment="1" applyProtection="1">
      <alignment horizontal="center" vertical="center" wrapText="1"/>
      <protection locked="0"/>
    </xf>
    <xf numFmtId="178" fontId="61" fillId="0" borderId="122" xfId="63" applyNumberFormat="1" applyFont="1" applyBorder="1" applyAlignment="1">
      <alignment horizontal="center" vertical="center" shrinkToFit="1"/>
    </xf>
    <xf numFmtId="178" fontId="61" fillId="0" borderId="123" xfId="63" applyNumberFormat="1" applyFont="1" applyBorder="1" applyAlignment="1">
      <alignment horizontal="center" vertical="center" shrinkToFit="1"/>
    </xf>
    <xf numFmtId="178" fontId="61" fillId="0" borderId="124" xfId="63" applyNumberFormat="1" applyFont="1" applyBorder="1" applyAlignment="1">
      <alignment horizontal="center" vertical="center" shrinkToFit="1"/>
    </xf>
    <xf numFmtId="0" fontId="61" fillId="25" borderId="72" xfId="63" applyFont="1" applyFill="1" applyBorder="1" applyAlignment="1" applyProtection="1">
      <alignment horizontal="center" vertical="center" wrapText="1"/>
      <protection locked="0"/>
    </xf>
    <xf numFmtId="0" fontId="61" fillId="25" borderId="18" xfId="63" applyFont="1" applyFill="1" applyBorder="1" applyAlignment="1" applyProtection="1">
      <alignment horizontal="center" vertical="center" wrapText="1"/>
      <protection locked="0"/>
    </xf>
    <xf numFmtId="0" fontId="61" fillId="25" borderId="73" xfId="63" applyFont="1" applyFill="1" applyBorder="1" applyAlignment="1" applyProtection="1">
      <alignment horizontal="center" vertical="center" wrapText="1"/>
      <protection locked="0"/>
    </xf>
    <xf numFmtId="0" fontId="65" fillId="24" borderId="0" xfId="63" applyFont="1" applyFill="1">
      <alignment vertical="center"/>
    </xf>
    <xf numFmtId="0" fontId="65" fillId="24" borderId="70" xfId="63" applyFont="1" applyFill="1" applyBorder="1">
      <alignment vertical="center"/>
    </xf>
    <xf numFmtId="0" fontId="70" fillId="24" borderId="63" xfId="63" applyFont="1" applyFill="1" applyBorder="1" applyAlignment="1">
      <alignment horizontal="center" vertical="center"/>
    </xf>
    <xf numFmtId="0" fontId="65" fillId="24" borderId="63" xfId="63" applyFont="1" applyFill="1" applyBorder="1" applyAlignment="1">
      <alignment horizontal="center" vertical="center" wrapText="1"/>
    </xf>
    <xf numFmtId="0" fontId="65" fillId="24" borderId="63" xfId="63" applyFont="1" applyFill="1" applyBorder="1" applyAlignment="1">
      <alignment horizontal="center" vertical="center" shrinkToFit="1"/>
    </xf>
    <xf numFmtId="0" fontId="69" fillId="24" borderId="63" xfId="63" applyFont="1" applyFill="1" applyBorder="1" applyAlignment="1">
      <alignment horizontal="center" vertical="center" wrapText="1"/>
    </xf>
    <xf numFmtId="178" fontId="65" fillId="24" borderId="63" xfId="63" applyNumberFormat="1" applyFont="1" applyFill="1" applyBorder="1" applyAlignment="1">
      <alignment horizontal="center" vertical="center" shrinkToFit="1"/>
    </xf>
    <xf numFmtId="178" fontId="65" fillId="24" borderId="63" xfId="63" applyNumberFormat="1" applyFont="1" applyFill="1" applyBorder="1" applyAlignment="1">
      <alignment horizontal="center" vertical="center" wrapText="1"/>
    </xf>
    <xf numFmtId="0" fontId="65" fillId="24" borderId="71" xfId="63" applyFont="1" applyFill="1" applyBorder="1" applyAlignment="1">
      <alignment horizontal="center" vertical="center" wrapText="1"/>
    </xf>
    <xf numFmtId="0" fontId="65" fillId="0" borderId="47" xfId="63" applyFont="1" applyBorder="1">
      <alignment vertical="center"/>
    </xf>
    <xf numFmtId="0" fontId="65" fillId="0" borderId="14" xfId="63" applyFont="1" applyFill="1" applyBorder="1" applyAlignment="1">
      <alignment vertical="center" wrapText="1"/>
    </xf>
    <xf numFmtId="178" fontId="64" fillId="24" borderId="75" xfId="63" applyNumberFormat="1" applyFont="1" applyFill="1" applyBorder="1" applyAlignment="1">
      <alignment horizontal="center" vertical="center" shrinkToFit="1"/>
    </xf>
    <xf numFmtId="178" fontId="64" fillId="24" borderId="80" xfId="63" applyNumberFormat="1" applyFont="1" applyFill="1" applyBorder="1" applyAlignment="1">
      <alignment horizontal="center" vertical="center" shrinkToFit="1"/>
    </xf>
    <xf numFmtId="178" fontId="64" fillId="24" borderId="139" xfId="63" applyNumberFormat="1" applyFont="1" applyFill="1" applyBorder="1" applyAlignment="1">
      <alignment horizontal="center" vertical="center" shrinkToFit="1"/>
    </xf>
    <xf numFmtId="0" fontId="65" fillId="0" borderId="32" xfId="63" applyFont="1" applyBorder="1">
      <alignment vertical="center"/>
    </xf>
    <xf numFmtId="0" fontId="65" fillId="0" borderId="10" xfId="63" applyFont="1" applyFill="1" applyBorder="1" applyAlignment="1">
      <alignment vertical="center" wrapText="1"/>
    </xf>
    <xf numFmtId="178" fontId="64" fillId="24" borderId="52" xfId="63" applyNumberFormat="1" applyFont="1" applyFill="1" applyBorder="1" applyAlignment="1">
      <alignment horizontal="center" vertical="center" shrinkToFit="1"/>
    </xf>
    <xf numFmtId="178" fontId="64" fillId="24" borderId="23" xfId="63" applyNumberFormat="1" applyFont="1" applyFill="1" applyBorder="1" applyAlignment="1">
      <alignment horizontal="center" vertical="center" shrinkToFit="1"/>
    </xf>
    <xf numFmtId="178" fontId="64" fillId="24" borderId="53" xfId="63" applyNumberFormat="1" applyFont="1" applyFill="1" applyBorder="1" applyAlignment="1">
      <alignment horizontal="center" vertical="center" shrinkToFit="1"/>
    </xf>
    <xf numFmtId="178" fontId="64" fillId="27" borderId="52" xfId="63" applyNumberFormat="1" applyFont="1" applyFill="1" applyBorder="1" applyAlignment="1" applyProtection="1">
      <alignment horizontal="center" vertical="center" shrinkToFit="1"/>
      <protection locked="0"/>
    </xf>
    <xf numFmtId="178" fontId="64" fillId="27" borderId="23" xfId="63" applyNumberFormat="1" applyFont="1" applyFill="1" applyBorder="1" applyAlignment="1" applyProtection="1">
      <alignment horizontal="center" vertical="center" shrinkToFit="1"/>
      <protection locked="0"/>
    </xf>
    <xf numFmtId="178" fontId="64" fillId="27" borderId="53" xfId="63" applyNumberFormat="1" applyFont="1" applyFill="1" applyBorder="1" applyAlignment="1" applyProtection="1">
      <alignment horizontal="center" vertical="center" shrinkToFit="1"/>
      <protection locked="0"/>
    </xf>
    <xf numFmtId="0" fontId="65" fillId="0" borderId="48" xfId="63" applyFont="1" applyBorder="1">
      <alignment vertical="center"/>
    </xf>
    <xf numFmtId="0" fontId="65" fillId="0" borderId="43" xfId="63" applyFont="1" applyFill="1" applyBorder="1" applyAlignment="1">
      <alignment vertical="center" wrapText="1"/>
    </xf>
    <xf numFmtId="178" fontId="64" fillId="0" borderId="52" xfId="63" applyNumberFormat="1" applyFont="1" applyFill="1" applyBorder="1" applyAlignment="1">
      <alignment horizontal="center" vertical="center" shrinkToFit="1"/>
    </xf>
    <xf numFmtId="178" fontId="64" fillId="0" borderId="23" xfId="63" applyNumberFormat="1" applyFont="1" applyFill="1" applyBorder="1" applyAlignment="1">
      <alignment horizontal="center" vertical="center" shrinkToFit="1"/>
    </xf>
    <xf numFmtId="178" fontId="64" fillId="0" borderId="53" xfId="63" applyNumberFormat="1" applyFont="1" applyFill="1" applyBorder="1" applyAlignment="1">
      <alignment horizontal="center" vertical="center" shrinkToFit="1"/>
    </xf>
    <xf numFmtId="178" fontId="64" fillId="24" borderId="59" xfId="63" applyNumberFormat="1" applyFont="1" applyFill="1" applyBorder="1" applyAlignment="1" applyProtection="1">
      <alignment horizontal="center" vertical="center" shrinkToFit="1"/>
    </xf>
    <xf numFmtId="178" fontId="64" fillId="24" borderId="60" xfId="63" applyNumberFormat="1" applyFont="1" applyFill="1" applyBorder="1" applyAlignment="1" applyProtection="1">
      <alignment horizontal="center" vertical="center" shrinkToFit="1"/>
    </xf>
    <xf numFmtId="178" fontId="64" fillId="24" borderId="61" xfId="63" applyNumberFormat="1" applyFont="1" applyFill="1" applyBorder="1" applyAlignment="1" applyProtection="1">
      <alignment horizontal="center" vertical="center" shrinkToFit="1"/>
    </xf>
    <xf numFmtId="178" fontId="64" fillId="24" borderId="78" xfId="63" applyNumberFormat="1" applyFont="1" applyFill="1" applyBorder="1" applyAlignment="1" applyProtection="1">
      <alignment horizontal="center" vertical="center" shrinkToFit="1"/>
    </xf>
    <xf numFmtId="178" fontId="64" fillId="24" borderId="52" xfId="63" applyNumberFormat="1" applyFont="1" applyFill="1" applyBorder="1" applyAlignment="1" applyProtection="1">
      <alignment horizontal="center" vertical="center" shrinkToFit="1"/>
    </xf>
    <xf numFmtId="178" fontId="64" fillId="24" borderId="23" xfId="63" applyNumberFormat="1" applyFont="1" applyFill="1" applyBorder="1" applyAlignment="1" applyProtection="1">
      <alignment horizontal="center" vertical="center" shrinkToFit="1"/>
    </xf>
    <xf numFmtId="178" fontId="64" fillId="24" borderId="53" xfId="63" applyNumberFormat="1" applyFont="1" applyFill="1" applyBorder="1" applyAlignment="1" applyProtection="1">
      <alignment horizontal="center" vertical="center" shrinkToFit="1"/>
    </xf>
    <xf numFmtId="178" fontId="64" fillId="24" borderId="11" xfId="63" applyNumberFormat="1" applyFont="1" applyFill="1" applyBorder="1" applyAlignment="1" applyProtection="1">
      <alignment horizontal="center" vertical="center" shrinkToFit="1"/>
    </xf>
    <xf numFmtId="178" fontId="64" fillId="24" borderId="55" xfId="63" applyNumberFormat="1" applyFont="1" applyFill="1" applyBorder="1" applyAlignment="1" applyProtection="1">
      <alignment horizontal="center" vertical="center" shrinkToFit="1"/>
    </xf>
    <xf numFmtId="178" fontId="64" fillId="24" borderId="56" xfId="63" applyNumberFormat="1" applyFont="1" applyFill="1" applyBorder="1" applyAlignment="1" applyProtection="1">
      <alignment horizontal="center" vertical="center" shrinkToFit="1"/>
    </xf>
    <xf numFmtId="178" fontId="64" fillId="24" borderId="57" xfId="63" applyNumberFormat="1" applyFont="1" applyFill="1" applyBorder="1" applyAlignment="1" applyProtection="1">
      <alignment horizontal="center" vertical="center" shrinkToFit="1"/>
    </xf>
    <xf numFmtId="178" fontId="64" fillId="24" borderId="44" xfId="63" applyNumberFormat="1" applyFont="1" applyFill="1" applyBorder="1" applyAlignment="1" applyProtection="1">
      <alignment horizontal="center" vertical="center" shrinkToFit="1"/>
    </xf>
    <xf numFmtId="0" fontId="66" fillId="0" borderId="0" xfId="63" applyFont="1">
      <alignment vertical="center"/>
    </xf>
    <xf numFmtId="0" fontId="65" fillId="0" borderId="0" xfId="63" applyFont="1" applyAlignment="1">
      <alignment vertical="center" shrinkToFit="1"/>
    </xf>
    <xf numFmtId="0" fontId="68" fillId="0" borderId="0" xfId="63" applyFont="1" applyAlignment="1">
      <alignment vertical="center" shrinkToFit="1"/>
    </xf>
    <xf numFmtId="0" fontId="65" fillId="0" borderId="0" xfId="63" applyFont="1" applyAlignment="1">
      <alignment horizontal="left" vertical="center"/>
    </xf>
    <xf numFmtId="0" fontId="65" fillId="0" borderId="0" xfId="63" applyFont="1" applyFill="1">
      <alignment vertical="center"/>
    </xf>
    <xf numFmtId="0" fontId="65" fillId="0" borderId="0" xfId="63" applyFont="1" applyFill="1" applyAlignment="1">
      <alignment vertical="center" wrapText="1"/>
    </xf>
    <xf numFmtId="0" fontId="65" fillId="0" borderId="0" xfId="63" applyFont="1" applyAlignment="1">
      <alignment vertical="center" wrapText="1"/>
    </xf>
    <xf numFmtId="0" fontId="65" fillId="0" borderId="0" xfId="63" applyFont="1" applyFill="1" applyBorder="1">
      <alignment vertical="center"/>
    </xf>
    <xf numFmtId="0" fontId="65" fillId="0" borderId="0" xfId="63" applyFont="1" applyBorder="1">
      <alignment vertical="center"/>
    </xf>
    <xf numFmtId="0" fontId="64" fillId="0" borderId="0" xfId="63" applyFont="1" applyFill="1" applyAlignment="1"/>
    <xf numFmtId="0" fontId="64" fillId="0" borderId="0" xfId="63" applyFont="1" applyFill="1" applyAlignment="1">
      <alignment vertical="center"/>
    </xf>
    <xf numFmtId="0" fontId="64" fillId="0" borderId="0" xfId="63" applyFont="1" applyFill="1" applyBorder="1" applyAlignment="1">
      <alignment vertical="center" wrapText="1"/>
    </xf>
    <xf numFmtId="0" fontId="64" fillId="0" borderId="0" xfId="63" applyFont="1" applyFill="1" applyBorder="1" applyAlignment="1">
      <alignment horizontal="justify" vertical="center" wrapText="1"/>
    </xf>
    <xf numFmtId="0" fontId="65" fillId="0" borderId="0" xfId="63" applyFont="1" applyFill="1" applyAlignment="1">
      <alignment vertical="center" textRotation="90"/>
    </xf>
    <xf numFmtId="0" fontId="65" fillId="0" borderId="0" xfId="63" applyFont="1" applyFill="1" applyAlignment="1">
      <alignment horizontal="left" vertical="center"/>
    </xf>
    <xf numFmtId="0" fontId="61" fillId="25" borderId="107" xfId="63" applyFont="1" applyFill="1" applyBorder="1" applyAlignment="1" applyProtection="1">
      <alignment horizontal="center" vertical="center" shrinkToFit="1"/>
      <protection locked="0"/>
    </xf>
    <xf numFmtId="0" fontId="61" fillId="25" borderId="108" xfId="63" applyFont="1" applyFill="1" applyBorder="1" applyAlignment="1" applyProtection="1">
      <alignment horizontal="center" vertical="center" shrinkToFit="1"/>
      <protection locked="0"/>
    </xf>
    <xf numFmtId="0" fontId="61" fillId="25" borderId="109" xfId="63" applyFont="1" applyFill="1" applyBorder="1" applyAlignment="1" applyProtection="1">
      <alignment horizontal="center" vertical="center" shrinkToFit="1"/>
      <protection locked="0"/>
    </xf>
    <xf numFmtId="0" fontId="61" fillId="25" borderId="76" xfId="63" applyFont="1" applyFill="1" applyBorder="1" applyAlignment="1" applyProtection="1">
      <alignment horizontal="center" vertical="center" wrapText="1"/>
      <protection locked="0"/>
    </xf>
    <xf numFmtId="1" fontId="65" fillId="24" borderId="63" xfId="63" applyNumberFormat="1" applyFont="1" applyFill="1" applyBorder="1" applyAlignment="1">
      <alignment horizontal="center" vertical="center" wrapText="1"/>
    </xf>
    <xf numFmtId="0" fontId="71" fillId="24" borderId="0" xfId="63" applyFont="1" applyFill="1" applyAlignment="1" applyProtection="1">
      <alignment horizontal="left" vertical="center"/>
    </xf>
    <xf numFmtId="0" fontId="72" fillId="24" borderId="0" xfId="63" applyFont="1" applyFill="1" applyAlignment="1" applyProtection="1">
      <alignment horizontal="center" vertical="center"/>
    </xf>
    <xf numFmtId="0" fontId="72" fillId="24" borderId="0" xfId="63" applyFont="1" applyFill="1" applyProtection="1">
      <alignment vertical="center"/>
    </xf>
    <xf numFmtId="0" fontId="72" fillId="24" borderId="0" xfId="63" applyFont="1" applyFill="1" applyAlignment="1" applyProtection="1">
      <alignment horizontal="left" vertical="center"/>
    </xf>
    <xf numFmtId="0" fontId="73" fillId="24" borderId="0" xfId="63" applyFont="1" applyFill="1" applyProtection="1">
      <alignment vertical="center"/>
    </xf>
    <xf numFmtId="0" fontId="73" fillId="24" borderId="0" xfId="63" applyFont="1" applyFill="1" applyAlignment="1" applyProtection="1">
      <alignment horizontal="left" vertical="center"/>
    </xf>
    <xf numFmtId="0" fontId="72" fillId="27" borderId="23" xfId="63" applyFont="1" applyFill="1" applyBorder="1" applyAlignment="1" applyProtection="1">
      <alignment horizontal="center" vertical="center"/>
      <protection locked="0"/>
    </xf>
    <xf numFmtId="20" fontId="72" fillId="27" borderId="23" xfId="63" applyNumberFormat="1" applyFont="1" applyFill="1" applyBorder="1" applyAlignment="1" applyProtection="1">
      <alignment horizontal="center" vertical="center"/>
      <protection locked="0"/>
    </xf>
    <xf numFmtId="0" fontId="72" fillId="24" borderId="23" xfId="63" applyFont="1" applyFill="1" applyBorder="1" applyAlignment="1" applyProtection="1">
      <alignment horizontal="center" vertical="center"/>
    </xf>
    <xf numFmtId="176" fontId="72" fillId="24" borderId="23" xfId="63" applyNumberFormat="1" applyFont="1" applyFill="1" applyBorder="1" applyAlignment="1" applyProtection="1">
      <alignment horizontal="center" vertical="center"/>
    </xf>
    <xf numFmtId="0" fontId="72" fillId="24" borderId="23" xfId="63" applyNumberFormat="1" applyFont="1" applyFill="1" applyBorder="1" applyAlignment="1" applyProtection="1">
      <alignment horizontal="center" vertical="center"/>
    </xf>
    <xf numFmtId="0" fontId="72" fillId="27" borderId="23" xfId="63" applyFont="1" applyFill="1" applyBorder="1" applyAlignment="1" applyProtection="1">
      <alignment horizontal="left" vertical="center"/>
      <protection locked="0"/>
    </xf>
    <xf numFmtId="0" fontId="72" fillId="24" borderId="23" xfId="65" applyNumberFormat="1" applyFont="1" applyFill="1" applyBorder="1" applyAlignment="1" applyProtection="1">
      <alignment horizontal="center" vertical="center"/>
    </xf>
    <xf numFmtId="20" fontId="72" fillId="24" borderId="23" xfId="63" applyNumberFormat="1" applyFont="1" applyFill="1" applyBorder="1" applyAlignment="1" applyProtection="1">
      <alignment horizontal="center" vertical="center"/>
    </xf>
    <xf numFmtId="0" fontId="74" fillId="24" borderId="0" xfId="63" applyFont="1" applyFill="1" applyAlignment="1" applyProtection="1">
      <alignment horizontal="left" vertical="center"/>
    </xf>
    <xf numFmtId="0" fontId="72" fillId="24" borderId="0" xfId="63" applyFont="1" applyFill="1" applyAlignment="1" applyProtection="1">
      <alignment vertical="center"/>
    </xf>
    <xf numFmtId="0" fontId="3" fillId="24" borderId="0" xfId="63" applyFill="1">
      <alignment vertical="center"/>
    </xf>
    <xf numFmtId="0" fontId="65" fillId="24" borderId="0" xfId="63" applyFont="1" applyFill="1" applyAlignment="1">
      <alignment horizontal="left" vertical="center"/>
    </xf>
    <xf numFmtId="0" fontId="63" fillId="24" borderId="0" xfId="63" applyFont="1" applyFill="1" applyAlignment="1">
      <alignment horizontal="left" vertical="center"/>
    </xf>
    <xf numFmtId="0" fontId="65" fillId="27" borderId="23" xfId="63" applyFont="1" applyFill="1" applyBorder="1" applyAlignment="1">
      <alignment horizontal="left" vertical="center"/>
    </xf>
    <xf numFmtId="0" fontId="65" fillId="24" borderId="0" xfId="63" applyFont="1" applyFill="1" applyAlignment="1">
      <alignment vertical="center"/>
    </xf>
    <xf numFmtId="0" fontId="65" fillId="25" borderId="23" xfId="63" applyFont="1" applyFill="1" applyBorder="1" applyAlignment="1">
      <alignment horizontal="left" vertical="center"/>
    </xf>
    <xf numFmtId="0" fontId="75" fillId="24" borderId="0" xfId="63" applyFont="1" applyFill="1" applyAlignment="1">
      <alignment horizontal="left" vertical="center"/>
    </xf>
    <xf numFmtId="0" fontId="65" fillId="24" borderId="0" xfId="63" applyFont="1" applyFill="1" applyBorder="1" applyAlignment="1">
      <alignment horizontal="center" vertical="center"/>
    </xf>
    <xf numFmtId="0" fontId="65" fillId="24" borderId="0" xfId="63" applyFont="1" applyFill="1" applyBorder="1" applyAlignment="1">
      <alignment horizontal="left" vertical="center"/>
    </xf>
    <xf numFmtId="0" fontId="65" fillId="24" borderId="23" xfId="63" applyFont="1" applyFill="1" applyBorder="1" applyAlignment="1">
      <alignment horizontal="center" vertical="center"/>
    </xf>
    <xf numFmtId="0" fontId="65" fillId="24" borderId="23" xfId="63" applyFont="1" applyFill="1" applyBorder="1" applyAlignment="1">
      <alignment horizontal="left" vertical="center"/>
    </xf>
    <xf numFmtId="0" fontId="76" fillId="24" borderId="0" xfId="63" applyFont="1" applyFill="1">
      <alignment vertical="center"/>
    </xf>
    <xf numFmtId="0" fontId="76" fillId="24" borderId="0" xfId="63" applyFont="1" applyFill="1" applyAlignment="1">
      <alignment horizontal="left" vertical="center"/>
    </xf>
    <xf numFmtId="0" fontId="65" fillId="24" borderId="0" xfId="63" applyFont="1" applyFill="1" applyBorder="1">
      <alignment vertical="center"/>
    </xf>
    <xf numFmtId="0" fontId="66" fillId="24" borderId="0" xfId="63" applyFont="1" applyFill="1" applyAlignment="1">
      <alignment vertical="center"/>
    </xf>
    <xf numFmtId="0" fontId="76" fillId="24" borderId="0" xfId="63" applyFont="1" applyFill="1" applyBorder="1">
      <alignment vertical="center"/>
    </xf>
    <xf numFmtId="0" fontId="76" fillId="24" borderId="0" xfId="63" applyFont="1" applyFill="1" applyBorder="1" applyAlignment="1">
      <alignment vertical="center"/>
    </xf>
    <xf numFmtId="0" fontId="76" fillId="24" borderId="0" xfId="63" applyFont="1" applyFill="1" applyBorder="1" applyAlignment="1">
      <alignment vertical="center" shrinkToFit="1"/>
    </xf>
    <xf numFmtId="0" fontId="65" fillId="24" borderId="0" xfId="63" applyFont="1" applyFill="1" applyAlignment="1">
      <alignment vertical="center" wrapText="1"/>
    </xf>
    <xf numFmtId="0" fontId="64" fillId="24" borderId="0" xfId="63" applyFont="1" applyFill="1" applyAlignment="1"/>
    <xf numFmtId="0" fontId="64" fillId="24" borderId="0" xfId="63" applyFont="1" applyFill="1">
      <alignment vertical="center"/>
    </xf>
    <xf numFmtId="0" fontId="64" fillId="24" borderId="0" xfId="63" applyFont="1" applyFill="1" applyAlignment="1">
      <alignment vertical="center" wrapText="1"/>
    </xf>
    <xf numFmtId="0" fontId="64" fillId="24" borderId="0" xfId="63" applyFont="1" applyFill="1" applyAlignment="1">
      <alignment horizontal="justify" vertical="center" wrapText="1"/>
    </xf>
    <xf numFmtId="0" fontId="79" fillId="24" borderId="0" xfId="63" applyFont="1" applyFill="1">
      <alignment vertical="center"/>
    </xf>
    <xf numFmtId="0" fontId="80" fillId="24" borderId="0" xfId="63" applyFont="1" applyFill="1" applyBorder="1">
      <alignment vertical="center"/>
    </xf>
    <xf numFmtId="0" fontId="61" fillId="24" borderId="0" xfId="63" applyFont="1" applyFill="1" applyBorder="1">
      <alignment vertical="center"/>
    </xf>
    <xf numFmtId="0" fontId="81" fillId="24" borderId="0" xfId="63" applyFont="1" applyFill="1">
      <alignment vertical="center"/>
    </xf>
    <xf numFmtId="0" fontId="61" fillId="24" borderId="23" xfId="63" applyFont="1" applyFill="1" applyBorder="1" applyAlignment="1">
      <alignment horizontal="center" vertical="center"/>
    </xf>
    <xf numFmtId="0" fontId="61" fillId="24" borderId="23" xfId="63" applyFont="1" applyFill="1" applyBorder="1">
      <alignment vertical="center"/>
    </xf>
    <xf numFmtId="0" fontId="81" fillId="24" borderId="49" xfId="63" applyFont="1" applyFill="1" applyBorder="1" applyAlignment="1">
      <alignment horizontal="center" vertical="center"/>
    </xf>
    <xf numFmtId="0" fontId="82" fillId="24" borderId="50" xfId="63" applyFont="1" applyFill="1" applyBorder="1" applyAlignment="1">
      <alignment horizontal="center" vertical="center"/>
    </xf>
    <xf numFmtId="0" fontId="82" fillId="24" borderId="153" xfId="63" applyFont="1" applyFill="1" applyBorder="1" applyAlignment="1">
      <alignment horizontal="center" vertical="center"/>
    </xf>
    <xf numFmtId="0" fontId="82" fillId="24" borderId="79" xfId="63" applyFont="1" applyFill="1" applyBorder="1" applyAlignment="1">
      <alignment horizontal="center" vertical="center"/>
    </xf>
    <xf numFmtId="0" fontId="82" fillId="24" borderId="59" xfId="63" applyFont="1" applyFill="1" applyBorder="1">
      <alignment vertical="center"/>
    </xf>
    <xf numFmtId="0" fontId="82" fillId="24" borderId="60" xfId="63" applyFont="1" applyFill="1" applyBorder="1">
      <alignment vertical="center"/>
    </xf>
    <xf numFmtId="0" fontId="82" fillId="24" borderId="31" xfId="63" applyFont="1" applyFill="1" applyBorder="1">
      <alignment vertical="center"/>
    </xf>
    <xf numFmtId="0" fontId="82" fillId="24" borderId="52" xfId="63" applyFont="1" applyFill="1" applyBorder="1">
      <alignment vertical="center"/>
    </xf>
    <xf numFmtId="0" fontId="82" fillId="24" borderId="23" xfId="63" applyFont="1" applyFill="1" applyBorder="1">
      <alignment vertical="center"/>
    </xf>
    <xf numFmtId="0" fontId="82" fillId="24" borderId="17" xfId="63" applyFont="1" applyFill="1" applyBorder="1">
      <alignment vertical="center"/>
    </xf>
    <xf numFmtId="0" fontId="82" fillId="24" borderId="53" xfId="63" applyFont="1" applyFill="1" applyBorder="1">
      <alignment vertical="center"/>
    </xf>
    <xf numFmtId="0" fontId="9" fillId="0" borderId="0" xfId="66" applyAlignment="1">
      <alignment vertical="center"/>
    </xf>
    <xf numFmtId="0" fontId="9" fillId="0" borderId="27" xfId="66" applyBorder="1" applyAlignment="1">
      <alignment vertical="center"/>
    </xf>
    <xf numFmtId="0" fontId="9" fillId="0" borderId="30" xfId="66" applyBorder="1" applyAlignment="1">
      <alignment vertical="center"/>
    </xf>
    <xf numFmtId="0" fontId="9" fillId="0" borderId="42" xfId="66" applyBorder="1" applyAlignment="1">
      <alignment vertical="center"/>
    </xf>
    <xf numFmtId="0" fontId="9" fillId="0" borderId="25" xfId="66" applyBorder="1" applyAlignment="1">
      <alignment vertical="center"/>
    </xf>
    <xf numFmtId="0" fontId="9" fillId="0" borderId="26" xfId="66" applyBorder="1" applyAlignment="1">
      <alignment vertical="center"/>
    </xf>
    <xf numFmtId="0" fontId="9" fillId="0" borderId="28" xfId="66" applyBorder="1" applyAlignment="1">
      <alignment vertical="center"/>
    </xf>
    <xf numFmtId="0" fontId="9" fillId="0" borderId="40" xfId="66" applyBorder="1" applyAlignment="1">
      <alignment vertical="center"/>
    </xf>
    <xf numFmtId="0" fontId="9" fillId="0" borderId="29" xfId="66" applyBorder="1" applyAlignment="1">
      <alignment vertical="center"/>
    </xf>
    <xf numFmtId="0" fontId="9" fillId="0" borderId="0" xfId="66" applyAlignment="1">
      <alignment horizontal="right" vertical="center"/>
    </xf>
    <xf numFmtId="0" fontId="9" fillId="0" borderId="0" xfId="66" applyFont="1" applyAlignment="1">
      <alignment vertical="center"/>
    </xf>
    <xf numFmtId="0" fontId="60" fillId="24" borderId="0" xfId="67" applyFont="1" applyFill="1" applyBorder="1" applyAlignment="1">
      <alignment horizontal="left" vertical="top"/>
    </xf>
    <xf numFmtId="0" fontId="51" fillId="24" borderId="0" xfId="67" applyFont="1" applyFill="1" applyBorder="1" applyAlignment="1">
      <alignment horizontal="left" vertical="top"/>
    </xf>
    <xf numFmtId="0" fontId="50" fillId="24" borderId="155" xfId="67" applyFont="1" applyFill="1" applyBorder="1" applyAlignment="1">
      <alignment horizontal="left" vertical="center" wrapText="1"/>
    </xf>
    <xf numFmtId="0" fontId="50" fillId="24" borderId="156" xfId="67" applyFont="1" applyFill="1" applyBorder="1" applyAlignment="1">
      <alignment horizontal="left" vertical="center" wrapText="1"/>
    </xf>
    <xf numFmtId="0" fontId="50" fillId="24" borderId="0" xfId="67" applyFont="1" applyFill="1" applyBorder="1" applyAlignment="1">
      <alignment horizontal="left" vertical="top"/>
    </xf>
    <xf numFmtId="0" fontId="50" fillId="24" borderId="157" xfId="67" applyFont="1" applyFill="1" applyBorder="1" applyAlignment="1">
      <alignment horizontal="left" vertical="center" wrapText="1"/>
    </xf>
    <xf numFmtId="0" fontId="50" fillId="24" borderId="158" xfId="67" applyFont="1" applyFill="1" applyBorder="1" applyAlignment="1">
      <alignment horizontal="left" vertical="center" wrapText="1"/>
    </xf>
    <xf numFmtId="0" fontId="50" fillId="24" borderId="0" xfId="67" applyFont="1" applyFill="1" applyBorder="1" applyAlignment="1">
      <alignment horizontal="left" vertical="center" wrapText="1"/>
    </xf>
    <xf numFmtId="0" fontId="50" fillId="24" borderId="0" xfId="67" applyFont="1" applyFill="1" applyBorder="1" applyAlignment="1">
      <alignment horizontal="left" vertical="top" wrapText="1"/>
    </xf>
    <xf numFmtId="0" fontId="60" fillId="24" borderId="23" xfId="67" applyFont="1" applyFill="1" applyBorder="1" applyAlignment="1">
      <alignment horizontal="center" vertical="center"/>
    </xf>
    <xf numFmtId="0" fontId="51" fillId="24" borderId="0" xfId="67" applyFont="1" applyFill="1" applyBorder="1" applyAlignment="1">
      <alignment vertical="top" wrapText="1"/>
    </xf>
    <xf numFmtId="0" fontId="51" fillId="24" borderId="0" xfId="67" applyFont="1" applyFill="1" applyBorder="1" applyAlignment="1">
      <alignment vertical="top"/>
    </xf>
    <xf numFmtId="0" fontId="60" fillId="24" borderId="0" xfId="67" applyFont="1" applyFill="1" applyBorder="1" applyAlignment="1">
      <alignment horizontal="center" vertical="top"/>
    </xf>
    <xf numFmtId="0" fontId="58" fillId="24" borderId="0" xfId="67" applyFont="1" applyFill="1" applyBorder="1" applyAlignment="1">
      <alignment horizontal="right" vertical="top"/>
    </xf>
    <xf numFmtId="0" fontId="60" fillId="24" borderId="12" xfId="67" applyFont="1" applyFill="1" applyBorder="1" applyAlignment="1"/>
    <xf numFmtId="0" fontId="60" fillId="24" borderId="0" xfId="67" applyFont="1" applyFill="1" applyBorder="1" applyAlignment="1">
      <alignment horizontal="left"/>
    </xf>
    <xf numFmtId="0" fontId="51" fillId="24" borderId="0" xfId="67" applyFont="1" applyFill="1" applyBorder="1" applyAlignment="1"/>
    <xf numFmtId="0" fontId="60" fillId="24" borderId="0" xfId="67" applyFont="1" applyFill="1" applyBorder="1" applyAlignment="1">
      <alignment horizontal="left" vertical="center"/>
    </xf>
    <xf numFmtId="0" fontId="60" fillId="24" borderId="0" xfId="67" applyFont="1" applyFill="1" applyBorder="1" applyAlignment="1">
      <alignment vertical="center"/>
    </xf>
    <xf numFmtId="0" fontId="60" fillId="24" borderId="0" xfId="67" applyFont="1" applyFill="1" applyBorder="1" applyAlignment="1">
      <alignment horizontal="center" vertical="center"/>
    </xf>
    <xf numFmtId="0" fontId="60" fillId="24" borderId="0" xfId="67" applyFont="1" applyFill="1" applyBorder="1" applyAlignment="1">
      <alignment horizontal="right" vertical="center"/>
    </xf>
    <xf numFmtId="0" fontId="83" fillId="24" borderId="0" xfId="67" applyFont="1" applyFill="1" applyBorder="1" applyAlignment="1">
      <alignment horizontal="center" vertical="center"/>
    </xf>
    <xf numFmtId="0" fontId="84" fillId="0" borderId="0" xfId="68"/>
    <xf numFmtId="0" fontId="85" fillId="0" borderId="0" xfId="68" applyFont="1" applyAlignment="1">
      <alignment wrapText="1"/>
    </xf>
    <xf numFmtId="0" fontId="85" fillId="0" borderId="0" xfId="68" applyFont="1"/>
    <xf numFmtId="0" fontId="85" fillId="0" borderId="18" xfId="68" applyFont="1" applyBorder="1" applyAlignment="1">
      <alignment vertical="top" wrapText="1"/>
    </xf>
    <xf numFmtId="0" fontId="86" fillId="0" borderId="16" xfId="68" applyFont="1" applyBorder="1" applyAlignment="1">
      <alignment vertical="top"/>
    </xf>
    <xf numFmtId="0" fontId="86" fillId="0" borderId="38" xfId="68" applyFont="1" applyBorder="1" applyAlignment="1">
      <alignment vertical="top" wrapText="1"/>
    </xf>
    <xf numFmtId="0" fontId="86" fillId="0" borderId="39" xfId="68" applyFont="1" applyBorder="1" applyAlignment="1">
      <alignment vertical="top"/>
    </xf>
    <xf numFmtId="0" fontId="85" fillId="0" borderId="38" xfId="68" applyFont="1" applyBorder="1" applyAlignment="1">
      <alignment vertical="top" wrapText="1"/>
    </xf>
    <xf numFmtId="0" fontId="86" fillId="0" borderId="24" xfId="68" applyFont="1" applyBorder="1" applyAlignment="1">
      <alignment vertical="top" wrapText="1"/>
    </xf>
    <xf numFmtId="0" fontId="85" fillId="0" borderId="19" xfId="68" applyFont="1" applyBorder="1" applyAlignment="1">
      <alignment vertical="top"/>
    </xf>
    <xf numFmtId="0" fontId="84" fillId="0" borderId="0" xfId="68" applyFont="1" applyAlignment="1">
      <alignment wrapText="1"/>
    </xf>
    <xf numFmtId="0" fontId="9" fillId="0" borderId="0" xfId="70">
      <alignment vertical="center"/>
    </xf>
    <xf numFmtId="0" fontId="20" fillId="0" borderId="0" xfId="70" applyFont="1">
      <alignment vertical="center"/>
    </xf>
    <xf numFmtId="0" fontId="20" fillId="0" borderId="0" xfId="70" applyFont="1" applyBorder="1" applyAlignment="1">
      <alignment vertical="center" wrapText="1"/>
    </xf>
    <xf numFmtId="0" fontId="18" fillId="0" borderId="0" xfId="70" applyFont="1">
      <alignment vertical="center"/>
    </xf>
    <xf numFmtId="0" fontId="9" fillId="0" borderId="67" xfId="41" applyFont="1" applyBorder="1" applyAlignment="1">
      <alignment horizontal="center" vertical="center"/>
    </xf>
    <xf numFmtId="0" fontId="9" fillId="0" borderId="0" xfId="41" applyFont="1" applyBorder="1" applyAlignment="1">
      <alignment horizontal="center"/>
    </xf>
    <xf numFmtId="0" fontId="12" fillId="0" borderId="54" xfId="41" applyFont="1" applyBorder="1" applyAlignment="1">
      <alignment horizontal="center"/>
    </xf>
    <xf numFmtId="0" fontId="9" fillId="0" borderId="58" xfId="41" applyFont="1" applyBorder="1" applyAlignment="1">
      <alignment horizontal="center" vertical="center"/>
    </xf>
    <xf numFmtId="0" fontId="82" fillId="24" borderId="154" xfId="63" applyFont="1" applyFill="1" applyBorder="1" applyAlignment="1">
      <alignment horizontal="center" vertical="center"/>
    </xf>
    <xf numFmtId="0" fontId="82" fillId="24" borderId="61" xfId="63" applyFont="1" applyFill="1" applyBorder="1">
      <alignment vertical="center"/>
    </xf>
    <xf numFmtId="0" fontId="82" fillId="24" borderId="55" xfId="63" applyFont="1" applyFill="1" applyBorder="1">
      <alignment vertical="center"/>
    </xf>
    <xf numFmtId="0" fontId="82" fillId="24" borderId="56" xfId="63" applyFont="1" applyFill="1" applyBorder="1">
      <alignment vertical="center"/>
    </xf>
    <xf numFmtId="0" fontId="82" fillId="24" borderId="57" xfId="63" applyFont="1" applyFill="1" applyBorder="1">
      <alignment vertical="center"/>
    </xf>
    <xf numFmtId="0" fontId="82" fillId="24" borderId="153" xfId="63" applyFont="1" applyFill="1" applyBorder="1" applyAlignment="1">
      <alignment horizontal="center" vertical="center" wrapText="1"/>
    </xf>
    <xf numFmtId="0" fontId="9" fillId="0" borderId="38" xfId="41" applyFont="1" applyBorder="1"/>
    <xf numFmtId="0" fontId="24" fillId="0" borderId="0" xfId="46" applyFont="1" applyAlignment="1">
      <alignment horizontal="left" vertical="center"/>
    </xf>
    <xf numFmtId="0" fontId="9" fillId="0" borderId="0" xfId="42" applyAlignment="1">
      <alignment vertical="center"/>
    </xf>
    <xf numFmtId="0" fontId="24" fillId="0" borderId="0" xfId="46" applyFont="1" applyAlignment="1">
      <alignment horizontal="left" vertical="center" wrapText="1"/>
    </xf>
    <xf numFmtId="0" fontId="9" fillId="0" borderId="39" xfId="41" applyFont="1" applyBorder="1" applyAlignment="1">
      <alignment vertical="center"/>
    </xf>
    <xf numFmtId="0" fontId="9" fillId="0" borderId="23" xfId="41" applyFont="1" applyBorder="1" applyAlignment="1">
      <alignment horizontal="distributed" vertical="center" shrinkToFit="1"/>
    </xf>
    <xf numFmtId="0" fontId="2" fillId="24" borderId="0" xfId="74" applyFill="1">
      <alignment vertical="center"/>
    </xf>
    <xf numFmtId="0" fontId="44" fillId="24" borderId="0" xfId="74" applyFont="1" applyFill="1" applyAlignment="1">
      <alignment horizontal="center" vertical="center"/>
    </xf>
    <xf numFmtId="0" fontId="2" fillId="24" borderId="0" xfId="74" applyFill="1" applyBorder="1">
      <alignment vertical="center"/>
    </xf>
    <xf numFmtId="0" fontId="2" fillId="24" borderId="0" xfId="74" applyFill="1" applyBorder="1" applyAlignment="1">
      <alignment vertical="center"/>
    </xf>
    <xf numFmtId="0" fontId="2" fillId="24" borderId="0" xfId="74" applyFill="1" applyBorder="1" applyAlignment="1">
      <alignment horizontal="center" vertical="center"/>
    </xf>
    <xf numFmtId="49" fontId="2" fillId="24" borderId="0" xfId="74" applyNumberFormat="1" applyFill="1" applyBorder="1" applyAlignment="1">
      <alignment horizontal="center" vertical="center"/>
    </xf>
    <xf numFmtId="0" fontId="46" fillId="24" borderId="0" xfId="74" applyFont="1" applyFill="1" applyBorder="1" applyAlignment="1">
      <alignment horizontal="center" vertical="center"/>
    </xf>
    <xf numFmtId="49" fontId="10" fillId="24" borderId="0" xfId="43" applyNumberFormat="1" applyFont="1" applyFill="1" applyBorder="1" applyAlignment="1">
      <alignment vertical="center" wrapText="1"/>
    </xf>
    <xf numFmtId="0" fontId="13" fillId="24" borderId="0" xfId="43" applyFont="1" applyFill="1" applyBorder="1" applyAlignment="1">
      <alignment vertical="center" wrapText="1"/>
    </xf>
    <xf numFmtId="0" fontId="9" fillId="24" borderId="0" xfId="43" applyFill="1" applyBorder="1" applyAlignment="1">
      <alignment vertical="center" wrapText="1"/>
    </xf>
    <xf numFmtId="49" fontId="10" fillId="24" borderId="0" xfId="43" applyNumberFormat="1" applyFont="1" applyFill="1" applyBorder="1" applyAlignment="1">
      <alignment horizontal="left" vertical="center" wrapText="1"/>
    </xf>
    <xf numFmtId="0" fontId="10" fillId="24" borderId="0" xfId="43" applyFont="1" applyFill="1" applyBorder="1" applyAlignment="1">
      <alignment horizontal="left" vertical="center" shrinkToFit="1"/>
    </xf>
    <xf numFmtId="0" fontId="13" fillId="24" borderId="0" xfId="43" applyFont="1" applyFill="1" applyBorder="1" applyAlignment="1">
      <alignment horizontal="center" vertical="center" wrapText="1"/>
    </xf>
    <xf numFmtId="0" fontId="49" fillId="24" borderId="0" xfId="74" applyFont="1" applyFill="1" applyBorder="1">
      <alignment vertical="center"/>
    </xf>
    <xf numFmtId="0" fontId="89" fillId="24" borderId="0" xfId="74" applyFont="1" applyFill="1" applyBorder="1">
      <alignment vertical="center"/>
    </xf>
    <xf numFmtId="0" fontId="90" fillId="24" borderId="0" xfId="43" applyFont="1" applyFill="1" applyBorder="1" applyAlignment="1">
      <alignment horizontal="center" vertical="center" wrapText="1"/>
    </xf>
    <xf numFmtId="0" fontId="88" fillId="24" borderId="0" xfId="53" applyFont="1" applyFill="1" applyBorder="1" applyAlignment="1">
      <alignment horizontal="left" vertical="center"/>
    </xf>
    <xf numFmtId="0" fontId="98" fillId="24" borderId="0" xfId="53" applyFont="1" applyFill="1" applyBorder="1" applyAlignment="1">
      <alignment horizontal="left" vertical="center"/>
    </xf>
    <xf numFmtId="0" fontId="49" fillId="24" borderId="0" xfId="74" applyFont="1" applyFill="1" applyBorder="1" applyAlignment="1">
      <alignment horizontal="center" vertical="center"/>
    </xf>
    <xf numFmtId="0" fontId="10" fillId="24" borderId="0" xfId="43" applyFont="1" applyFill="1" applyBorder="1" applyAlignment="1">
      <alignment vertical="center" shrinkToFit="1"/>
    </xf>
    <xf numFmtId="0" fontId="50" fillId="24" borderId="0" xfId="74" applyFont="1" applyFill="1" applyBorder="1">
      <alignment vertical="center"/>
    </xf>
    <xf numFmtId="0" fontId="2" fillId="24" borderId="0" xfId="74" applyFill="1" applyBorder="1" applyAlignment="1">
      <alignment horizontal="left" vertical="center"/>
    </xf>
    <xf numFmtId="0" fontId="46" fillId="24" borderId="0" xfId="74" applyFont="1" applyFill="1" applyBorder="1" applyAlignment="1">
      <alignment vertical="center"/>
    </xf>
    <xf numFmtId="0" fontId="88" fillId="24" borderId="0" xfId="53" applyFont="1" applyFill="1" applyBorder="1" applyAlignment="1">
      <alignment vertical="top"/>
    </xf>
    <xf numFmtId="0" fontId="88" fillId="24" borderId="0" xfId="53" applyFont="1" applyFill="1" applyBorder="1" applyAlignment="1">
      <alignment vertical="center"/>
    </xf>
    <xf numFmtId="0" fontId="95" fillId="24" borderId="0" xfId="74" applyFont="1" applyFill="1" applyBorder="1" applyAlignment="1">
      <alignment horizontal="left" vertical="center"/>
    </xf>
    <xf numFmtId="0" fontId="99" fillId="24" borderId="0" xfId="74" applyFont="1" applyFill="1" applyBorder="1" applyAlignment="1">
      <alignment vertical="top"/>
    </xf>
    <xf numFmtId="0" fontId="10" fillId="24" borderId="0" xfId="43" applyFont="1" applyFill="1" applyBorder="1" applyAlignment="1">
      <alignment horizontal="left" vertical="center" wrapText="1"/>
    </xf>
    <xf numFmtId="0" fontId="10" fillId="24" borderId="0" xfId="43" applyFont="1" applyFill="1" applyBorder="1" applyAlignment="1">
      <alignment vertical="center" wrapText="1"/>
    </xf>
    <xf numFmtId="0" fontId="44" fillId="24" borderId="0" xfId="74" applyFont="1" applyFill="1" applyBorder="1" applyAlignment="1">
      <alignment horizontal="left" vertical="center"/>
    </xf>
    <xf numFmtId="0" fontId="11" fillId="24" borderId="0" xfId="43" applyFont="1" applyFill="1" applyBorder="1" applyAlignment="1">
      <alignment vertical="center" wrapText="1"/>
    </xf>
    <xf numFmtId="0" fontId="46" fillId="24" borderId="0" xfId="74" applyFont="1" applyFill="1" applyBorder="1" applyAlignment="1">
      <alignment vertical="top"/>
    </xf>
    <xf numFmtId="0" fontId="9" fillId="24" borderId="0" xfId="43" applyFont="1" applyFill="1" applyBorder="1" applyAlignment="1">
      <alignment vertical="center" wrapText="1"/>
    </xf>
    <xf numFmtId="0" fontId="11" fillId="24" borderId="0" xfId="43" applyFont="1" applyFill="1" applyBorder="1" applyAlignment="1">
      <alignment vertical="top" wrapText="1"/>
    </xf>
    <xf numFmtId="49" fontId="103" fillId="0" borderId="0" xfId="46" applyNumberFormat="1" applyFont="1" applyAlignment="1">
      <alignment horizontal="right" vertical="center"/>
    </xf>
    <xf numFmtId="0" fontId="24" fillId="0" borderId="0" xfId="46" applyFont="1" applyAlignment="1">
      <alignment vertical="top" wrapText="1"/>
    </xf>
    <xf numFmtId="49" fontId="104" fillId="0" borderId="0" xfId="46" applyNumberFormat="1" applyFont="1" applyAlignment="1">
      <alignment vertical="center"/>
    </xf>
    <xf numFmtId="0" fontId="104" fillId="0" borderId="0" xfId="46" applyFont="1" applyAlignment="1">
      <alignment horizontal="left" vertical="center"/>
    </xf>
    <xf numFmtId="0" fontId="104" fillId="0" borderId="0" xfId="46" applyFont="1">
      <alignment vertical="center"/>
    </xf>
    <xf numFmtId="49" fontId="104" fillId="0" borderId="0" xfId="46" applyNumberFormat="1" applyFont="1" applyAlignment="1">
      <alignment horizontal="center" vertical="center"/>
    </xf>
    <xf numFmtId="49" fontId="104" fillId="0" borderId="0" xfId="46" applyNumberFormat="1" applyFont="1" applyAlignment="1">
      <alignment horizontal="right" vertical="center"/>
    </xf>
    <xf numFmtId="0" fontId="24" fillId="0" borderId="0" xfId="46" applyFont="1" applyAlignment="1">
      <alignment vertical="center" wrapText="1"/>
    </xf>
    <xf numFmtId="0" fontId="106" fillId="0" borderId="0" xfId="46" applyFont="1" applyAlignment="1">
      <alignment vertical="center" shrinkToFit="1"/>
    </xf>
    <xf numFmtId="49" fontId="24" fillId="0" borderId="0" xfId="46" applyNumberFormat="1" applyFont="1" applyAlignment="1">
      <alignment horizontal="left" vertical="center"/>
    </xf>
    <xf numFmtId="0" fontId="103" fillId="0" borderId="0" xfId="46" applyFont="1" applyAlignment="1">
      <alignment horizontal="left" vertical="center"/>
    </xf>
    <xf numFmtId="0" fontId="104" fillId="0" borderId="0" xfId="46" applyFont="1" applyAlignment="1">
      <alignment vertical="center" wrapText="1"/>
    </xf>
    <xf numFmtId="0" fontId="104" fillId="0" borderId="0" xfId="42" applyFont="1" applyAlignment="1">
      <alignment vertical="top" wrapText="1"/>
    </xf>
    <xf numFmtId="49" fontId="107" fillId="0" borderId="0" xfId="46" applyNumberFormat="1" applyFont="1" applyAlignment="1">
      <alignment horizontal="right" vertical="center"/>
    </xf>
    <xf numFmtId="0" fontId="107" fillId="0" borderId="0" xfId="46" applyFont="1">
      <alignment vertical="center"/>
    </xf>
    <xf numFmtId="0" fontId="108" fillId="0" borderId="0" xfId="46" applyFont="1">
      <alignment vertical="center"/>
    </xf>
    <xf numFmtId="0" fontId="108" fillId="0" borderId="0" xfId="42" applyFont="1" applyAlignment="1">
      <alignment vertical="center" wrapText="1"/>
    </xf>
    <xf numFmtId="0" fontId="103" fillId="0" borderId="0" xfId="42" applyFont="1" applyAlignment="1">
      <alignment vertical="center" wrapText="1"/>
    </xf>
    <xf numFmtId="0" fontId="103" fillId="0" borderId="0" xfId="46" applyFont="1">
      <alignment vertical="center"/>
    </xf>
    <xf numFmtId="0" fontId="103" fillId="0" borderId="0" xfId="46" applyFont="1" applyAlignment="1">
      <alignment horizontal="center" vertical="center"/>
    </xf>
    <xf numFmtId="0" fontId="110" fillId="0" borderId="0" xfId="46" applyFont="1">
      <alignment vertical="center"/>
    </xf>
    <xf numFmtId="0" fontId="103" fillId="0" borderId="0" xfId="46" applyFont="1" applyAlignment="1">
      <alignment vertical="center"/>
    </xf>
    <xf numFmtId="0" fontId="111" fillId="0" borderId="0" xfId="46" applyFont="1" applyAlignment="1">
      <alignment vertical="top" wrapText="1"/>
    </xf>
    <xf numFmtId="0" fontId="112" fillId="0" borderId="0" xfId="46" applyFont="1" applyAlignment="1">
      <alignment vertical="top" wrapText="1"/>
    </xf>
    <xf numFmtId="0" fontId="24" fillId="0" borderId="0" xfId="42" applyFont="1" applyAlignment="1">
      <alignment vertical="center"/>
    </xf>
    <xf numFmtId="0" fontId="51" fillId="24" borderId="45" xfId="64" applyFont="1" applyFill="1" applyBorder="1" applyAlignment="1">
      <alignment horizontal="left" vertical="center"/>
    </xf>
    <xf numFmtId="0" fontId="113" fillId="24" borderId="0" xfId="45" applyFont="1" applyFill="1" applyAlignment="1">
      <alignment vertical="center"/>
    </xf>
    <xf numFmtId="0" fontId="114" fillId="24" borderId="0" xfId="45" applyFont="1" applyFill="1" applyAlignment="1">
      <alignment vertical="center"/>
    </xf>
    <xf numFmtId="0" fontId="113" fillId="24" borderId="0" xfId="45" applyFont="1" applyFill="1" applyBorder="1" applyAlignment="1">
      <alignment vertical="center"/>
    </xf>
    <xf numFmtId="0" fontId="115" fillId="24" borderId="0" xfId="45" applyFont="1" applyFill="1" applyAlignment="1">
      <alignment vertical="center"/>
    </xf>
    <xf numFmtId="0" fontId="115" fillId="24" borderId="0" xfId="45" applyFont="1" applyFill="1" applyBorder="1" applyAlignment="1">
      <alignment vertical="center"/>
    </xf>
    <xf numFmtId="0" fontId="113" fillId="24" borderId="0" xfId="62" applyFont="1" applyFill="1" applyAlignment="1">
      <alignment vertical="center"/>
    </xf>
    <xf numFmtId="0" fontId="115" fillId="24" borderId="0" xfId="62" applyFont="1" applyFill="1" applyAlignment="1">
      <alignment vertical="center"/>
    </xf>
    <xf numFmtId="0" fontId="113" fillId="24" borderId="0" xfId="45" applyFont="1" applyFill="1" applyAlignment="1">
      <alignment vertical="top"/>
    </xf>
    <xf numFmtId="49" fontId="113" fillId="0" borderId="18" xfId="62" applyNumberFormat="1" applyFont="1" applyBorder="1" applyAlignment="1">
      <alignment vertical="center"/>
    </xf>
    <xf numFmtId="49" fontId="115" fillId="0" borderId="161" xfId="62" applyNumberFormat="1" applyFont="1" applyBorder="1" applyAlignment="1">
      <alignment horizontal="center" vertical="center"/>
    </xf>
    <xf numFmtId="49" fontId="115" fillId="0" borderId="162" xfId="62" applyNumberFormat="1" applyFont="1" applyBorder="1" applyAlignment="1">
      <alignment horizontal="center" vertical="center"/>
    </xf>
    <xf numFmtId="0" fontId="115" fillId="24" borderId="162" xfId="45" applyFont="1" applyFill="1" applyBorder="1" applyAlignment="1">
      <alignment vertical="center"/>
    </xf>
    <xf numFmtId="0" fontId="115" fillId="24" borderId="163" xfId="45" applyFont="1" applyFill="1" applyBorder="1" applyAlignment="1">
      <alignment vertical="center"/>
    </xf>
    <xf numFmtId="0" fontId="113" fillId="24" borderId="13" xfId="62" applyFont="1" applyFill="1" applyBorder="1" applyAlignment="1">
      <alignment horizontal="center" vertical="center" wrapText="1"/>
    </xf>
    <xf numFmtId="0" fontId="113" fillId="24" borderId="13" xfId="62" applyFont="1" applyFill="1" applyBorder="1" applyAlignment="1">
      <alignment vertical="center" wrapText="1"/>
    </xf>
    <xf numFmtId="0" fontId="113" fillId="24" borderId="0" xfId="62" applyFont="1" applyFill="1" applyAlignment="1">
      <alignment horizontal="center" vertical="center" wrapText="1"/>
    </xf>
    <xf numFmtId="0" fontId="115" fillId="24" borderId="0" xfId="62" applyFont="1" applyFill="1" applyAlignment="1">
      <alignment horizontal="center" vertical="center"/>
    </xf>
    <xf numFmtId="0" fontId="115" fillId="24" borderId="0" xfId="45" applyFont="1" applyFill="1" applyBorder="1" applyAlignment="1">
      <alignment horizontal="center" vertical="center"/>
    </xf>
    <xf numFmtId="0" fontId="113" fillId="24" borderId="16" xfId="45" applyFont="1" applyFill="1" applyBorder="1" applyAlignment="1">
      <alignment vertical="center"/>
    </xf>
    <xf numFmtId="0" fontId="113" fillId="24" borderId="12" xfId="45" applyFont="1" applyFill="1" applyBorder="1" applyAlignment="1">
      <alignment vertical="center"/>
    </xf>
    <xf numFmtId="0" fontId="113" fillId="24" borderId="18" xfId="45" applyFont="1" applyFill="1" applyBorder="1" applyAlignment="1">
      <alignment vertical="center"/>
    </xf>
    <xf numFmtId="49" fontId="52" fillId="24" borderId="10" xfId="45" applyNumberFormat="1" applyFont="1" applyFill="1" applyBorder="1" applyAlignment="1">
      <alignment vertical="center"/>
    </xf>
    <xf numFmtId="49" fontId="113" fillId="24" borderId="10" xfId="45" applyNumberFormat="1" applyFont="1" applyFill="1" applyBorder="1" applyAlignment="1">
      <alignment vertical="center"/>
    </xf>
    <xf numFmtId="0" fontId="115" fillId="24" borderId="0" xfId="41" applyFont="1" applyFill="1" applyAlignment="1">
      <alignment vertical="center"/>
    </xf>
    <xf numFmtId="0" fontId="115" fillId="24" borderId="0" xfId="45" applyFont="1" applyFill="1" applyBorder="1" applyAlignment="1">
      <alignment horizontal="centerContinuous" vertical="center"/>
    </xf>
    <xf numFmtId="0" fontId="115" fillId="24" borderId="0" xfId="55" applyFont="1" applyFill="1" applyBorder="1" applyAlignment="1">
      <alignment horizontal="center" vertical="center" textRotation="255"/>
    </xf>
    <xf numFmtId="0" fontId="52" fillId="24" borderId="13" xfId="45" applyFont="1" applyFill="1" applyBorder="1" applyAlignment="1">
      <alignment vertical="center" wrapText="1"/>
    </xf>
    <xf numFmtId="0" fontId="52" fillId="24" borderId="10" xfId="45" applyFont="1" applyFill="1" applyBorder="1" applyAlignment="1">
      <alignment vertical="center" wrapText="1"/>
    </xf>
    <xf numFmtId="0" fontId="52" fillId="24" borderId="11" xfId="45" applyFont="1" applyFill="1" applyBorder="1" applyAlignment="1">
      <alignment vertical="center" wrapText="1"/>
    </xf>
    <xf numFmtId="0" fontId="115" fillId="24" borderId="0" xfId="55" applyFont="1" applyFill="1" applyBorder="1" applyAlignment="1">
      <alignment vertical="center"/>
    </xf>
    <xf numFmtId="0" fontId="52" fillId="24" borderId="38" xfId="45" applyFont="1" applyFill="1" applyBorder="1" applyAlignment="1">
      <alignment vertical="center" wrapText="1"/>
    </xf>
    <xf numFmtId="0" fontId="52" fillId="24" borderId="18" xfId="45" applyFont="1" applyFill="1" applyBorder="1" applyAlignment="1">
      <alignment vertical="center" wrapText="1"/>
    </xf>
    <xf numFmtId="0" fontId="113" fillId="24" borderId="17" xfId="45" applyFont="1" applyFill="1" applyBorder="1" applyAlignment="1">
      <alignment vertical="center"/>
    </xf>
    <xf numFmtId="0" fontId="113" fillId="24" borderId="10" xfId="45" applyFont="1" applyFill="1" applyBorder="1" applyAlignment="1">
      <alignment vertical="center"/>
    </xf>
    <xf numFmtId="0" fontId="113" fillId="24" borderId="11" xfId="45" applyFont="1" applyFill="1" applyBorder="1" applyAlignment="1">
      <alignment vertical="center"/>
    </xf>
    <xf numFmtId="0" fontId="117" fillId="24" borderId="17" xfId="45" applyFont="1" applyFill="1" applyBorder="1" applyAlignment="1">
      <alignment vertical="center"/>
    </xf>
    <xf numFmtId="0" fontId="116" fillId="24" borderId="10" xfId="45" applyFont="1" applyFill="1" applyBorder="1" applyAlignment="1">
      <alignment vertical="center"/>
    </xf>
    <xf numFmtId="0" fontId="116" fillId="24" borderId="11" xfId="45" applyFont="1" applyFill="1" applyBorder="1" applyAlignment="1">
      <alignment vertical="center"/>
    </xf>
    <xf numFmtId="0" fontId="115" fillId="24" borderId="0" xfId="45" applyFont="1" applyFill="1" applyBorder="1" applyAlignment="1">
      <alignment horizontal="distributed" vertical="center"/>
    </xf>
    <xf numFmtId="0" fontId="115" fillId="24" borderId="0" xfId="45" applyFont="1" applyFill="1" applyBorder="1" applyAlignment="1">
      <alignment horizontal="center" vertical="center" wrapText="1"/>
    </xf>
    <xf numFmtId="0" fontId="117" fillId="24" borderId="23" xfId="45" applyFont="1" applyFill="1" applyBorder="1" applyAlignment="1">
      <alignment vertical="center"/>
    </xf>
    <xf numFmtId="0" fontId="116" fillId="24" borderId="12" xfId="45" applyFont="1" applyFill="1" applyBorder="1" applyAlignment="1">
      <alignment vertical="center"/>
    </xf>
    <xf numFmtId="0" fontId="116" fillId="24" borderId="18" xfId="45" applyFont="1" applyFill="1" applyBorder="1" applyAlignment="1">
      <alignment vertical="center"/>
    </xf>
    <xf numFmtId="0" fontId="113" fillId="24" borderId="12" xfId="55" applyFont="1" applyFill="1" applyBorder="1" applyAlignment="1">
      <alignment vertical="center"/>
    </xf>
    <xf numFmtId="0" fontId="113" fillId="24" borderId="18" xfId="55" applyFont="1" applyFill="1" applyBorder="1" applyAlignment="1">
      <alignment vertical="center"/>
    </xf>
    <xf numFmtId="0" fontId="113" fillId="24" borderId="86" xfId="45" applyFont="1" applyFill="1" applyBorder="1" applyAlignment="1">
      <alignment horizontal="center" vertical="center"/>
    </xf>
    <xf numFmtId="0" fontId="113" fillId="24" borderId="87" xfId="45" applyFont="1" applyFill="1" applyBorder="1" applyAlignment="1">
      <alignment horizontal="center" vertical="center"/>
    </xf>
    <xf numFmtId="0" fontId="113" fillId="24" borderId="88" xfId="45" applyFont="1" applyFill="1" applyBorder="1" applyAlignment="1">
      <alignment horizontal="center" vertical="center"/>
    </xf>
    <xf numFmtId="0" fontId="113" fillId="24" borderId="89" xfId="45" applyFont="1" applyFill="1" applyBorder="1" applyAlignment="1">
      <alignment horizontal="center" vertical="center"/>
    </xf>
    <xf numFmtId="0" fontId="115" fillId="24" borderId="12" xfId="45" applyFont="1" applyFill="1" applyBorder="1" applyAlignment="1">
      <alignment vertical="center"/>
    </xf>
    <xf numFmtId="0" fontId="117" fillId="24" borderId="12" xfId="45" applyFont="1" applyFill="1" applyBorder="1" applyAlignment="1">
      <alignment vertical="center"/>
    </xf>
    <xf numFmtId="0" fontId="115" fillId="24" borderId="18" xfId="45" applyFont="1" applyFill="1" applyBorder="1" applyAlignment="1">
      <alignment vertical="center"/>
    </xf>
    <xf numFmtId="0" fontId="115" fillId="24" borderId="10" xfId="45" applyFont="1" applyFill="1" applyBorder="1" applyAlignment="1">
      <alignment vertical="center"/>
    </xf>
    <xf numFmtId="0" fontId="117" fillId="24" borderId="10" xfId="45" applyFont="1" applyFill="1" applyBorder="1" applyAlignment="1">
      <alignment vertical="center"/>
    </xf>
    <xf numFmtId="0" fontId="115" fillId="24" borderId="11" xfId="45" applyFont="1" applyFill="1" applyBorder="1" applyAlignment="1">
      <alignment vertical="center"/>
    </xf>
    <xf numFmtId="0" fontId="118" fillId="24" borderId="13" xfId="55" applyFont="1" applyFill="1" applyBorder="1" applyAlignment="1">
      <alignment horizontal="left" vertical="center" shrinkToFit="1"/>
    </xf>
    <xf numFmtId="0" fontId="52" fillId="24" borderId="0" xfId="45" applyFont="1" applyFill="1" applyBorder="1" applyAlignment="1">
      <alignment vertical="center"/>
    </xf>
    <xf numFmtId="20" fontId="11" fillId="24" borderId="0" xfId="45" applyNumberFormat="1" applyFont="1" applyFill="1" applyBorder="1" applyAlignment="1">
      <alignment vertical="center"/>
    </xf>
    <xf numFmtId="0" fontId="122" fillId="24" borderId="0" xfId="64" applyFont="1" applyFill="1" applyAlignment="1">
      <alignment horizontal="left" vertical="top"/>
    </xf>
    <xf numFmtId="0" fontId="113" fillId="24" borderId="0" xfId="62" applyFont="1" applyFill="1" applyBorder="1" applyAlignment="1">
      <alignment vertical="center" wrapText="1"/>
    </xf>
    <xf numFmtId="0" fontId="122" fillId="24" borderId="85" xfId="64" applyFont="1" applyFill="1" applyBorder="1" applyAlignment="1">
      <alignment horizontal="left" vertical="top"/>
    </xf>
    <xf numFmtId="0" fontId="122" fillId="24" borderId="84" xfId="64" applyFont="1" applyFill="1" applyBorder="1" applyAlignment="1">
      <alignment horizontal="left" vertical="top"/>
    </xf>
    <xf numFmtId="0" fontId="122" fillId="24" borderId="69" xfId="64" applyFont="1" applyFill="1" applyBorder="1" applyAlignment="1">
      <alignment horizontal="left" vertical="top"/>
    </xf>
    <xf numFmtId="0" fontId="122" fillId="24" borderId="43" xfId="64" applyFont="1" applyFill="1" applyBorder="1" applyAlignment="1">
      <alignment vertical="center" wrapText="1"/>
    </xf>
    <xf numFmtId="0" fontId="122" fillId="24" borderId="44" xfId="64" applyFont="1" applyFill="1" applyBorder="1" applyAlignment="1">
      <alignment vertical="center" wrapText="1"/>
    </xf>
    <xf numFmtId="0" fontId="120" fillId="24" borderId="45" xfId="64" applyFont="1" applyFill="1" applyBorder="1" applyAlignment="1">
      <alignment horizontal="left" vertical="center"/>
    </xf>
    <xf numFmtId="0" fontId="120" fillId="24" borderId="0" xfId="64" applyFont="1" applyFill="1" applyAlignment="1">
      <alignment horizontal="left" vertical="center"/>
    </xf>
    <xf numFmtId="0" fontId="122" fillId="24" borderId="25" xfId="64" applyFont="1" applyFill="1" applyBorder="1" applyAlignment="1">
      <alignment vertical="center" wrapText="1"/>
    </xf>
    <xf numFmtId="0" fontId="100" fillId="24" borderId="38" xfId="64" applyFont="1" applyFill="1" applyBorder="1" applyAlignment="1">
      <alignment vertical="center" wrapText="1"/>
    </xf>
    <xf numFmtId="0" fontId="122" fillId="24" borderId="34" xfId="64" applyFont="1" applyFill="1" applyBorder="1" applyAlignment="1">
      <alignment vertical="center" wrapText="1"/>
    </xf>
    <xf numFmtId="0" fontId="100" fillId="24" borderId="18" xfId="64" applyFont="1" applyFill="1" applyBorder="1" applyAlignment="1">
      <alignment vertical="center" wrapText="1"/>
    </xf>
    <xf numFmtId="0" fontId="124" fillId="24" borderId="0" xfId="64" applyFont="1" applyFill="1" applyAlignment="1">
      <alignment horizontal="left" vertical="top"/>
    </xf>
    <xf numFmtId="0" fontId="60" fillId="24" borderId="40" xfId="64" applyFont="1" applyFill="1" applyBorder="1" applyAlignment="1">
      <alignment horizontal="left" vertical="top"/>
    </xf>
    <xf numFmtId="0" fontId="125" fillId="24" borderId="0" xfId="64" applyFont="1" applyFill="1" applyAlignment="1">
      <alignment horizontal="left" vertical="top"/>
    </xf>
    <xf numFmtId="0" fontId="60" fillId="24" borderId="25" xfId="64" applyFont="1" applyFill="1" applyBorder="1" applyAlignment="1">
      <alignment vertical="center" wrapText="1"/>
    </xf>
    <xf numFmtId="0" fontId="127" fillId="24" borderId="38" xfId="64" applyFont="1" applyFill="1" applyBorder="1" applyAlignment="1">
      <alignment vertical="center" wrapText="1"/>
    </xf>
    <xf numFmtId="0" fontId="60" fillId="24" borderId="34" xfId="64" applyFont="1" applyFill="1" applyBorder="1" applyAlignment="1">
      <alignment vertical="center" wrapText="1"/>
    </xf>
    <xf numFmtId="0" fontId="127" fillId="24" borderId="18" xfId="64" applyFont="1" applyFill="1" applyBorder="1" applyAlignment="1">
      <alignment vertical="center" wrapText="1"/>
    </xf>
    <xf numFmtId="0" fontId="11" fillId="24" borderId="0" xfId="62" applyFont="1" applyFill="1" applyAlignment="1">
      <alignment horizontal="center" vertical="center" wrapText="1"/>
    </xf>
    <xf numFmtId="49" fontId="12" fillId="24" borderId="10" xfId="45" applyNumberFormat="1" applyFont="1" applyFill="1" applyBorder="1" applyAlignment="1">
      <alignment vertical="center"/>
    </xf>
    <xf numFmtId="49" fontId="11" fillId="24" borderId="10" xfId="45" applyNumberFormat="1" applyFont="1" applyFill="1" applyBorder="1" applyAlignment="1">
      <alignment vertical="center"/>
    </xf>
    <xf numFmtId="0" fontId="60" fillId="24" borderId="43" xfId="64" applyFont="1" applyFill="1" applyBorder="1" applyAlignment="1">
      <alignment vertical="center" wrapText="1"/>
    </xf>
    <xf numFmtId="0" fontId="60" fillId="24" borderId="44" xfId="64" applyFont="1" applyFill="1" applyBorder="1" applyAlignment="1">
      <alignment vertical="center" wrapText="1"/>
    </xf>
    <xf numFmtId="0" fontId="124" fillId="24" borderId="0" xfId="64" applyFont="1" applyFill="1" applyAlignment="1">
      <alignment horizontal="left" vertical="center"/>
    </xf>
    <xf numFmtId="0" fontId="0" fillId="24" borderId="0" xfId="0" applyFont="1" applyFill="1"/>
    <xf numFmtId="0" fontId="0" fillId="24" borderId="0" xfId="0" applyFont="1" applyFill="1" applyAlignment="1">
      <alignment vertical="center"/>
    </xf>
    <xf numFmtId="0" fontId="14" fillId="24" borderId="0" xfId="0" applyFont="1" applyFill="1" applyAlignment="1">
      <alignment vertical="center"/>
    </xf>
    <xf numFmtId="0" fontId="18" fillId="24" borderId="0" xfId="0" applyFont="1" applyFill="1"/>
    <xf numFmtId="0" fontId="0" fillId="24" borderId="0" xfId="0" applyFont="1" applyFill="1" applyBorder="1" applyAlignment="1">
      <alignment vertical="center"/>
    </xf>
    <xf numFmtId="0" fontId="20" fillId="24" borderId="0" xfId="0" applyFont="1" applyFill="1"/>
    <xf numFmtId="0" fontId="0" fillId="24" borderId="51" xfId="0" applyFont="1" applyFill="1" applyBorder="1"/>
    <xf numFmtId="0" fontId="0" fillId="24" borderId="30" xfId="0" applyFont="1" applyFill="1" applyBorder="1"/>
    <xf numFmtId="0" fontId="0" fillId="24" borderId="42" xfId="0" applyFont="1" applyFill="1" applyBorder="1"/>
    <xf numFmtId="0" fontId="9" fillId="24" borderId="51" xfId="0" applyFont="1" applyFill="1" applyBorder="1" applyAlignment="1">
      <alignment horizontal="center" vertical="center" wrapText="1"/>
    </xf>
    <xf numFmtId="0" fontId="0" fillId="24" borderId="54" xfId="0" applyFont="1" applyFill="1" applyBorder="1"/>
    <xf numFmtId="0" fontId="9" fillId="24" borderId="54" xfId="0" applyFont="1" applyFill="1" applyBorder="1" applyAlignment="1">
      <alignment horizontal="center" vertical="center" wrapText="1"/>
    </xf>
    <xf numFmtId="0" fontId="0" fillId="24" borderId="58" xfId="0" applyFont="1" applyFill="1" applyBorder="1"/>
    <xf numFmtId="0" fontId="0" fillId="24" borderId="40" xfId="0" applyFont="1" applyFill="1" applyBorder="1"/>
    <xf numFmtId="0" fontId="0" fillId="24" borderId="29" xfId="0" applyFont="1" applyFill="1" applyBorder="1"/>
    <xf numFmtId="0" fontId="9" fillId="24" borderId="58" xfId="0" applyFont="1" applyFill="1" applyBorder="1" applyAlignment="1">
      <alignment vertical="center" wrapText="1"/>
    </xf>
    <xf numFmtId="0" fontId="0" fillId="24" borderId="47" xfId="0" applyFont="1" applyFill="1" applyBorder="1" applyAlignment="1">
      <alignment horizontal="center" vertical="center"/>
    </xf>
    <xf numFmtId="0" fontId="0" fillId="24" borderId="64" xfId="0" applyFont="1" applyFill="1" applyBorder="1" applyAlignment="1">
      <alignment horizontal="center" vertical="center"/>
    </xf>
    <xf numFmtId="0" fontId="0" fillId="24" borderId="28" xfId="0" applyFont="1" applyFill="1" applyBorder="1" applyAlignment="1">
      <alignment horizontal="center" vertical="center"/>
    </xf>
    <xf numFmtId="0" fontId="0" fillId="24" borderId="58" xfId="0" applyFont="1" applyFill="1" applyBorder="1" applyAlignment="1">
      <alignment horizontal="center" vertical="center"/>
    </xf>
    <xf numFmtId="0" fontId="0" fillId="24" borderId="65" xfId="0" applyFont="1" applyFill="1" applyBorder="1" applyAlignment="1">
      <alignment horizontal="center" vertical="center"/>
    </xf>
    <xf numFmtId="0" fontId="0" fillId="0" borderId="34" xfId="0" applyFont="1" applyFill="1" applyBorder="1" applyAlignment="1">
      <alignment horizontal="center" vertical="center"/>
    </xf>
    <xf numFmtId="0" fontId="0" fillId="0" borderId="65" xfId="0" applyFont="1" applyFill="1" applyBorder="1" applyAlignment="1">
      <alignment horizontal="center" vertical="center"/>
    </xf>
    <xf numFmtId="0" fontId="0" fillId="24" borderId="0" xfId="0" applyFont="1" applyFill="1" applyAlignment="1"/>
    <xf numFmtId="0" fontId="0" fillId="0" borderId="167" xfId="0" applyFont="1" applyFill="1" applyBorder="1" applyAlignment="1">
      <alignment horizontal="center" vertical="center"/>
    </xf>
    <xf numFmtId="0" fontId="0" fillId="0" borderId="168" xfId="0" applyFont="1" applyFill="1" applyBorder="1" applyAlignment="1">
      <alignment horizontal="center" vertical="center"/>
    </xf>
    <xf numFmtId="0" fontId="0" fillId="0" borderId="169" xfId="0" applyFont="1" applyFill="1" applyBorder="1" applyAlignment="1">
      <alignment horizontal="center" vertical="center"/>
    </xf>
    <xf numFmtId="0" fontId="0" fillId="0" borderId="170" xfId="0" applyFont="1" applyFill="1" applyBorder="1" applyAlignment="1">
      <alignment horizontal="center" vertical="center"/>
    </xf>
    <xf numFmtId="0" fontId="0" fillId="0" borderId="25" xfId="0" applyFont="1" applyFill="1" applyBorder="1" applyAlignment="1">
      <alignment horizontal="center" vertical="center"/>
    </xf>
    <xf numFmtId="0" fontId="0" fillId="0" borderId="54" xfId="0" applyFont="1" applyFill="1" applyBorder="1" applyAlignment="1">
      <alignment horizontal="center" vertical="center"/>
    </xf>
    <xf numFmtId="0" fontId="0" fillId="24" borderId="67" xfId="0" applyFont="1" applyFill="1" applyBorder="1" applyAlignment="1">
      <alignment horizontal="center" vertical="center"/>
    </xf>
    <xf numFmtId="0" fontId="0" fillId="0" borderId="33" xfId="0" applyFont="1" applyFill="1" applyBorder="1" applyAlignment="1">
      <alignment horizontal="center" vertical="center"/>
    </xf>
    <xf numFmtId="0" fontId="0" fillId="0" borderId="66" xfId="0" applyFont="1" applyFill="1" applyBorder="1" applyAlignment="1">
      <alignment horizontal="center" vertical="center"/>
    </xf>
    <xf numFmtId="0" fontId="0" fillId="0" borderId="32" xfId="0" applyFont="1" applyFill="1" applyBorder="1" applyAlignment="1">
      <alignment horizontal="center" vertical="center"/>
    </xf>
    <xf numFmtId="0" fontId="0" fillId="0" borderId="67" xfId="0" applyFont="1" applyFill="1" applyBorder="1" applyAlignment="1">
      <alignment horizontal="center" vertical="center"/>
    </xf>
    <xf numFmtId="0" fontId="0" fillId="0" borderId="90" xfId="0" applyFont="1" applyFill="1" applyBorder="1" applyAlignment="1">
      <alignment horizontal="center" vertical="center"/>
    </xf>
    <xf numFmtId="0" fontId="0" fillId="0" borderId="0" xfId="0" applyFont="1"/>
    <xf numFmtId="0" fontId="9" fillId="0" borderId="51" xfId="0" applyFont="1" applyFill="1" applyBorder="1"/>
    <xf numFmtId="0" fontId="9" fillId="0" borderId="58" xfId="0" applyFont="1" applyFill="1" applyBorder="1"/>
    <xf numFmtId="0" fontId="9" fillId="0" borderId="66" xfId="0" applyFont="1" applyFill="1" applyBorder="1" applyAlignment="1">
      <alignment horizontal="center" vertical="center" textRotation="255" shrinkToFit="1"/>
    </xf>
    <xf numFmtId="0" fontId="9" fillId="0" borderId="67" xfId="0" applyFont="1" applyFill="1" applyBorder="1" applyAlignment="1">
      <alignment horizontal="center" vertical="center"/>
    </xf>
    <xf numFmtId="0" fontId="9" fillId="0" borderId="67" xfId="0" applyFont="1" applyFill="1" applyBorder="1"/>
    <xf numFmtId="0" fontId="9" fillId="0" borderId="25" xfId="0" applyFont="1" applyFill="1" applyBorder="1" applyAlignment="1">
      <alignment horizontal="center" vertical="center"/>
    </xf>
    <xf numFmtId="0" fontId="9" fillId="0" borderId="54" xfId="0" applyFont="1" applyFill="1" applyBorder="1"/>
    <xf numFmtId="0" fontId="9" fillId="0" borderId="90" xfId="0" applyFont="1" applyFill="1" applyBorder="1" applyAlignment="1">
      <alignment horizontal="center" vertical="center" textRotation="255" shrinkToFit="1"/>
    </xf>
    <xf numFmtId="0" fontId="9" fillId="0" borderId="90" xfId="0" applyFont="1" applyFill="1" applyBorder="1" applyAlignment="1">
      <alignment horizontal="center" vertical="center"/>
    </xf>
    <xf numFmtId="0" fontId="9" fillId="0" borderId="90" xfId="0" applyFont="1" applyFill="1" applyBorder="1"/>
    <xf numFmtId="0" fontId="9" fillId="0" borderId="30" xfId="0" applyFont="1" applyFill="1" applyBorder="1" applyAlignment="1">
      <alignment horizontal="center" vertical="center" textRotation="255" shrinkToFit="1"/>
    </xf>
    <xf numFmtId="0" fontId="11" fillId="0" borderId="30" xfId="41" applyFont="1" applyFill="1" applyBorder="1" applyAlignment="1">
      <alignment shrinkToFit="1"/>
    </xf>
    <xf numFmtId="0" fontId="9" fillId="0" borderId="30" xfId="0" applyFont="1" applyFill="1" applyBorder="1" applyAlignment="1">
      <alignment horizontal="center" vertical="center"/>
    </xf>
    <xf numFmtId="0" fontId="9" fillId="0" borderId="30" xfId="0" applyFont="1" applyFill="1" applyBorder="1"/>
    <xf numFmtId="0" fontId="0" fillId="0" borderId="0" xfId="0" applyFont="1" applyFill="1" applyBorder="1" applyAlignment="1">
      <alignment horizontal="center" vertical="center"/>
    </xf>
    <xf numFmtId="0" fontId="11" fillId="0" borderId="0" xfId="0" applyFont="1" applyFill="1" applyBorder="1" applyAlignment="1">
      <alignment horizontal="left" vertical="center" shrinkToFit="1"/>
    </xf>
    <xf numFmtId="0" fontId="16" fillId="24" borderId="40" xfId="0" applyFont="1" applyFill="1" applyBorder="1" applyAlignment="1">
      <alignment vertical="center" wrapText="1"/>
    </xf>
    <xf numFmtId="0" fontId="23" fillId="0" borderId="16" xfId="0" applyFont="1" applyBorder="1" applyAlignment="1">
      <alignment vertical="center"/>
    </xf>
    <xf numFmtId="0" fontId="0" fillId="24" borderId="12" xfId="0" applyFont="1" applyFill="1" applyBorder="1"/>
    <xf numFmtId="0" fontId="0" fillId="24" borderId="18" xfId="0" applyFont="1" applyFill="1" applyBorder="1"/>
    <xf numFmtId="0" fontId="23" fillId="0" borderId="17" xfId="0" applyFont="1" applyBorder="1" applyAlignment="1">
      <alignment vertical="center"/>
    </xf>
    <xf numFmtId="0" fontId="0" fillId="24" borderId="10" xfId="0" applyFont="1" applyFill="1" applyBorder="1"/>
    <xf numFmtId="0" fontId="0" fillId="24" borderId="11" xfId="0" applyFont="1" applyFill="1" applyBorder="1"/>
    <xf numFmtId="0" fontId="0" fillId="0" borderId="171" xfId="0" applyFont="1" applyBorder="1" applyAlignment="1">
      <alignment vertical="center"/>
    </xf>
    <xf numFmtId="0" fontId="0" fillId="24" borderId="83" xfId="0" applyFont="1" applyFill="1" applyBorder="1"/>
    <xf numFmtId="0" fontId="0" fillId="24" borderId="172" xfId="0" applyFont="1" applyFill="1" applyBorder="1"/>
    <xf numFmtId="0" fontId="0" fillId="0" borderId="16" xfId="0" applyFont="1" applyBorder="1" applyAlignment="1">
      <alignment vertical="center"/>
    </xf>
    <xf numFmtId="0" fontId="113" fillId="24" borderId="13" xfId="62" applyFont="1" applyFill="1" applyBorder="1" applyAlignment="1">
      <alignment horizontal="center" vertical="center" wrapText="1"/>
    </xf>
    <xf numFmtId="0" fontId="113" fillId="24" borderId="0" xfId="62" applyFont="1" applyFill="1" applyBorder="1" applyAlignment="1">
      <alignment horizontal="center" vertical="center" wrapText="1"/>
    </xf>
    <xf numFmtId="0" fontId="120" fillId="24" borderId="0" xfId="64" applyFont="1" applyFill="1" applyAlignment="1">
      <alignment horizontal="center" vertical="center"/>
    </xf>
    <xf numFmtId="0" fontId="120" fillId="24" borderId="0" xfId="64" applyFont="1" applyFill="1" applyAlignment="1">
      <alignment horizontal="left" vertical="top"/>
    </xf>
    <xf numFmtId="0" fontId="11" fillId="24" borderId="13" xfId="62" applyFont="1" applyFill="1" applyBorder="1" applyAlignment="1">
      <alignment horizontal="center" vertical="center" wrapText="1"/>
    </xf>
    <xf numFmtId="0" fontId="122" fillId="0" borderId="0" xfId="64" applyFont="1" applyFill="1" applyAlignment="1">
      <alignment horizontal="left" vertical="top"/>
    </xf>
    <xf numFmtId="0" fontId="0" fillId="24" borderId="23" xfId="0" applyFont="1" applyFill="1" applyBorder="1" applyAlignment="1">
      <alignment horizontal="center" vertical="center"/>
    </xf>
    <xf numFmtId="0" fontId="9" fillId="0" borderId="23" xfId="0" applyFont="1" applyFill="1" applyBorder="1" applyAlignment="1">
      <alignment horizontal="center" vertical="center"/>
    </xf>
    <xf numFmtId="0" fontId="19" fillId="0" borderId="23" xfId="73" applyFont="1" applyFill="1" applyBorder="1" applyAlignment="1">
      <alignment horizontal="left" vertical="center"/>
    </xf>
    <xf numFmtId="0" fontId="9" fillId="0" borderId="70" xfId="0" applyFont="1" applyFill="1" applyBorder="1" applyAlignment="1">
      <alignment horizontal="left" vertical="center" wrapText="1"/>
    </xf>
    <xf numFmtId="0" fontId="9" fillId="0" borderId="63" xfId="0" applyFont="1" applyFill="1" applyBorder="1" applyAlignment="1">
      <alignment horizontal="left" vertical="center" wrapText="1"/>
    </xf>
    <xf numFmtId="0" fontId="9" fillId="0" borderId="71" xfId="0" applyFont="1" applyFill="1" applyBorder="1" applyAlignment="1">
      <alignment horizontal="left" vertical="center" wrapText="1"/>
    </xf>
    <xf numFmtId="0" fontId="12" fillId="0" borderId="58" xfId="0" applyFont="1" applyFill="1" applyBorder="1" applyAlignment="1">
      <alignment horizontal="center" vertical="center" wrapText="1" shrinkToFit="1"/>
    </xf>
    <xf numFmtId="0" fontId="15" fillId="24" borderId="17" xfId="0" applyFont="1" applyFill="1" applyBorder="1" applyAlignment="1">
      <alignment horizontal="center" vertical="center"/>
    </xf>
    <xf numFmtId="0" fontId="15" fillId="24" borderId="10" xfId="0" applyFont="1" applyFill="1" applyBorder="1" applyAlignment="1">
      <alignment horizontal="center" vertical="center"/>
    </xf>
    <xf numFmtId="0" fontId="15" fillId="24" borderId="11" xfId="0" applyFont="1" applyFill="1" applyBorder="1" applyAlignment="1">
      <alignment horizontal="center" vertical="center"/>
    </xf>
    <xf numFmtId="0" fontId="0" fillId="24" borderId="19" xfId="0" applyFont="1" applyFill="1" applyBorder="1" applyAlignment="1">
      <alignment horizontal="left" vertical="center" wrapText="1"/>
    </xf>
    <xf numFmtId="0" fontId="0" fillId="24" borderId="13" xfId="0" applyFont="1" applyFill="1" applyBorder="1" applyAlignment="1">
      <alignment horizontal="left" vertical="center" wrapText="1"/>
    </xf>
    <xf numFmtId="0" fontId="0" fillId="24" borderId="24" xfId="0" applyFont="1" applyFill="1" applyBorder="1" applyAlignment="1">
      <alignment horizontal="left" vertical="center" wrapText="1"/>
    </xf>
    <xf numFmtId="0" fontId="0" fillId="24" borderId="16" xfId="0" applyFont="1" applyFill="1" applyBorder="1" applyAlignment="1">
      <alignment horizontal="left" vertical="center" wrapText="1"/>
    </xf>
    <xf numFmtId="0" fontId="0" fillId="24" borderId="12" xfId="0" applyFont="1" applyFill="1" applyBorder="1" applyAlignment="1">
      <alignment horizontal="left" vertical="center" wrapText="1"/>
    </xf>
    <xf numFmtId="0" fontId="0" fillId="24" borderId="18" xfId="0" applyFont="1" applyFill="1" applyBorder="1" applyAlignment="1">
      <alignment horizontal="left" vertical="center" wrapText="1"/>
    </xf>
    <xf numFmtId="0" fontId="11" fillId="0" borderId="48" xfId="41" applyFont="1" applyFill="1" applyBorder="1" applyAlignment="1">
      <alignment shrinkToFit="1"/>
    </xf>
    <xf numFmtId="0" fontId="11" fillId="0" borderId="45" xfId="41" applyFont="1" applyFill="1" applyBorder="1" applyAlignment="1">
      <alignment shrinkToFit="1"/>
    </xf>
    <xf numFmtId="0" fontId="16" fillId="24" borderId="0" xfId="0" applyFont="1" applyFill="1" applyBorder="1" applyAlignment="1">
      <alignment vertical="center"/>
    </xf>
    <xf numFmtId="0" fontId="16" fillId="24" borderId="0" xfId="0" applyFont="1" applyFill="1" applyAlignment="1">
      <alignment vertical="center"/>
    </xf>
    <xf numFmtId="0" fontId="16" fillId="24" borderId="0" xfId="0" applyFont="1" applyFill="1" applyBorder="1" applyAlignment="1">
      <alignment vertical="center" wrapText="1"/>
    </xf>
    <xf numFmtId="0" fontId="9" fillId="24" borderId="70" xfId="0" applyFont="1" applyFill="1" applyBorder="1" applyAlignment="1">
      <alignment vertical="center" wrapText="1"/>
    </xf>
    <xf numFmtId="0" fontId="9" fillId="24" borderId="63" xfId="0" applyFont="1" applyFill="1" applyBorder="1" applyAlignment="1">
      <alignment vertical="center" wrapText="1"/>
    </xf>
    <xf numFmtId="0" fontId="9" fillId="24" borderId="71" xfId="0" applyFont="1" applyFill="1" applyBorder="1" applyAlignment="1">
      <alignment vertical="center" wrapText="1"/>
    </xf>
    <xf numFmtId="0" fontId="9" fillId="24" borderId="70" xfId="0" applyFont="1" applyFill="1" applyBorder="1" applyAlignment="1">
      <alignment horizontal="center" vertical="center"/>
    </xf>
    <xf numFmtId="0" fontId="9" fillId="24" borderId="71" xfId="0" applyFont="1" applyFill="1" applyBorder="1" applyAlignment="1">
      <alignment horizontal="center" vertical="center"/>
    </xf>
    <xf numFmtId="0" fontId="11" fillId="0" borderId="33" xfId="41" applyFont="1" applyFill="1" applyBorder="1" applyAlignment="1">
      <alignment shrinkToFit="1"/>
    </xf>
    <xf numFmtId="0" fontId="11" fillId="0" borderId="21" xfId="41" applyFont="1" applyFill="1" applyBorder="1" applyAlignment="1">
      <alignment shrinkToFit="1"/>
    </xf>
    <xf numFmtId="0" fontId="9" fillId="24" borderId="32" xfId="0" applyFont="1" applyFill="1" applyBorder="1" applyAlignment="1">
      <alignment vertical="center" shrinkToFit="1"/>
    </xf>
    <xf numFmtId="0" fontId="9" fillId="24" borderId="20" xfId="0" applyFont="1" applyFill="1" applyBorder="1" applyAlignment="1">
      <alignment vertical="center" shrinkToFit="1"/>
    </xf>
    <xf numFmtId="0" fontId="9" fillId="24" borderId="32" xfId="0" applyFont="1" applyFill="1" applyBorder="1" applyAlignment="1">
      <alignment horizontal="left" vertical="center" shrinkToFit="1"/>
    </xf>
    <xf numFmtId="0" fontId="9" fillId="24" borderId="20" xfId="0" applyFont="1" applyFill="1" applyBorder="1" applyAlignment="1">
      <alignment horizontal="left" vertical="center" shrinkToFit="1"/>
    </xf>
    <xf numFmtId="0" fontId="0" fillId="0" borderId="66" xfId="0" applyFont="1" applyFill="1" applyBorder="1" applyAlignment="1">
      <alignment horizontal="center" vertical="center"/>
    </xf>
    <xf numFmtId="0" fontId="0" fillId="0" borderId="65" xfId="0" applyFont="1" applyFill="1" applyBorder="1" applyAlignment="1">
      <alignment horizontal="center" vertical="center"/>
    </xf>
    <xf numFmtId="0" fontId="9" fillId="0" borderId="167" xfId="0" applyFont="1" applyFill="1" applyBorder="1" applyAlignment="1">
      <alignment horizontal="left" vertical="center" shrinkToFit="1"/>
    </xf>
    <xf numFmtId="0" fontId="9" fillId="0" borderId="68" xfId="0" applyFont="1" applyFill="1" applyBorder="1" applyAlignment="1">
      <alignment horizontal="left" vertical="center" shrinkToFit="1"/>
    </xf>
    <xf numFmtId="0" fontId="12" fillId="0" borderId="159" xfId="0" applyFont="1" applyFill="1" applyBorder="1" applyAlignment="1">
      <alignment horizontal="left" vertical="center" wrapText="1" shrinkToFit="1"/>
    </xf>
    <xf numFmtId="0" fontId="12" fillId="0" borderId="160" xfId="0" applyFont="1" applyFill="1" applyBorder="1" applyAlignment="1">
      <alignment horizontal="left" vertical="center" shrinkToFit="1"/>
    </xf>
    <xf numFmtId="0" fontId="11" fillId="0" borderId="48" xfId="0" applyFont="1" applyFill="1" applyBorder="1" applyAlignment="1">
      <alignment horizontal="left" vertical="center" shrinkToFit="1"/>
    </xf>
    <xf numFmtId="0" fontId="11" fillId="0" borderId="45" xfId="0" applyFont="1" applyFill="1" applyBorder="1" applyAlignment="1">
      <alignment horizontal="left" vertical="center" shrinkToFit="1"/>
    </xf>
    <xf numFmtId="0" fontId="16" fillId="0" borderId="30" xfId="0" applyFont="1" applyFill="1" applyBorder="1" applyAlignment="1">
      <alignment shrinkToFit="1"/>
    </xf>
    <xf numFmtId="0" fontId="9" fillId="0" borderId="27" xfId="0" applyFont="1" applyFill="1" applyBorder="1" applyAlignment="1">
      <alignment horizontal="center" vertical="center"/>
    </xf>
    <xf numFmtId="0" fontId="9" fillId="0" borderId="42" xfId="0" applyFont="1" applyFill="1" applyBorder="1" applyAlignment="1">
      <alignment horizontal="center" vertical="center"/>
    </xf>
    <xf numFmtId="0" fontId="9" fillId="0" borderId="28" xfId="0" applyFont="1" applyFill="1" applyBorder="1" applyAlignment="1">
      <alignment horizontal="center" vertical="center"/>
    </xf>
    <xf numFmtId="0" fontId="9" fillId="0" borderId="29" xfId="0" applyFont="1" applyFill="1" applyBorder="1" applyAlignment="1">
      <alignment horizontal="center" vertical="center"/>
    </xf>
    <xf numFmtId="0" fontId="9" fillId="0" borderId="51" xfId="0" applyFont="1" applyFill="1" applyBorder="1" applyAlignment="1">
      <alignment horizontal="center" vertical="center" wrapText="1"/>
    </xf>
    <xf numFmtId="0" fontId="9" fillId="0" borderId="58" xfId="0" applyFont="1" applyFill="1" applyBorder="1" applyAlignment="1">
      <alignment vertical="center" wrapText="1"/>
    </xf>
    <xf numFmtId="0" fontId="9" fillId="24" borderId="34" xfId="0" applyFont="1" applyFill="1" applyBorder="1" applyAlignment="1">
      <alignment vertical="center" shrinkToFit="1"/>
    </xf>
    <xf numFmtId="0" fontId="9" fillId="24" borderId="22" xfId="0" applyFont="1" applyFill="1" applyBorder="1" applyAlignment="1">
      <alignment vertical="center" shrinkToFit="1"/>
    </xf>
    <xf numFmtId="0" fontId="0" fillId="24" borderId="66" xfId="0" applyFont="1" applyFill="1" applyBorder="1" applyAlignment="1">
      <alignment horizontal="center" vertical="center"/>
    </xf>
    <xf numFmtId="0" fontId="0" fillId="24" borderId="65" xfId="0" applyFont="1" applyFill="1" applyBorder="1" applyAlignment="1">
      <alignment horizontal="center" vertical="center"/>
    </xf>
    <xf numFmtId="0" fontId="9" fillId="24" borderId="167" xfId="0" applyFont="1" applyFill="1" applyBorder="1" applyAlignment="1">
      <alignment horizontal="left" vertical="center" shrinkToFit="1"/>
    </xf>
    <xf numFmtId="0" fontId="9" fillId="24" borderId="68" xfId="0" applyFont="1" applyFill="1" applyBorder="1" applyAlignment="1">
      <alignment horizontal="left" vertical="center" shrinkToFit="1"/>
    </xf>
    <xf numFmtId="0" fontId="9" fillId="0" borderId="169" xfId="41" applyFont="1" applyFill="1" applyBorder="1" applyAlignment="1">
      <alignment vertical="center" wrapText="1" shrinkToFit="1"/>
    </xf>
    <xf numFmtId="0" fontId="9" fillId="0" borderId="69" xfId="41" applyFont="1" applyFill="1" applyBorder="1" applyAlignment="1">
      <alignment vertical="center" shrinkToFit="1"/>
    </xf>
    <xf numFmtId="0" fontId="9" fillId="24" borderId="167" xfId="0" applyFont="1" applyFill="1" applyBorder="1" applyAlignment="1">
      <alignment vertical="center" shrinkToFit="1"/>
    </xf>
    <xf numFmtId="0" fontId="9" fillId="24" borderId="68" xfId="0" applyFont="1" applyFill="1" applyBorder="1" applyAlignment="1">
      <alignment vertical="center" shrinkToFit="1"/>
    </xf>
    <xf numFmtId="0" fontId="9" fillId="24" borderId="34" xfId="0" applyFont="1" applyFill="1" applyBorder="1" applyAlignment="1">
      <alignment horizontal="left" vertical="center" shrinkToFit="1"/>
    </xf>
    <xf numFmtId="0" fontId="9" fillId="24" borderId="22" xfId="0" applyFont="1" applyFill="1" applyBorder="1" applyAlignment="1">
      <alignment horizontal="left" vertical="center" shrinkToFit="1"/>
    </xf>
    <xf numFmtId="0" fontId="11" fillId="24" borderId="51" xfId="0" applyFont="1" applyFill="1" applyBorder="1" applyAlignment="1">
      <alignment horizontal="center" vertical="center" textRotation="255" shrinkToFit="1"/>
    </xf>
    <xf numFmtId="0" fontId="11" fillId="24" borderId="58" xfId="0" applyFont="1" applyFill="1" applyBorder="1" applyAlignment="1">
      <alignment horizontal="center" vertical="center" textRotation="255" shrinkToFit="1"/>
    </xf>
    <xf numFmtId="0" fontId="9" fillId="24" borderId="47" xfId="0" applyFont="1" applyFill="1" applyBorder="1" applyAlignment="1">
      <alignment horizontal="left" vertical="center" shrinkToFit="1"/>
    </xf>
    <xf numFmtId="0" fontId="9" fillId="24" borderId="15" xfId="0" applyFont="1" applyFill="1" applyBorder="1" applyAlignment="1">
      <alignment horizontal="left" vertical="center" shrinkToFit="1"/>
    </xf>
    <xf numFmtId="0" fontId="9" fillId="24" borderId="165" xfId="0" applyFont="1" applyFill="1" applyBorder="1" applyAlignment="1">
      <alignment vertical="center" shrinkToFit="1"/>
    </xf>
    <xf numFmtId="0" fontId="9" fillId="24" borderId="166" xfId="0" applyFont="1" applyFill="1" applyBorder="1" applyAlignment="1">
      <alignment vertical="center" shrinkToFit="1"/>
    </xf>
    <xf numFmtId="0" fontId="19" fillId="24" borderId="0" xfId="0" applyFont="1" applyFill="1" applyAlignment="1"/>
    <xf numFmtId="0" fontId="9" fillId="24" borderId="0" xfId="0" applyFont="1" applyFill="1" applyBorder="1" applyAlignment="1"/>
    <xf numFmtId="0" fontId="9" fillId="24" borderId="17" xfId="0" applyFont="1" applyFill="1" applyBorder="1" applyAlignment="1">
      <alignment horizontal="center" vertical="center" shrinkToFit="1"/>
    </xf>
    <xf numFmtId="0" fontId="9" fillId="24" borderId="11" xfId="0" applyFont="1" applyFill="1" applyBorder="1" applyAlignment="1">
      <alignment horizontal="center" vertical="center" shrinkToFit="1"/>
    </xf>
    <xf numFmtId="0" fontId="0" fillId="24" borderId="17" xfId="0" applyFont="1" applyFill="1" applyBorder="1" applyAlignment="1">
      <alignment horizontal="center" vertical="center"/>
    </xf>
    <xf numFmtId="0" fontId="0" fillId="24" borderId="10" xfId="0" applyFont="1" applyFill="1" applyBorder="1" applyAlignment="1">
      <alignment horizontal="center" vertical="center"/>
    </xf>
    <xf numFmtId="0" fontId="0" fillId="24" borderId="11" xfId="0" applyFont="1" applyFill="1" applyBorder="1" applyAlignment="1">
      <alignment horizontal="center" vertical="center"/>
    </xf>
    <xf numFmtId="0" fontId="11" fillId="24" borderId="51" xfId="0" applyFont="1" applyFill="1" applyBorder="1" applyAlignment="1">
      <alignment horizontal="center" vertical="center" wrapText="1"/>
    </xf>
    <xf numFmtId="0" fontId="11" fillId="24" borderId="54" xfId="0" applyFont="1" applyFill="1" applyBorder="1" applyAlignment="1">
      <alignment vertical="center" wrapText="1"/>
    </xf>
    <xf numFmtId="0" fontId="11" fillId="24" borderId="58" xfId="0" applyFont="1" applyFill="1" applyBorder="1" applyAlignment="1">
      <alignment vertical="center" wrapText="1"/>
    </xf>
    <xf numFmtId="0" fontId="0" fillId="24" borderId="0" xfId="0" applyFont="1" applyFill="1" applyBorder="1" applyAlignment="1">
      <alignment horizontal="center"/>
    </xf>
    <xf numFmtId="0" fontId="0" fillId="24" borderId="26" xfId="0" applyFont="1" applyFill="1" applyBorder="1" applyAlignment="1">
      <alignment horizontal="center"/>
    </xf>
    <xf numFmtId="0" fontId="11" fillId="0" borderId="48" xfId="41" applyFont="1" applyBorder="1" applyAlignment="1">
      <alignment vertical="center" wrapText="1" shrinkToFit="1"/>
    </xf>
    <xf numFmtId="0" fontId="11" fillId="0" borderId="45" xfId="41" applyFont="1" applyBorder="1" applyAlignment="1">
      <alignment vertical="center" shrinkToFit="1"/>
    </xf>
    <xf numFmtId="0" fontId="11" fillId="0" borderId="10" xfId="41" applyFont="1" applyBorder="1" applyAlignment="1">
      <alignment vertical="center" shrinkToFit="1"/>
    </xf>
    <xf numFmtId="0" fontId="11" fillId="0" borderId="20" xfId="41" applyFont="1" applyBorder="1" applyAlignment="1">
      <alignment vertical="center" shrinkToFit="1"/>
    </xf>
    <xf numFmtId="0" fontId="48" fillId="0" borderId="0" xfId="41" applyFont="1" applyAlignment="1">
      <alignment horizontal="center" vertical="center"/>
    </xf>
    <xf numFmtId="0" fontId="9" fillId="0" borderId="17" xfId="41" applyFont="1" applyBorder="1" applyAlignment="1">
      <alignment horizontal="center" vertical="center"/>
    </xf>
    <xf numFmtId="0" fontId="9" fillId="0" borderId="11" xfId="41" applyFont="1" applyBorder="1" applyAlignment="1">
      <alignment horizontal="center" vertical="center"/>
    </xf>
    <xf numFmtId="0" fontId="9" fillId="0" borderId="51" xfId="41" applyFont="1" applyBorder="1" applyAlignment="1">
      <alignment horizontal="center" vertical="center" wrapText="1"/>
    </xf>
    <xf numFmtId="0" fontId="9" fillId="0" borderId="54" xfId="41" applyFont="1" applyBorder="1" applyAlignment="1">
      <alignment vertical="center" wrapText="1"/>
    </xf>
    <xf numFmtId="0" fontId="9" fillId="0" borderId="58" xfId="41" applyFont="1" applyBorder="1" applyAlignment="1">
      <alignment vertical="center" wrapText="1"/>
    </xf>
    <xf numFmtId="0" fontId="9" fillId="0" borderId="0" xfId="41" applyFont="1" applyBorder="1" applyAlignment="1">
      <alignment horizontal="center"/>
    </xf>
    <xf numFmtId="0" fontId="9" fillId="0" borderId="26" xfId="41" applyFont="1" applyBorder="1" applyAlignment="1">
      <alignment horizontal="center"/>
    </xf>
    <xf numFmtId="0" fontId="9" fillId="0" borderId="51" xfId="41" applyFont="1" applyBorder="1" applyAlignment="1">
      <alignment horizontal="center" vertical="center" textRotation="255" shrinkToFit="1"/>
    </xf>
    <xf numFmtId="0" fontId="9" fillId="0" borderId="54" xfId="41" applyFont="1" applyBorder="1" applyAlignment="1">
      <alignment horizontal="center" vertical="center" textRotation="255" shrinkToFit="1"/>
    </xf>
    <xf numFmtId="0" fontId="11" fillId="0" borderId="47" xfId="41" applyFont="1" applyBorder="1" applyAlignment="1">
      <alignment vertical="center" shrinkToFit="1"/>
    </xf>
    <xf numFmtId="0" fontId="11" fillId="0" borderId="15" xfId="41" applyFont="1" applyBorder="1" applyAlignment="1">
      <alignment vertical="center" shrinkToFit="1"/>
    </xf>
    <xf numFmtId="0" fontId="11" fillId="24" borderId="48" xfId="41" applyFont="1" applyFill="1" applyBorder="1" applyAlignment="1">
      <alignment horizontal="left" vertical="center" shrinkToFit="1"/>
    </xf>
    <xf numFmtId="0" fontId="11" fillId="24" borderId="45" xfId="41" applyFont="1" applyFill="1" applyBorder="1" applyAlignment="1">
      <alignment horizontal="left" vertical="center" shrinkToFit="1"/>
    </xf>
    <xf numFmtId="0" fontId="11" fillId="0" borderId="83" xfId="41" applyFont="1" applyBorder="1" applyAlignment="1">
      <alignment vertical="center" shrinkToFit="1"/>
    </xf>
    <xf numFmtId="0" fontId="11" fillId="0" borderId="68" xfId="41" applyFont="1" applyBorder="1" applyAlignment="1">
      <alignment vertical="center" shrinkToFit="1"/>
    </xf>
    <xf numFmtId="0" fontId="11" fillId="24" borderId="10" xfId="41" applyFont="1" applyFill="1" applyBorder="1" applyAlignment="1">
      <alignment horizontal="left" vertical="center" wrapText="1" shrinkToFit="1"/>
    </xf>
    <xf numFmtId="0" fontId="11" fillId="24" borderId="20" xfId="41" applyFont="1" applyFill="1" applyBorder="1" applyAlignment="1">
      <alignment horizontal="left" vertical="center" shrinkToFit="1"/>
    </xf>
    <xf numFmtId="0" fontId="9" fillId="0" borderId="23" xfId="41" applyFont="1" applyBorder="1" applyAlignment="1">
      <alignment horizontal="center"/>
    </xf>
    <xf numFmtId="0" fontId="15" fillId="0" borderId="17" xfId="41" applyFont="1" applyBorder="1" applyAlignment="1">
      <alignment horizontal="center" vertical="center"/>
    </xf>
    <xf numFmtId="0" fontId="15" fillId="0" borderId="10" xfId="41" applyFont="1" applyBorder="1" applyAlignment="1">
      <alignment horizontal="center" vertical="center"/>
    </xf>
    <xf numFmtId="0" fontId="15" fillId="0" borderId="11" xfId="41" applyFont="1" applyBorder="1" applyAlignment="1">
      <alignment horizontal="center" vertical="center"/>
    </xf>
    <xf numFmtId="0" fontId="9" fillId="0" borderId="19" xfId="41" applyFont="1" applyBorder="1" applyAlignment="1">
      <alignment vertical="top" wrapText="1"/>
    </xf>
    <xf numFmtId="0" fontId="9" fillId="0" borderId="13" xfId="41" applyFont="1" applyBorder="1" applyAlignment="1">
      <alignment vertical="top" wrapText="1"/>
    </xf>
    <xf numFmtId="0" fontId="9" fillId="0" borderId="24" xfId="41" applyFont="1" applyBorder="1" applyAlignment="1">
      <alignment vertical="top" wrapText="1"/>
    </xf>
    <xf numFmtId="0" fontId="9" fillId="0" borderId="16" xfId="41" applyFont="1" applyBorder="1" applyAlignment="1">
      <alignment vertical="top" wrapText="1"/>
    </xf>
    <xf numFmtId="0" fontId="9" fillId="0" borderId="12" xfId="41" applyFont="1" applyBorder="1" applyAlignment="1">
      <alignment vertical="top" wrapText="1"/>
    </xf>
    <xf numFmtId="0" fontId="9" fillId="0" borderId="18" xfId="41" applyFont="1" applyBorder="1" applyAlignment="1">
      <alignment vertical="top" wrapText="1"/>
    </xf>
    <xf numFmtId="0" fontId="9" fillId="0" borderId="72" xfId="41" applyFont="1" applyBorder="1" applyAlignment="1">
      <alignment horizontal="distributed" vertical="center"/>
    </xf>
    <xf numFmtId="0" fontId="9" fillId="0" borderId="73" xfId="41" applyFont="1" applyBorder="1" applyAlignment="1">
      <alignment horizontal="distributed" vertical="center"/>
    </xf>
    <xf numFmtId="0" fontId="9" fillId="0" borderId="64" xfId="41" applyFont="1" applyBorder="1" applyAlignment="1">
      <alignment horizontal="center" vertical="center"/>
    </xf>
    <xf numFmtId="0" fontId="9" fillId="0" borderId="90" xfId="41" applyFont="1" applyBorder="1" applyAlignment="1">
      <alignment horizontal="center" vertical="center"/>
    </xf>
    <xf numFmtId="0" fontId="11" fillId="0" borderId="96" xfId="41" applyFont="1" applyBorder="1" applyAlignment="1">
      <alignment vertical="center" shrinkToFit="1"/>
    </xf>
    <xf numFmtId="0" fontId="11" fillId="0" borderId="92" xfId="41" applyFont="1" applyBorder="1" applyAlignment="1">
      <alignment vertical="center" shrinkToFit="1"/>
    </xf>
    <xf numFmtId="0" fontId="11" fillId="0" borderId="70" xfId="41" applyFont="1" applyBorder="1" applyAlignment="1">
      <alignment horizontal="left" vertical="center" wrapText="1" shrinkToFit="1"/>
    </xf>
    <xf numFmtId="0" fontId="11" fillId="0" borderId="71" xfId="41" applyFont="1" applyBorder="1" applyAlignment="1">
      <alignment horizontal="left" vertical="center" shrinkToFit="1"/>
    </xf>
    <xf numFmtId="0" fontId="16" fillId="24" borderId="0" xfId="0" applyFont="1" applyFill="1" applyAlignment="1">
      <alignment vertical="center" wrapText="1"/>
    </xf>
    <xf numFmtId="0" fontId="113" fillId="24" borderId="0" xfId="45" applyFont="1" applyFill="1" applyAlignment="1">
      <alignment horizontal="center" vertical="center"/>
    </xf>
    <xf numFmtId="0" fontId="113" fillId="24" borderId="0" xfId="45" applyFont="1" applyFill="1" applyAlignment="1">
      <alignment horizontal="left" vertical="center" wrapText="1"/>
    </xf>
    <xf numFmtId="0" fontId="113" fillId="24" borderId="0" xfId="45" applyFont="1" applyFill="1" applyAlignment="1">
      <alignment horizontal="left" vertical="top"/>
    </xf>
    <xf numFmtId="0" fontId="113" fillId="24" borderId="0" xfId="45" applyFont="1" applyFill="1" applyAlignment="1">
      <alignment horizontal="left" vertical="top" wrapText="1"/>
    </xf>
    <xf numFmtId="0" fontId="113" fillId="24" borderId="72" xfId="45" applyFont="1" applyFill="1" applyBorder="1" applyAlignment="1">
      <alignment horizontal="center" vertical="center" textRotation="255"/>
    </xf>
    <xf numFmtId="0" fontId="113" fillId="24" borderId="73" xfId="55" applyFont="1" applyFill="1" applyBorder="1" applyAlignment="1">
      <alignment horizontal="center" vertical="center" textRotation="255"/>
    </xf>
    <xf numFmtId="0" fontId="113" fillId="24" borderId="97" xfId="45" applyFont="1" applyFill="1" applyBorder="1" applyAlignment="1">
      <alignment horizontal="left" vertical="center"/>
    </xf>
    <xf numFmtId="0" fontId="113" fillId="24" borderId="98" xfId="45" applyFont="1" applyFill="1" applyBorder="1" applyAlignment="1">
      <alignment horizontal="left" vertical="center"/>
    </xf>
    <xf numFmtId="0" fontId="113" fillId="24" borderId="99" xfId="45" applyFont="1" applyFill="1" applyBorder="1" applyAlignment="1">
      <alignment horizontal="left" vertical="center"/>
    </xf>
    <xf numFmtId="0" fontId="113" fillId="24" borderId="0" xfId="62" applyFont="1" applyFill="1" applyAlignment="1">
      <alignment horizontal="left" vertical="center" wrapText="1"/>
    </xf>
    <xf numFmtId="0" fontId="113" fillId="24" borderId="38" xfId="62" applyFont="1" applyFill="1" applyBorder="1" applyAlignment="1">
      <alignment horizontal="left" vertical="center" wrapText="1"/>
    </xf>
    <xf numFmtId="0" fontId="113" fillId="24" borderId="16" xfId="62" applyFont="1" applyFill="1" applyBorder="1" applyAlignment="1">
      <alignment horizontal="left" vertical="center" wrapText="1"/>
    </xf>
    <xf numFmtId="0" fontId="113" fillId="24" borderId="12" xfId="62" applyFont="1" applyFill="1" applyBorder="1" applyAlignment="1">
      <alignment horizontal="left" vertical="center" wrapText="1"/>
    </xf>
    <xf numFmtId="0" fontId="113" fillId="24" borderId="18" xfId="62" applyFont="1" applyFill="1" applyBorder="1" applyAlignment="1">
      <alignment horizontal="left" vertical="center" wrapText="1"/>
    </xf>
    <xf numFmtId="0" fontId="113" fillId="24" borderId="19" xfId="45" applyFont="1" applyFill="1" applyBorder="1" applyAlignment="1">
      <alignment vertical="center"/>
    </xf>
    <xf numFmtId="0" fontId="113" fillId="24" borderId="13" xfId="45" applyFont="1" applyFill="1" applyBorder="1" applyAlignment="1">
      <alignment vertical="center"/>
    </xf>
    <xf numFmtId="0" fontId="113" fillId="24" borderId="24" xfId="45" applyFont="1" applyFill="1" applyBorder="1" applyAlignment="1">
      <alignment vertical="center"/>
    </xf>
    <xf numFmtId="0" fontId="113" fillId="24" borderId="16" xfId="45" applyFont="1" applyFill="1" applyBorder="1" applyAlignment="1">
      <alignment vertical="center"/>
    </xf>
    <xf numFmtId="0" fontId="113" fillId="24" borderId="12" xfId="45" applyFont="1" applyFill="1" applyBorder="1" applyAlignment="1">
      <alignment vertical="center"/>
    </xf>
    <xf numFmtId="0" fontId="113" fillId="24" borderId="18" xfId="45" applyFont="1" applyFill="1" applyBorder="1" applyAlignment="1">
      <alignment vertical="center"/>
    </xf>
    <xf numFmtId="49" fontId="113" fillId="24" borderId="17" xfId="45" applyNumberFormat="1" applyFont="1" applyFill="1" applyBorder="1" applyAlignment="1">
      <alignment horizontal="left" vertical="center"/>
    </xf>
    <xf numFmtId="49" fontId="113" fillId="24" borderId="10" xfId="45" applyNumberFormat="1" applyFont="1" applyFill="1" applyBorder="1" applyAlignment="1">
      <alignment horizontal="left" vertical="center"/>
    </xf>
    <xf numFmtId="49" fontId="113" fillId="24" borderId="10" xfId="45" applyNumberFormat="1" applyFont="1" applyFill="1" applyBorder="1" applyAlignment="1">
      <alignment horizontal="center" vertical="center"/>
    </xf>
    <xf numFmtId="49" fontId="113" fillId="24" borderId="11" xfId="45" applyNumberFormat="1" applyFont="1" applyFill="1" applyBorder="1" applyAlignment="1">
      <alignment horizontal="center" vertical="center"/>
    </xf>
    <xf numFmtId="49" fontId="113" fillId="24" borderId="11" xfId="45" applyNumberFormat="1" applyFont="1" applyFill="1" applyBorder="1" applyAlignment="1">
      <alignment horizontal="left" vertical="center"/>
    </xf>
    <xf numFmtId="0" fontId="113" fillId="24" borderId="23" xfId="62" applyFont="1" applyFill="1" applyBorder="1" applyAlignment="1">
      <alignment horizontal="center" vertical="center"/>
    </xf>
    <xf numFmtId="0" fontId="115" fillId="0" borderId="17" xfId="41" applyFont="1" applyBorder="1" applyAlignment="1">
      <alignment horizontal="left" vertical="center"/>
    </xf>
    <xf numFmtId="0" fontId="115" fillId="0" borderId="10" xfId="41" applyFont="1" applyBorder="1" applyAlignment="1">
      <alignment horizontal="left" vertical="center"/>
    </xf>
    <xf numFmtId="0" fontId="115" fillId="0" borderId="11" xfId="41" applyFont="1" applyBorder="1" applyAlignment="1">
      <alignment horizontal="left" vertical="center"/>
    </xf>
    <xf numFmtId="0" fontId="52" fillId="0" borderId="19" xfId="45" applyFont="1" applyFill="1" applyBorder="1" applyAlignment="1">
      <alignment horizontal="left" vertical="center" wrapText="1"/>
    </xf>
    <xf numFmtId="0" fontId="52" fillId="0" borderId="13" xfId="45" applyFont="1" applyFill="1" applyBorder="1" applyAlignment="1">
      <alignment horizontal="left" vertical="center" wrapText="1"/>
    </xf>
    <xf numFmtId="0" fontId="52" fillId="0" borderId="24" xfId="45" applyFont="1" applyFill="1" applyBorder="1" applyAlignment="1">
      <alignment horizontal="left" vertical="center" wrapText="1"/>
    </xf>
    <xf numFmtId="0" fontId="52" fillId="0" borderId="16" xfId="45" applyFont="1" applyFill="1" applyBorder="1" applyAlignment="1">
      <alignment horizontal="left" vertical="center" wrapText="1"/>
    </xf>
    <xf numFmtId="0" fontId="52" fillId="0" borderId="12" xfId="45" applyFont="1" applyFill="1" applyBorder="1" applyAlignment="1">
      <alignment horizontal="left" vertical="center" wrapText="1"/>
    </xf>
    <xf numFmtId="0" fontId="52" fillId="0" borderId="18" xfId="45" applyFont="1" applyFill="1" applyBorder="1" applyAlignment="1">
      <alignment horizontal="left" vertical="center" wrapText="1"/>
    </xf>
    <xf numFmtId="0" fontId="113" fillId="24" borderId="19" xfId="45" applyFont="1" applyFill="1" applyBorder="1" applyAlignment="1">
      <alignment horizontal="left" vertical="center"/>
    </xf>
    <xf numFmtId="0" fontId="113" fillId="24" borderId="13" xfId="45" applyFont="1" applyFill="1" applyBorder="1" applyAlignment="1">
      <alignment horizontal="left" vertical="center"/>
    </xf>
    <xf numFmtId="0" fontId="113" fillId="24" borderId="24" xfId="45" applyFont="1" applyFill="1" applyBorder="1" applyAlignment="1">
      <alignment horizontal="left" vertical="center"/>
    </xf>
    <xf numFmtId="0" fontId="113" fillId="24" borderId="16" xfId="45" applyFont="1" applyFill="1" applyBorder="1" applyAlignment="1">
      <alignment horizontal="left" vertical="center"/>
    </xf>
    <xf numFmtId="0" fontId="113" fillId="24" borderId="12" xfId="45" applyFont="1" applyFill="1" applyBorder="1" applyAlignment="1">
      <alignment horizontal="left" vertical="center"/>
    </xf>
    <xf numFmtId="0" fontId="113" fillId="24" borderId="18" xfId="45" applyFont="1" applyFill="1" applyBorder="1" applyAlignment="1">
      <alignment horizontal="left" vertical="center"/>
    </xf>
    <xf numFmtId="0" fontId="113" fillId="24" borderId="19" xfId="45" applyFont="1" applyFill="1" applyBorder="1" applyAlignment="1">
      <alignment horizontal="center" vertical="center"/>
    </xf>
    <xf numFmtId="0" fontId="113" fillId="24" borderId="13" xfId="45" applyFont="1" applyFill="1" applyBorder="1" applyAlignment="1">
      <alignment horizontal="center" vertical="center"/>
    </xf>
    <xf numFmtId="0" fontId="113" fillId="24" borderId="24" xfId="45" applyFont="1" applyFill="1" applyBorder="1" applyAlignment="1">
      <alignment horizontal="center" vertical="center"/>
    </xf>
    <xf numFmtId="0" fontId="113" fillId="24" borderId="16" xfId="45" applyFont="1" applyFill="1" applyBorder="1" applyAlignment="1">
      <alignment horizontal="center" vertical="center"/>
    </xf>
    <xf numFmtId="0" fontId="113" fillId="24" borderId="12" xfId="45" applyFont="1" applyFill="1" applyBorder="1" applyAlignment="1">
      <alignment horizontal="center" vertical="center"/>
    </xf>
    <xf numFmtId="0" fontId="113" fillId="24" borderId="18" xfId="45" applyFont="1" applyFill="1" applyBorder="1" applyAlignment="1">
      <alignment horizontal="center" vertical="center"/>
    </xf>
    <xf numFmtId="0" fontId="113" fillId="24" borderId="97" xfId="45" applyFont="1" applyFill="1" applyBorder="1" applyAlignment="1">
      <alignment horizontal="center" vertical="center"/>
    </xf>
    <xf numFmtId="0" fontId="113" fillId="24" borderId="98" xfId="45" applyFont="1" applyFill="1" applyBorder="1" applyAlignment="1">
      <alignment horizontal="center" vertical="center"/>
    </xf>
    <xf numFmtId="0" fontId="113" fillId="24" borderId="99" xfId="45" applyFont="1" applyFill="1" applyBorder="1" applyAlignment="1">
      <alignment horizontal="center" vertical="center"/>
    </xf>
    <xf numFmtId="0" fontId="113" fillId="24" borderId="19" xfId="45" applyFont="1" applyFill="1" applyBorder="1" applyAlignment="1">
      <alignment horizontal="center" vertical="center" wrapText="1"/>
    </xf>
    <xf numFmtId="0" fontId="113" fillId="24" borderId="24" xfId="45" applyFont="1" applyFill="1" applyBorder="1" applyAlignment="1">
      <alignment horizontal="center" vertical="center" wrapText="1"/>
    </xf>
    <xf numFmtId="0" fontId="113" fillId="24" borderId="16" xfId="45" applyFont="1" applyFill="1" applyBorder="1" applyAlignment="1">
      <alignment horizontal="center" vertical="center" wrapText="1"/>
    </xf>
    <xf numFmtId="0" fontId="113" fillId="24" borderId="18" xfId="45" applyFont="1" applyFill="1" applyBorder="1" applyAlignment="1">
      <alignment horizontal="center" vertical="center" wrapText="1"/>
    </xf>
    <xf numFmtId="179" fontId="113" fillId="24" borderId="13" xfId="45" applyNumberFormat="1" applyFont="1" applyFill="1" applyBorder="1" applyAlignment="1">
      <alignment horizontal="left" vertical="center"/>
    </xf>
    <xf numFmtId="179" fontId="113" fillId="24" borderId="24" xfId="45" applyNumberFormat="1" applyFont="1" applyFill="1" applyBorder="1" applyAlignment="1">
      <alignment horizontal="left" vertical="center"/>
    </xf>
    <xf numFmtId="179" fontId="113" fillId="24" borderId="12" xfId="45" applyNumberFormat="1" applyFont="1" applyFill="1" applyBorder="1" applyAlignment="1">
      <alignment horizontal="left" vertical="center"/>
    </xf>
    <xf numFmtId="179" fontId="113" fillId="24" borderId="18" xfId="45" applyNumberFormat="1" applyFont="1" applyFill="1" applyBorder="1" applyAlignment="1">
      <alignment horizontal="left" vertical="center"/>
    </xf>
    <xf numFmtId="49" fontId="113" fillId="24" borderId="13" xfId="62" applyNumberFormat="1" applyFont="1" applyFill="1" applyBorder="1" applyAlignment="1">
      <alignment horizontal="center" vertical="center" wrapText="1"/>
    </xf>
    <xf numFmtId="0" fontId="113" fillId="24" borderId="13" xfId="62" applyFont="1" applyFill="1" applyBorder="1" applyAlignment="1">
      <alignment horizontal="center" vertical="center" wrapText="1"/>
    </xf>
    <xf numFmtId="0" fontId="113" fillId="24" borderId="24" xfId="62" applyFont="1" applyFill="1" applyBorder="1" applyAlignment="1">
      <alignment horizontal="center" vertical="center" wrapText="1"/>
    </xf>
    <xf numFmtId="0" fontId="113" fillId="24" borderId="39" xfId="62" applyFont="1" applyFill="1" applyBorder="1" applyAlignment="1">
      <alignment horizontal="left" vertical="center" wrapText="1"/>
    </xf>
    <xf numFmtId="49" fontId="113" fillId="0" borderId="17" xfId="62" applyNumberFormat="1" applyFont="1" applyBorder="1" applyAlignment="1">
      <alignment horizontal="left" vertical="center"/>
    </xf>
    <xf numFmtId="49" fontId="113" fillId="0" borderId="10" xfId="62" applyNumberFormat="1" applyFont="1" applyBorder="1" applyAlignment="1">
      <alignment horizontal="left" vertical="center"/>
    </xf>
    <xf numFmtId="49" fontId="113" fillId="0" borderId="11" xfId="62" applyNumberFormat="1" applyFont="1" applyBorder="1" applyAlignment="1">
      <alignment horizontal="left" vertical="center"/>
    </xf>
    <xf numFmtId="0" fontId="115" fillId="24" borderId="0" xfId="45" applyFont="1" applyFill="1" applyBorder="1" applyAlignment="1">
      <alignment horizontal="center" vertical="center"/>
    </xf>
    <xf numFmtId="0" fontId="113" fillId="24" borderId="100" xfId="45" applyFont="1" applyFill="1" applyBorder="1" applyAlignment="1">
      <alignment horizontal="left" vertical="center"/>
    </xf>
    <xf numFmtId="0" fontId="113" fillId="24" borderId="101" xfId="45" applyFont="1" applyFill="1" applyBorder="1" applyAlignment="1">
      <alignment horizontal="left" vertical="center"/>
    </xf>
    <xf numFmtId="0" fontId="113" fillId="24" borderId="102" xfId="45" applyFont="1" applyFill="1" applyBorder="1" applyAlignment="1">
      <alignment horizontal="left" vertical="center"/>
    </xf>
    <xf numFmtId="0" fontId="113" fillId="24" borderId="100" xfId="45" applyFont="1" applyFill="1" applyBorder="1" applyAlignment="1">
      <alignment horizontal="center" vertical="center"/>
    </xf>
    <xf numFmtId="0" fontId="113" fillId="24" borderId="101" xfId="45" applyFont="1" applyFill="1" applyBorder="1" applyAlignment="1">
      <alignment horizontal="center" vertical="center"/>
    </xf>
    <xf numFmtId="0" fontId="113" fillId="24" borderId="102" xfId="45" applyFont="1" applyFill="1" applyBorder="1" applyAlignment="1">
      <alignment horizontal="center" vertical="center"/>
    </xf>
    <xf numFmtId="0" fontId="113" fillId="24" borderId="19" xfId="45" applyFont="1" applyFill="1" applyBorder="1" applyAlignment="1">
      <alignment horizontal="left" vertical="center" wrapText="1"/>
    </xf>
    <xf numFmtId="0" fontId="113" fillId="24" borderId="39" xfId="45" applyFont="1" applyFill="1" applyBorder="1" applyAlignment="1">
      <alignment horizontal="left" vertical="center"/>
    </xf>
    <xf numFmtId="0" fontId="113" fillId="24" borderId="0" xfId="45" applyFont="1" applyFill="1" applyBorder="1" applyAlignment="1">
      <alignment horizontal="left" vertical="center"/>
    </xf>
    <xf numFmtId="0" fontId="113" fillId="24" borderId="38" xfId="45" applyFont="1" applyFill="1" applyBorder="1" applyAlignment="1">
      <alignment horizontal="left" vertical="center"/>
    </xf>
    <xf numFmtId="0" fontId="113" fillId="24" borderId="19" xfId="62" applyFont="1" applyFill="1" applyBorder="1" applyAlignment="1">
      <alignment horizontal="center" vertical="center" wrapText="1"/>
    </xf>
    <xf numFmtId="0" fontId="115" fillId="24" borderId="0" xfId="45" applyFont="1" applyFill="1" applyBorder="1" applyAlignment="1">
      <alignment horizontal="left" vertical="center"/>
    </xf>
    <xf numFmtId="0" fontId="115" fillId="24" borderId="0" xfId="45" applyFont="1" applyFill="1" applyBorder="1" applyAlignment="1">
      <alignment horizontal="center" vertical="center" textRotation="255"/>
    </xf>
    <xf numFmtId="0" fontId="115" fillId="24" borderId="0" xfId="55" applyFont="1" applyFill="1" applyBorder="1" applyAlignment="1">
      <alignment horizontal="center" vertical="center" textRotation="255"/>
    </xf>
    <xf numFmtId="0" fontId="115" fillId="24" borderId="100" xfId="45" applyFont="1" applyFill="1" applyBorder="1" applyAlignment="1">
      <alignment horizontal="left" vertical="center" wrapText="1"/>
    </xf>
    <xf numFmtId="0" fontId="115" fillId="24" borderId="101" xfId="45" applyFont="1" applyFill="1" applyBorder="1" applyAlignment="1">
      <alignment horizontal="left" vertical="center" wrapText="1"/>
    </xf>
    <xf numFmtId="0" fontId="115" fillId="24" borderId="102" xfId="45" applyFont="1" applyFill="1" applyBorder="1" applyAlignment="1">
      <alignment horizontal="left" vertical="center" wrapText="1"/>
    </xf>
    <xf numFmtId="0" fontId="113" fillId="24" borderId="39" xfId="45" applyFont="1" applyFill="1" applyBorder="1" applyAlignment="1">
      <alignment horizontal="left" vertical="center" wrapText="1"/>
    </xf>
    <xf numFmtId="0" fontId="113" fillId="24" borderId="17" xfId="55" applyFont="1" applyFill="1" applyBorder="1" applyAlignment="1">
      <alignment horizontal="left" vertical="center"/>
    </xf>
    <xf numFmtId="0" fontId="113" fillId="24" borderId="10" xfId="55" applyFont="1" applyFill="1" applyBorder="1" applyAlignment="1">
      <alignment horizontal="left" vertical="center"/>
    </xf>
    <xf numFmtId="0" fontId="113" fillId="24" borderId="11" xfId="55" applyFont="1" applyFill="1" applyBorder="1" applyAlignment="1">
      <alignment horizontal="left" vertical="center"/>
    </xf>
    <xf numFmtId="0" fontId="113" fillId="24" borderId="17" xfId="55" applyFont="1" applyFill="1" applyBorder="1" applyAlignment="1">
      <alignment horizontal="center" vertical="center"/>
    </xf>
    <xf numFmtId="0" fontId="113" fillId="24" borderId="10" xfId="55" applyFont="1" applyFill="1" applyBorder="1" applyAlignment="1">
      <alignment horizontal="center" vertical="center"/>
    </xf>
    <xf numFmtId="0" fontId="113" fillId="24" borderId="11" xfId="55" applyFont="1" applyFill="1" applyBorder="1" applyAlignment="1">
      <alignment horizontal="center" vertical="center"/>
    </xf>
    <xf numFmtId="0" fontId="113" fillId="24" borderId="23" xfId="55" applyFont="1" applyFill="1" applyBorder="1" applyAlignment="1">
      <alignment horizontal="center" vertical="center" textRotation="255" wrapText="1"/>
    </xf>
    <xf numFmtId="0" fontId="113" fillId="24" borderId="13" xfId="55" applyFont="1" applyFill="1" applyBorder="1" applyAlignment="1">
      <alignment horizontal="center" vertical="center"/>
    </xf>
    <xf numFmtId="0" fontId="113" fillId="24" borderId="39" xfId="55" applyFont="1" applyFill="1" applyBorder="1" applyAlignment="1">
      <alignment horizontal="center" vertical="center"/>
    </xf>
    <xf numFmtId="0" fontId="113" fillId="24" borderId="0" xfId="55" applyFont="1" applyFill="1" applyBorder="1" applyAlignment="1">
      <alignment horizontal="center" vertical="center"/>
    </xf>
    <xf numFmtId="0" fontId="113" fillId="24" borderId="16" xfId="55" applyFont="1" applyFill="1" applyBorder="1" applyAlignment="1">
      <alignment horizontal="center" vertical="center"/>
    </xf>
    <xf numFmtId="0" fontId="113" fillId="24" borderId="12" xfId="55" applyFont="1" applyFill="1" applyBorder="1" applyAlignment="1">
      <alignment horizontal="center" vertical="center"/>
    </xf>
    <xf numFmtId="0" fontId="52" fillId="24" borderId="19" xfId="45" applyFont="1" applyFill="1" applyBorder="1" applyAlignment="1">
      <alignment horizontal="center" vertical="center" wrapText="1"/>
    </xf>
    <xf numFmtId="0" fontId="52" fillId="24" borderId="13" xfId="45" applyFont="1" applyFill="1" applyBorder="1" applyAlignment="1">
      <alignment horizontal="center" vertical="center" wrapText="1"/>
    </xf>
    <xf numFmtId="0" fontId="52" fillId="24" borderId="24" xfId="45" applyFont="1" applyFill="1" applyBorder="1" applyAlignment="1">
      <alignment horizontal="center" vertical="center" wrapText="1"/>
    </xf>
    <xf numFmtId="0" fontId="52" fillId="24" borderId="39" xfId="45" applyFont="1" applyFill="1" applyBorder="1" applyAlignment="1">
      <alignment horizontal="center" vertical="center" wrapText="1"/>
    </xf>
    <xf numFmtId="0" fontId="52" fillId="24" borderId="0" xfId="45" applyFont="1" applyFill="1" applyBorder="1" applyAlignment="1">
      <alignment horizontal="center" vertical="center" wrapText="1"/>
    </xf>
    <xf numFmtId="0" fontId="52" fillId="24" borderId="38" xfId="45" applyFont="1" applyFill="1" applyBorder="1" applyAlignment="1">
      <alignment horizontal="center" vertical="center" wrapText="1"/>
    </xf>
    <xf numFmtId="0" fontId="52" fillId="24" borderId="16" xfId="45" applyFont="1" applyFill="1" applyBorder="1" applyAlignment="1">
      <alignment horizontal="center" vertical="center" wrapText="1"/>
    </xf>
    <xf numFmtId="0" fontId="52" fillId="24" borderId="12" xfId="45" applyFont="1" applyFill="1" applyBorder="1" applyAlignment="1">
      <alignment horizontal="center" vertical="center" wrapText="1"/>
    </xf>
    <xf numFmtId="0" fontId="52" fillId="24" borderId="18" xfId="45" applyFont="1" applyFill="1" applyBorder="1" applyAlignment="1">
      <alignment horizontal="center" vertical="center" wrapText="1"/>
    </xf>
    <xf numFmtId="0" fontId="52" fillId="24" borderId="19" xfId="55" applyFont="1" applyFill="1" applyBorder="1" applyAlignment="1">
      <alignment horizontal="center" vertical="center" wrapText="1"/>
    </xf>
    <xf numFmtId="0" fontId="52" fillId="24" borderId="13" xfId="55" applyFont="1" applyFill="1" applyBorder="1" applyAlignment="1">
      <alignment horizontal="center" vertical="center" wrapText="1"/>
    </xf>
    <xf numFmtId="0" fontId="52" fillId="24" borderId="24" xfId="55" applyFont="1" applyFill="1" applyBorder="1" applyAlignment="1">
      <alignment horizontal="center" vertical="center" wrapText="1"/>
    </xf>
    <xf numFmtId="0" fontId="52" fillId="24" borderId="39" xfId="55" applyFont="1" applyFill="1" applyBorder="1" applyAlignment="1">
      <alignment horizontal="center" vertical="center" wrapText="1"/>
    </xf>
    <xf numFmtId="0" fontId="52" fillId="24" borderId="0" xfId="55" applyFont="1" applyFill="1" applyBorder="1" applyAlignment="1">
      <alignment horizontal="center" vertical="center" wrapText="1"/>
    </xf>
    <xf numFmtId="0" fontId="52" fillId="24" borderId="38" xfId="55" applyFont="1" applyFill="1" applyBorder="1" applyAlignment="1">
      <alignment horizontal="center" vertical="center" wrapText="1"/>
    </xf>
    <xf numFmtId="0" fontId="52" fillId="24" borderId="16" xfId="55" applyFont="1" applyFill="1" applyBorder="1" applyAlignment="1">
      <alignment horizontal="center" vertical="center" wrapText="1"/>
    </xf>
    <xf numFmtId="0" fontId="52" fillId="24" borderId="12" xfId="55" applyFont="1" applyFill="1" applyBorder="1" applyAlignment="1">
      <alignment horizontal="center" vertical="center" wrapText="1"/>
    </xf>
    <xf numFmtId="0" fontId="52" fillId="24" borderId="18" xfId="55" applyFont="1" applyFill="1" applyBorder="1" applyAlignment="1">
      <alignment horizontal="center" vertical="center" wrapText="1"/>
    </xf>
    <xf numFmtId="0" fontId="52" fillId="24" borderId="19" xfId="45" applyFont="1" applyFill="1" applyBorder="1" applyAlignment="1">
      <alignment horizontal="center" vertical="center"/>
    </xf>
    <xf numFmtId="0" fontId="52" fillId="24" borderId="13" xfId="45" applyFont="1" applyFill="1" applyBorder="1" applyAlignment="1">
      <alignment horizontal="center" vertical="center"/>
    </xf>
    <xf numFmtId="0" fontId="52" fillId="24" borderId="24" xfId="55" applyFont="1" applyFill="1" applyBorder="1" applyAlignment="1">
      <alignment horizontal="center" vertical="center"/>
    </xf>
    <xf numFmtId="0" fontId="52" fillId="24" borderId="39" xfId="55" applyFont="1" applyFill="1" applyBorder="1" applyAlignment="1">
      <alignment horizontal="center" vertical="center"/>
    </xf>
    <xf numFmtId="0" fontId="52" fillId="24" borderId="0" xfId="55" applyFont="1" applyFill="1" applyBorder="1" applyAlignment="1">
      <alignment horizontal="center" vertical="center"/>
    </xf>
    <xf numFmtId="0" fontId="52" fillId="24" borderId="38" xfId="55" applyFont="1" applyFill="1" applyBorder="1" applyAlignment="1">
      <alignment horizontal="center" vertical="center"/>
    </xf>
    <xf numFmtId="0" fontId="52" fillId="24" borderId="16" xfId="55" applyFont="1" applyFill="1" applyBorder="1" applyAlignment="1">
      <alignment horizontal="center" vertical="center"/>
    </xf>
    <xf numFmtId="0" fontId="52" fillId="24" borderId="12" xfId="55" applyFont="1" applyFill="1" applyBorder="1" applyAlignment="1">
      <alignment horizontal="center" vertical="center"/>
    </xf>
    <xf numFmtId="0" fontId="52" fillId="24" borderId="18" xfId="55" applyFont="1" applyFill="1" applyBorder="1" applyAlignment="1">
      <alignment horizontal="center" vertical="center"/>
    </xf>
    <xf numFmtId="0" fontId="115" fillId="24" borderId="0" xfId="45" applyFont="1" applyFill="1" applyBorder="1" applyAlignment="1">
      <alignment horizontal="center" vertical="center" wrapText="1"/>
    </xf>
    <xf numFmtId="0" fontId="113" fillId="24" borderId="72" xfId="45" applyFont="1" applyFill="1" applyBorder="1" applyAlignment="1">
      <alignment horizontal="center" vertical="center" textRotation="255" wrapText="1"/>
    </xf>
    <xf numFmtId="0" fontId="113" fillId="24" borderId="73" xfId="45" applyFont="1" applyFill="1" applyBorder="1" applyAlignment="1">
      <alignment horizontal="center" vertical="center" textRotation="255" wrapText="1"/>
    </xf>
    <xf numFmtId="0" fontId="113" fillId="24" borderId="74" xfId="45" applyFont="1" applyFill="1" applyBorder="1" applyAlignment="1">
      <alignment horizontal="center" vertical="center" textRotation="255" wrapText="1"/>
    </xf>
    <xf numFmtId="0" fontId="113" fillId="28" borderId="17" xfId="45" applyFont="1" applyFill="1" applyBorder="1" applyAlignment="1">
      <alignment horizontal="center" vertical="center"/>
    </xf>
    <xf numFmtId="0" fontId="113" fillId="28" borderId="11" xfId="45" applyFont="1" applyFill="1" applyBorder="1" applyAlignment="1">
      <alignment horizontal="center" vertical="center"/>
    </xf>
    <xf numFmtId="0" fontId="113" fillId="24" borderId="17" xfId="45" applyFont="1" applyFill="1" applyBorder="1" applyAlignment="1">
      <alignment horizontal="center" vertical="center"/>
    </xf>
    <xf numFmtId="0" fontId="113" fillId="24" borderId="11" xfId="45" applyFont="1" applyFill="1" applyBorder="1" applyAlignment="1">
      <alignment horizontal="center" vertical="center"/>
    </xf>
    <xf numFmtId="0" fontId="113" fillId="24" borderId="10" xfId="45" applyFont="1" applyFill="1" applyBorder="1" applyAlignment="1">
      <alignment horizontal="center" vertical="center"/>
    </xf>
    <xf numFmtId="179" fontId="113" fillId="24" borderId="17" xfId="45" applyNumberFormat="1" applyFont="1" applyFill="1" applyBorder="1" applyAlignment="1">
      <alignment horizontal="center" vertical="center"/>
    </xf>
    <xf numFmtId="179" fontId="113" fillId="24" borderId="10" xfId="45" applyNumberFormat="1" applyFont="1" applyFill="1" applyBorder="1" applyAlignment="1">
      <alignment horizontal="center" vertical="center"/>
    </xf>
    <xf numFmtId="179" fontId="113" fillId="24" borderId="11" xfId="45" applyNumberFormat="1" applyFont="1" applyFill="1" applyBorder="1" applyAlignment="1">
      <alignment horizontal="center" vertical="center"/>
    </xf>
    <xf numFmtId="0" fontId="116" fillId="24" borderId="19" xfId="45" applyFont="1" applyFill="1" applyBorder="1" applyAlignment="1">
      <alignment horizontal="center" vertical="center" wrapText="1"/>
    </xf>
    <xf numFmtId="0" fontId="116" fillId="24" borderId="24" xfId="45" applyFont="1" applyFill="1" applyBorder="1" applyAlignment="1">
      <alignment horizontal="center" vertical="center" wrapText="1"/>
    </xf>
    <xf numFmtId="0" fontId="116" fillId="24" borderId="39" xfId="45" applyFont="1" applyFill="1" applyBorder="1" applyAlignment="1">
      <alignment horizontal="center" vertical="center" wrapText="1"/>
    </xf>
    <xf numFmtId="0" fontId="116" fillId="24" borderId="38" xfId="45" applyFont="1" applyFill="1" applyBorder="1" applyAlignment="1">
      <alignment horizontal="center" vertical="center" wrapText="1"/>
    </xf>
    <xf numFmtId="0" fontId="116" fillId="24" borderId="16" xfId="45" applyFont="1" applyFill="1" applyBorder="1" applyAlignment="1">
      <alignment horizontal="center" vertical="center" wrapText="1"/>
    </xf>
    <xf numFmtId="0" fontId="116" fillId="24" borderId="18" xfId="45" applyFont="1" applyFill="1" applyBorder="1" applyAlignment="1">
      <alignment horizontal="center" vertical="center" wrapText="1"/>
    </xf>
    <xf numFmtId="0" fontId="113" fillId="24" borderId="72" xfId="45" applyFont="1" applyFill="1" applyBorder="1" applyAlignment="1">
      <alignment horizontal="center" vertical="center" textRotation="255" wrapText="1" shrinkToFit="1"/>
    </xf>
    <xf numFmtId="0" fontId="113" fillId="24" borderId="73" xfId="75" applyFont="1" applyFill="1" applyBorder="1" applyAlignment="1">
      <alignment horizontal="center" vertical="center" textRotation="255" wrapText="1" shrinkToFit="1"/>
    </xf>
    <xf numFmtId="0" fontId="113" fillId="24" borderId="74" xfId="75" applyFont="1" applyFill="1" applyBorder="1" applyAlignment="1">
      <alignment horizontal="center" vertical="center" textRotation="255" wrapText="1" shrinkToFit="1"/>
    </xf>
    <xf numFmtId="0" fontId="113" fillId="24" borderId="23" xfId="45" applyFont="1" applyFill="1" applyBorder="1" applyAlignment="1">
      <alignment horizontal="center" vertical="center" textRotation="255"/>
    </xf>
    <xf numFmtId="0" fontId="115" fillId="24" borderId="0" xfId="45" applyFont="1" applyFill="1" applyBorder="1" applyAlignment="1">
      <alignment horizontal="left" vertical="center" wrapText="1"/>
    </xf>
    <xf numFmtId="0" fontId="115" fillId="24" borderId="0" xfId="55" applyFont="1" applyFill="1" applyBorder="1" applyAlignment="1">
      <alignment horizontal="left" vertical="center"/>
    </xf>
    <xf numFmtId="0" fontId="115" fillId="24" borderId="0" xfId="45" applyFont="1" applyFill="1" applyBorder="1" applyAlignment="1">
      <alignment vertical="center" shrinkToFit="1"/>
    </xf>
    <xf numFmtId="0" fontId="115" fillId="24" borderId="0" xfId="55" applyFont="1" applyFill="1" applyBorder="1" applyAlignment="1">
      <alignment vertical="center" shrinkToFit="1"/>
    </xf>
    <xf numFmtId="0" fontId="11" fillId="24" borderId="0" xfId="45" applyFont="1" applyFill="1" applyBorder="1" applyAlignment="1">
      <alignment horizontal="center" vertical="top" wrapText="1"/>
    </xf>
    <xf numFmtId="0" fontId="11" fillId="24" borderId="0" xfId="45" applyFont="1" applyFill="1" applyBorder="1" applyAlignment="1">
      <alignment horizontal="justify" vertical="top" wrapText="1"/>
    </xf>
    <xf numFmtId="0" fontId="120" fillId="24" borderId="0" xfId="64" applyFont="1" applyFill="1" applyAlignment="1">
      <alignment horizontal="left" vertical="top"/>
    </xf>
    <xf numFmtId="0" fontId="120" fillId="24" borderId="0" xfId="64" applyFont="1" applyFill="1" applyAlignment="1">
      <alignment horizontal="center" vertical="top" wrapText="1"/>
    </xf>
    <xf numFmtId="0" fontId="120" fillId="0" borderId="0" xfId="64" applyFont="1" applyFill="1" applyAlignment="1">
      <alignment horizontal="justify" vertical="top" wrapText="1"/>
    </xf>
    <xf numFmtId="0" fontId="122" fillId="24" borderId="28" xfId="64" applyFont="1" applyFill="1" applyBorder="1" applyAlignment="1">
      <alignment horizontal="center" vertical="center" wrapText="1"/>
    </xf>
    <xf numFmtId="0" fontId="122" fillId="24" borderId="40" xfId="64" applyFont="1" applyFill="1" applyBorder="1" applyAlignment="1">
      <alignment horizontal="center" vertical="center" wrapText="1"/>
    </xf>
    <xf numFmtId="49" fontId="122" fillId="24" borderId="46" xfId="64" applyNumberFormat="1" applyFont="1" applyFill="1" applyBorder="1" applyAlignment="1">
      <alignment horizontal="right" vertical="center" wrapText="1"/>
    </xf>
    <xf numFmtId="49" fontId="122" fillId="24" borderId="43" xfId="64" applyNumberFormat="1" applyFont="1" applyFill="1" applyBorder="1" applyAlignment="1">
      <alignment horizontal="right" vertical="center" wrapText="1"/>
    </xf>
    <xf numFmtId="176" fontId="122" fillId="24" borderId="43" xfId="64" applyNumberFormat="1" applyFont="1" applyFill="1" applyBorder="1" applyAlignment="1">
      <alignment horizontal="center" vertical="center" wrapText="1"/>
    </xf>
    <xf numFmtId="176" fontId="122" fillId="24" borderId="44" xfId="64" applyNumberFormat="1" applyFont="1" applyFill="1" applyBorder="1" applyAlignment="1">
      <alignment horizontal="center" vertical="center" wrapText="1"/>
    </xf>
    <xf numFmtId="0" fontId="122" fillId="24" borderId="43" xfId="64" applyFont="1" applyFill="1" applyBorder="1" applyAlignment="1">
      <alignment horizontal="center" vertical="center" wrapText="1"/>
    </xf>
    <xf numFmtId="0" fontId="122" fillId="24" borderId="45" xfId="64" applyFont="1" applyFill="1" applyBorder="1" applyAlignment="1">
      <alignment horizontal="center" vertical="center" wrapText="1"/>
    </xf>
    <xf numFmtId="0" fontId="120" fillId="24" borderId="50" xfId="64" applyFont="1" applyFill="1" applyBorder="1" applyAlignment="1">
      <alignment horizontal="center" vertical="center"/>
    </xf>
    <xf numFmtId="0" fontId="120" fillId="24" borderId="153" xfId="64" applyFont="1" applyFill="1" applyBorder="1" applyAlignment="1">
      <alignment horizontal="center" vertical="center"/>
    </xf>
    <xf numFmtId="0" fontId="120" fillId="24" borderId="79" xfId="64" applyFont="1" applyFill="1" applyBorder="1" applyAlignment="1">
      <alignment horizontal="left" vertical="center"/>
    </xf>
    <xf numFmtId="0" fontId="120" fillId="24" borderId="63" xfId="64" applyFont="1" applyFill="1" applyBorder="1" applyAlignment="1">
      <alignment horizontal="left" vertical="center"/>
    </xf>
    <xf numFmtId="0" fontId="120" fillId="24" borderId="71" xfId="64" applyFont="1" applyFill="1" applyBorder="1" applyAlignment="1">
      <alignment horizontal="left" vertical="center"/>
    </xf>
    <xf numFmtId="49" fontId="122" fillId="24" borderId="10" xfId="64" applyNumberFormat="1" applyFont="1" applyFill="1" applyBorder="1" applyAlignment="1">
      <alignment horizontal="center" vertical="center" wrapText="1"/>
    </xf>
    <xf numFmtId="49" fontId="122" fillId="24" borderId="10" xfId="64" applyNumberFormat="1" applyFont="1" applyFill="1" applyBorder="1" applyAlignment="1">
      <alignment horizontal="left" vertical="center" wrapText="1"/>
    </xf>
    <xf numFmtId="49" fontId="122" fillId="24" borderId="20" xfId="64" applyNumberFormat="1" applyFont="1" applyFill="1" applyBorder="1" applyAlignment="1">
      <alignment horizontal="left" vertical="center" wrapText="1"/>
    </xf>
    <xf numFmtId="0" fontId="122" fillId="24" borderId="32" xfId="64" applyFont="1" applyFill="1" applyBorder="1" applyAlignment="1">
      <alignment horizontal="center" vertical="center" wrapText="1"/>
    </xf>
    <xf numFmtId="0" fontId="122" fillId="24" borderId="10" xfId="64" applyFont="1" applyFill="1" applyBorder="1" applyAlignment="1">
      <alignment horizontal="center" vertical="center" wrapText="1"/>
    </xf>
    <xf numFmtId="49" fontId="122" fillId="24" borderId="17" xfId="64" applyNumberFormat="1" applyFont="1" applyFill="1" applyBorder="1" applyAlignment="1">
      <alignment horizontal="right" vertical="center" wrapText="1"/>
    </xf>
    <xf numFmtId="49" fontId="122" fillId="24" borderId="10" xfId="64" applyNumberFormat="1" applyFont="1" applyFill="1" applyBorder="1" applyAlignment="1">
      <alignment horizontal="right" vertical="center" wrapText="1"/>
    </xf>
    <xf numFmtId="0" fontId="120" fillId="24" borderId="17" xfId="64" applyFont="1" applyFill="1" applyBorder="1" applyAlignment="1">
      <alignment horizontal="center" vertical="center" wrapText="1"/>
    </xf>
    <xf numFmtId="0" fontId="120" fillId="24" borderId="10" xfId="64" applyFont="1" applyFill="1" applyBorder="1" applyAlignment="1">
      <alignment horizontal="center" vertical="center" wrapText="1"/>
    </xf>
    <xf numFmtId="0" fontId="120" fillId="24" borderId="11" xfId="64" applyFont="1" applyFill="1" applyBorder="1" applyAlignment="1">
      <alignment horizontal="center" vertical="center" wrapText="1"/>
    </xf>
    <xf numFmtId="0" fontId="100" fillId="24" borderId="13" xfId="64" applyFont="1" applyFill="1" applyBorder="1" applyAlignment="1">
      <alignment horizontal="center" vertical="center" wrapText="1"/>
    </xf>
    <xf numFmtId="0" fontId="100" fillId="24" borderId="24" xfId="64" applyFont="1" applyFill="1" applyBorder="1" applyAlignment="1">
      <alignment horizontal="center" vertical="center" wrapText="1"/>
    </xf>
    <xf numFmtId="0" fontId="100" fillId="24" borderId="0" xfId="64" applyFont="1" applyFill="1" applyAlignment="1">
      <alignment horizontal="center" vertical="center" wrapText="1"/>
    </xf>
    <xf numFmtId="0" fontId="100" fillId="24" borderId="38" xfId="64" applyFont="1" applyFill="1" applyBorder="1" applyAlignment="1">
      <alignment horizontal="center" vertical="center" wrapText="1"/>
    </xf>
    <xf numFmtId="0" fontId="100" fillId="24" borderId="12" xfId="64" applyFont="1" applyFill="1" applyBorder="1" applyAlignment="1">
      <alignment horizontal="center" vertical="center" wrapText="1"/>
    </xf>
    <xf numFmtId="0" fontId="100" fillId="24" borderId="18" xfId="64" applyFont="1" applyFill="1" applyBorder="1" applyAlignment="1">
      <alignment horizontal="center" vertical="center" wrapText="1"/>
    </xf>
    <xf numFmtId="0" fontId="123" fillId="24" borderId="23" xfId="64" applyFont="1" applyFill="1" applyBorder="1" applyAlignment="1">
      <alignment horizontal="center" vertical="center"/>
    </xf>
    <xf numFmtId="0" fontId="123" fillId="24" borderId="53" xfId="64" applyFont="1" applyFill="1" applyBorder="1" applyAlignment="1">
      <alignment horizontal="center" vertical="center"/>
    </xf>
    <xf numFmtId="49" fontId="120" fillId="24" borderId="17" xfId="64" applyNumberFormat="1" applyFont="1" applyFill="1" applyBorder="1" applyAlignment="1">
      <alignment horizontal="center" vertical="center" wrapText="1"/>
    </xf>
    <xf numFmtId="49" fontId="120" fillId="24" borderId="10" xfId="64" applyNumberFormat="1" applyFont="1" applyFill="1" applyBorder="1" applyAlignment="1">
      <alignment horizontal="center" vertical="center" wrapText="1"/>
    </xf>
    <xf numFmtId="49" fontId="120" fillId="24" borderId="11" xfId="64" applyNumberFormat="1" applyFont="1" applyFill="1" applyBorder="1" applyAlignment="1">
      <alignment horizontal="center" vertical="center" wrapText="1"/>
    </xf>
    <xf numFmtId="49" fontId="122" fillId="24" borderId="17" xfId="64" applyNumberFormat="1" applyFont="1" applyFill="1" applyBorder="1" applyAlignment="1">
      <alignment horizontal="left" vertical="center" wrapText="1"/>
    </xf>
    <xf numFmtId="0" fontId="122" fillId="24" borderId="33" xfId="64" applyFont="1" applyFill="1" applyBorder="1" applyAlignment="1">
      <alignment horizontal="center" vertical="center" wrapText="1"/>
    </xf>
    <xf numFmtId="0" fontId="122" fillId="24" borderId="13" xfId="64" applyFont="1" applyFill="1" applyBorder="1" applyAlignment="1">
      <alignment horizontal="center" vertical="center" wrapText="1"/>
    </xf>
    <xf numFmtId="0" fontId="100" fillId="29" borderId="51" xfId="64" applyFont="1" applyFill="1" applyBorder="1" applyAlignment="1">
      <alignment horizontal="center" vertical="center" textRotation="255"/>
    </xf>
    <xf numFmtId="0" fontId="100" fillId="29" borderId="54" xfId="64" applyFont="1" applyFill="1" applyBorder="1" applyAlignment="1">
      <alignment horizontal="center" vertical="center" textRotation="255"/>
    </xf>
    <xf numFmtId="0" fontId="121" fillId="29" borderId="47" xfId="64" applyFont="1" applyFill="1" applyBorder="1" applyAlignment="1">
      <alignment horizontal="left" vertical="center"/>
    </xf>
    <xf numFmtId="0" fontId="121" fillId="29" borderId="14" xfId="64" applyFont="1" applyFill="1" applyBorder="1" applyAlignment="1">
      <alignment horizontal="left" vertical="center"/>
    </xf>
    <xf numFmtId="0" fontId="121" fillId="29" borderId="15" xfId="64" applyFont="1" applyFill="1" applyBorder="1" applyAlignment="1">
      <alignment horizontal="left" vertical="center"/>
    </xf>
    <xf numFmtId="0" fontId="120" fillId="24" borderId="33" xfId="64" applyFont="1" applyFill="1" applyBorder="1" applyAlignment="1">
      <alignment horizontal="center" vertical="center"/>
    </xf>
    <xf numFmtId="0" fontId="120" fillId="24" borderId="13" xfId="64" applyFont="1" applyFill="1" applyBorder="1" applyAlignment="1">
      <alignment horizontal="center" vertical="center"/>
    </xf>
    <xf numFmtId="0" fontId="120" fillId="24" borderId="24" xfId="64" applyFont="1" applyFill="1" applyBorder="1" applyAlignment="1">
      <alignment horizontal="center" vertical="center"/>
    </xf>
    <xf numFmtId="0" fontId="120" fillId="24" borderId="25" xfId="64" applyFont="1" applyFill="1" applyBorder="1" applyAlignment="1">
      <alignment horizontal="center" vertical="center"/>
    </xf>
    <xf numFmtId="0" fontId="120" fillId="24" borderId="0" xfId="64" applyFont="1" applyFill="1" applyAlignment="1">
      <alignment horizontal="center" vertical="center"/>
    </xf>
    <xf numFmtId="0" fontId="120" fillId="24" borderId="38" xfId="64" applyFont="1" applyFill="1" applyBorder="1" applyAlignment="1">
      <alignment horizontal="center" vertical="center"/>
    </xf>
    <xf numFmtId="0" fontId="120" fillId="24" borderId="34" xfId="64" applyFont="1" applyFill="1" applyBorder="1" applyAlignment="1">
      <alignment horizontal="center" vertical="center"/>
    </xf>
    <xf numFmtId="0" fontId="120" fillId="24" borderId="12" xfId="64" applyFont="1" applyFill="1" applyBorder="1" applyAlignment="1">
      <alignment horizontal="center" vertical="center"/>
    </xf>
    <xf numFmtId="0" fontId="120" fillId="24" borderId="18" xfId="64" applyFont="1" applyFill="1" applyBorder="1" applyAlignment="1">
      <alignment horizontal="center" vertical="center"/>
    </xf>
    <xf numFmtId="0" fontId="121" fillId="29" borderId="12" xfId="64" applyFont="1" applyFill="1" applyBorder="1" applyAlignment="1">
      <alignment horizontal="left" vertical="center"/>
    </xf>
    <xf numFmtId="0" fontId="121" fillId="29" borderId="22" xfId="64" applyFont="1" applyFill="1" applyBorder="1" applyAlignment="1">
      <alignment horizontal="left" vertical="center"/>
    </xf>
    <xf numFmtId="0" fontId="122" fillId="24" borderId="48" xfId="64" applyFont="1" applyFill="1" applyBorder="1" applyAlignment="1">
      <alignment horizontal="center" vertical="center" wrapText="1"/>
    </xf>
    <xf numFmtId="0" fontId="122" fillId="24" borderId="44" xfId="64" applyFont="1" applyFill="1" applyBorder="1" applyAlignment="1">
      <alignment horizontal="center" vertical="center" wrapText="1"/>
    </xf>
    <xf numFmtId="181" fontId="120" fillId="24" borderId="46" xfId="64" applyNumberFormat="1" applyFont="1" applyFill="1" applyBorder="1" applyAlignment="1">
      <alignment horizontal="center" vertical="center" wrapText="1"/>
    </xf>
    <xf numFmtId="181" fontId="120" fillId="24" borderId="43" xfId="64" applyNumberFormat="1" applyFont="1" applyFill="1" applyBorder="1" applyAlignment="1">
      <alignment horizontal="center" vertical="center" wrapText="1"/>
    </xf>
    <xf numFmtId="0" fontId="122" fillId="24" borderId="46" xfId="64" applyFont="1" applyFill="1" applyBorder="1" applyAlignment="1">
      <alignment horizontal="center" vertical="center" wrapText="1"/>
    </xf>
    <xf numFmtId="49" fontId="120" fillId="24" borderId="46" xfId="64" applyNumberFormat="1" applyFont="1" applyFill="1" applyBorder="1" applyAlignment="1">
      <alignment horizontal="center" vertical="center"/>
    </xf>
    <xf numFmtId="49" fontId="120" fillId="24" borderId="43" xfId="64" applyNumberFormat="1" applyFont="1" applyFill="1" applyBorder="1" applyAlignment="1">
      <alignment horizontal="center" vertical="center"/>
    </xf>
    <xf numFmtId="0" fontId="100" fillId="29" borderId="58" xfId="64" applyFont="1" applyFill="1" applyBorder="1" applyAlignment="1">
      <alignment horizontal="center" vertical="center" textRotation="255"/>
    </xf>
    <xf numFmtId="0" fontId="113" fillId="24" borderId="22" xfId="62" applyFont="1" applyFill="1" applyBorder="1" applyAlignment="1">
      <alignment horizontal="left" vertical="center" wrapText="1"/>
    </xf>
    <xf numFmtId="0" fontId="121" fillId="24" borderId="23" xfId="64" applyFont="1" applyFill="1" applyBorder="1" applyAlignment="1">
      <alignment horizontal="center" vertical="center"/>
    </xf>
    <xf numFmtId="0" fontId="121" fillId="24" borderId="56" xfId="64" applyFont="1" applyFill="1" applyBorder="1" applyAlignment="1">
      <alignment horizontal="center" vertical="center"/>
    </xf>
    <xf numFmtId="0" fontId="113" fillId="24" borderId="17" xfId="45" applyFont="1" applyFill="1" applyBorder="1" applyAlignment="1">
      <alignment horizontal="center" vertical="center" shrinkToFit="1"/>
    </xf>
    <xf numFmtId="0" fontId="113" fillId="24" borderId="10" xfId="45" applyFont="1" applyFill="1" applyBorder="1" applyAlignment="1">
      <alignment horizontal="center" vertical="center" shrinkToFit="1"/>
    </xf>
    <xf numFmtId="0" fontId="113" fillId="24" borderId="11" xfId="45" applyFont="1" applyFill="1" applyBorder="1" applyAlignment="1">
      <alignment horizontal="center" vertical="center" shrinkToFit="1"/>
    </xf>
    <xf numFmtId="49" fontId="113" fillId="0" borderId="17" xfId="45" applyNumberFormat="1" applyFont="1" applyBorder="1" applyAlignment="1">
      <alignment horizontal="left" vertical="center"/>
    </xf>
    <xf numFmtId="49" fontId="113" fillId="0" borderId="10" xfId="45" applyNumberFormat="1" applyFont="1" applyBorder="1" applyAlignment="1">
      <alignment horizontal="left" vertical="center"/>
    </xf>
    <xf numFmtId="49" fontId="113" fillId="0" borderId="20" xfId="45" applyNumberFormat="1" applyFont="1" applyBorder="1" applyAlignment="1">
      <alignment horizontal="left" vertical="center"/>
    </xf>
    <xf numFmtId="49" fontId="113" fillId="0" borderId="46" xfId="45" applyNumberFormat="1" applyFont="1" applyBorder="1" applyAlignment="1">
      <alignment horizontal="left" vertical="center"/>
    </xf>
    <xf numFmtId="49" fontId="113" fillId="0" borderId="43" xfId="45" applyNumberFormat="1" applyFont="1" applyBorder="1" applyAlignment="1">
      <alignment horizontal="left" vertical="center"/>
    </xf>
    <xf numFmtId="49" fontId="113" fillId="0" borderId="45" xfId="45" applyNumberFormat="1" applyFont="1" applyBorder="1" applyAlignment="1">
      <alignment horizontal="left" vertical="center"/>
    </xf>
    <xf numFmtId="49" fontId="113" fillId="0" borderId="13" xfId="62" applyNumberFormat="1" applyFont="1" applyBorder="1" applyAlignment="1">
      <alignment horizontal="center" vertical="center" wrapText="1"/>
    </xf>
    <xf numFmtId="0" fontId="113" fillId="24" borderId="21" xfId="62" applyFont="1" applyFill="1" applyBorder="1" applyAlignment="1">
      <alignment horizontal="center" vertical="center" wrapText="1"/>
    </xf>
    <xf numFmtId="0" fontId="113" fillId="24" borderId="26" xfId="62" applyFont="1" applyFill="1" applyBorder="1" applyAlignment="1">
      <alignment horizontal="left" vertical="center" wrapText="1"/>
    </xf>
    <xf numFmtId="0" fontId="119" fillId="24" borderId="40" xfId="64" applyFont="1" applyFill="1" applyBorder="1" applyAlignment="1">
      <alignment horizontal="left" wrapText="1"/>
    </xf>
    <xf numFmtId="0" fontId="121" fillId="24" borderId="59" xfId="64" applyFont="1" applyFill="1" applyBorder="1" applyAlignment="1">
      <alignment horizontal="center" vertical="center" textRotation="255"/>
    </xf>
    <xf numFmtId="0" fontId="121" fillId="24" borderId="60" xfId="64" applyFont="1" applyFill="1" applyBorder="1" applyAlignment="1">
      <alignment horizontal="center" vertical="center" textRotation="255"/>
    </xf>
    <xf numFmtId="0" fontId="121" fillId="24" borderId="52" xfId="64" applyFont="1" applyFill="1" applyBorder="1" applyAlignment="1">
      <alignment horizontal="center" vertical="center" textRotation="255"/>
    </xf>
    <xf numFmtId="0" fontId="121" fillId="24" borderId="23" xfId="64" applyFont="1" applyFill="1" applyBorder="1" applyAlignment="1">
      <alignment horizontal="center" vertical="center" textRotation="255"/>
    </xf>
    <xf numFmtId="0" fontId="121" fillId="24" borderId="55" xfId="64" applyFont="1" applyFill="1" applyBorder="1" applyAlignment="1">
      <alignment horizontal="center" vertical="center" textRotation="255"/>
    </xf>
    <xf numFmtId="0" fontId="121" fillId="24" borderId="56" xfId="64" applyFont="1" applyFill="1" applyBorder="1" applyAlignment="1">
      <alignment horizontal="center" vertical="center" textRotation="255"/>
    </xf>
    <xf numFmtId="0" fontId="121" fillId="24" borderId="31" xfId="64" applyFont="1" applyFill="1" applyBorder="1" applyAlignment="1">
      <alignment horizontal="center" vertical="center"/>
    </xf>
    <xf numFmtId="0" fontId="121" fillId="24" borderId="14" xfId="64" applyFont="1" applyFill="1" applyBorder="1" applyAlignment="1">
      <alignment horizontal="center" vertical="center"/>
    </xf>
    <xf numFmtId="0" fontId="121" fillId="24" borderId="78" xfId="64" applyFont="1" applyFill="1" applyBorder="1" applyAlignment="1">
      <alignment horizontal="center" vertical="center"/>
    </xf>
    <xf numFmtId="0" fontId="121" fillId="24" borderId="31" xfId="64" applyFont="1" applyFill="1" applyBorder="1" applyAlignment="1">
      <alignment horizontal="left" vertical="center"/>
    </xf>
    <xf numFmtId="0" fontId="121" fillId="24" borderId="14" xfId="64" applyFont="1" applyFill="1" applyBorder="1" applyAlignment="1">
      <alignment horizontal="left" vertical="center"/>
    </xf>
    <xf numFmtId="0" fontId="121" fillId="24" borderId="15" xfId="64" applyFont="1" applyFill="1" applyBorder="1" applyAlignment="1">
      <alignment horizontal="left" vertical="center"/>
    </xf>
    <xf numFmtId="0" fontId="121" fillId="24" borderId="10" xfId="64" applyFont="1" applyFill="1" applyBorder="1" applyAlignment="1">
      <alignment horizontal="left" vertical="center" wrapText="1"/>
    </xf>
    <xf numFmtId="0" fontId="121" fillId="24" borderId="20" xfId="64" applyFont="1" applyFill="1" applyBorder="1" applyAlignment="1">
      <alignment horizontal="left" vertical="center" wrapText="1"/>
    </xf>
    <xf numFmtId="0" fontId="121" fillId="24" borderId="17" xfId="64" applyFont="1" applyFill="1" applyBorder="1" applyAlignment="1">
      <alignment horizontal="center" vertical="center"/>
    </xf>
    <xf numFmtId="0" fontId="121" fillId="24" borderId="10" xfId="64" applyFont="1" applyFill="1" applyBorder="1" applyAlignment="1">
      <alignment horizontal="center" vertical="center"/>
    </xf>
    <xf numFmtId="0" fontId="121" fillId="24" borderId="11" xfId="64" applyFont="1" applyFill="1" applyBorder="1" applyAlignment="1">
      <alignment horizontal="center" vertical="center"/>
    </xf>
    <xf numFmtId="0" fontId="121" fillId="24" borderId="20" xfId="64" applyFont="1" applyFill="1" applyBorder="1" applyAlignment="1">
      <alignment horizontal="center" vertical="center"/>
    </xf>
    <xf numFmtId="0" fontId="121" fillId="29" borderId="32" xfId="64" applyFont="1" applyFill="1" applyBorder="1" applyAlignment="1">
      <alignment horizontal="left" vertical="center"/>
    </xf>
    <xf numFmtId="0" fontId="121" fillId="29" borderId="10" xfId="64" applyFont="1" applyFill="1" applyBorder="1" applyAlignment="1">
      <alignment horizontal="left" vertical="center"/>
    </xf>
    <xf numFmtId="0" fontId="121" fillId="29" borderId="20" xfId="64" applyFont="1" applyFill="1" applyBorder="1" applyAlignment="1">
      <alignment horizontal="left" vertical="center"/>
    </xf>
    <xf numFmtId="0" fontId="121" fillId="24" borderId="32" xfId="64" applyFont="1" applyFill="1" applyBorder="1" applyAlignment="1">
      <alignment horizontal="center" vertical="center"/>
    </xf>
    <xf numFmtId="0" fontId="120" fillId="29" borderId="51" xfId="64" applyFont="1" applyFill="1" applyBorder="1" applyAlignment="1">
      <alignment horizontal="center" vertical="center" textRotation="255"/>
    </xf>
    <xf numFmtId="0" fontId="120" fillId="29" borderId="54" xfId="64" applyFont="1" applyFill="1" applyBorder="1" applyAlignment="1">
      <alignment horizontal="center" vertical="center" textRotation="255"/>
    </xf>
    <xf numFmtId="0" fontId="120" fillId="29" borderId="58" xfId="64" applyFont="1" applyFill="1" applyBorder="1" applyAlignment="1">
      <alignment horizontal="center" vertical="center" textRotation="255"/>
    </xf>
    <xf numFmtId="0" fontId="121" fillId="24" borderId="33" xfId="64" applyFont="1" applyFill="1" applyBorder="1" applyAlignment="1">
      <alignment horizontal="center" vertical="center"/>
    </xf>
    <xf numFmtId="0" fontId="121" fillId="24" borderId="13" xfId="64" applyFont="1" applyFill="1" applyBorder="1" applyAlignment="1">
      <alignment horizontal="center" vertical="center"/>
    </xf>
    <xf numFmtId="0" fontId="121" fillId="24" borderId="24" xfId="64" applyFont="1" applyFill="1" applyBorder="1" applyAlignment="1">
      <alignment horizontal="center" vertical="center"/>
    </xf>
    <xf numFmtId="0" fontId="121" fillId="24" borderId="34" xfId="64" applyFont="1" applyFill="1" applyBorder="1" applyAlignment="1">
      <alignment horizontal="center" vertical="center"/>
    </xf>
    <xf numFmtId="0" fontId="121" fillId="24" borderId="12" xfId="64" applyFont="1" applyFill="1" applyBorder="1" applyAlignment="1">
      <alignment horizontal="center" vertical="center"/>
    </xf>
    <xf numFmtId="0" fontId="121" fillId="24" borderId="18" xfId="64" applyFont="1" applyFill="1" applyBorder="1" applyAlignment="1">
      <alignment horizontal="center" vertical="center"/>
    </xf>
    <xf numFmtId="0" fontId="121" fillId="24" borderId="17" xfId="64" applyFont="1" applyFill="1" applyBorder="1" applyAlignment="1">
      <alignment horizontal="center" vertical="center" wrapText="1"/>
    </xf>
    <xf numFmtId="0" fontId="121" fillId="24" borderId="10" xfId="64" applyFont="1" applyFill="1" applyBorder="1" applyAlignment="1">
      <alignment horizontal="center" vertical="center" wrapText="1"/>
    </xf>
    <xf numFmtId="0" fontId="121" fillId="24" borderId="20" xfId="64" applyFont="1" applyFill="1" applyBorder="1" applyAlignment="1">
      <alignment horizontal="center" vertical="center" wrapText="1"/>
    </xf>
    <xf numFmtId="0" fontId="120" fillId="29" borderId="25" xfId="64" applyFont="1" applyFill="1" applyBorder="1" applyAlignment="1">
      <alignment horizontal="center" vertical="center" textRotation="255"/>
    </xf>
    <xf numFmtId="180" fontId="120" fillId="24" borderId="46" xfId="64" applyNumberFormat="1" applyFont="1" applyFill="1" applyBorder="1" applyAlignment="1">
      <alignment horizontal="center" vertical="center" wrapText="1"/>
    </xf>
    <xf numFmtId="180" fontId="120" fillId="24" borderId="43" xfId="64" applyNumberFormat="1" applyFont="1" applyFill="1" applyBorder="1" applyAlignment="1">
      <alignment horizontal="center" vertical="center" wrapText="1"/>
    </xf>
    <xf numFmtId="0" fontId="120" fillId="24" borderId="46" xfId="64" applyFont="1" applyFill="1" applyBorder="1" applyAlignment="1">
      <alignment horizontal="center" vertical="center"/>
    </xf>
    <xf numFmtId="0" fontId="120" fillId="24" borderId="43" xfId="64" applyFont="1" applyFill="1" applyBorder="1" applyAlignment="1">
      <alignment horizontal="center" vertical="center"/>
    </xf>
    <xf numFmtId="0" fontId="121" fillId="24" borderId="17" xfId="64" applyFont="1" applyFill="1" applyBorder="1" applyAlignment="1">
      <alignment horizontal="left" vertical="center"/>
    </xf>
    <xf numFmtId="0" fontId="121" fillId="24" borderId="10" xfId="64" applyFont="1" applyFill="1" applyBorder="1" applyAlignment="1">
      <alignment horizontal="left" vertical="center"/>
    </xf>
    <xf numFmtId="0" fontId="121" fillId="24" borderId="20" xfId="64" applyFont="1" applyFill="1" applyBorder="1" applyAlignment="1">
      <alignment horizontal="left" vertical="center"/>
    </xf>
    <xf numFmtId="0" fontId="131" fillId="0" borderId="19" xfId="64" applyFont="1" applyFill="1" applyBorder="1" applyAlignment="1">
      <alignment horizontal="center" vertical="center" wrapText="1"/>
    </xf>
    <xf numFmtId="0" fontId="131" fillId="0" borderId="13" xfId="64" applyFont="1" applyFill="1" applyBorder="1" applyAlignment="1">
      <alignment horizontal="center" vertical="center" wrapText="1"/>
    </xf>
    <xf numFmtId="0" fontId="131" fillId="0" borderId="24" xfId="64" applyFont="1" applyFill="1" applyBorder="1" applyAlignment="1">
      <alignment horizontal="center" vertical="center" wrapText="1"/>
    </xf>
    <xf numFmtId="0" fontId="131" fillId="0" borderId="16" xfId="64" applyFont="1" applyFill="1" applyBorder="1" applyAlignment="1">
      <alignment horizontal="center" vertical="center" wrapText="1"/>
    </xf>
    <xf numFmtId="0" fontId="131" fillId="0" borderId="12" xfId="64" applyFont="1" applyFill="1" applyBorder="1" applyAlignment="1">
      <alignment horizontal="center" vertical="center" wrapText="1"/>
    </xf>
    <xf numFmtId="0" fontId="131" fillId="0" borderId="18" xfId="64" applyFont="1" applyFill="1" applyBorder="1" applyAlignment="1">
      <alignment horizontal="center" vertical="center" wrapText="1"/>
    </xf>
    <xf numFmtId="0" fontId="121" fillId="24" borderId="103" xfId="64" applyFont="1" applyFill="1" applyBorder="1" applyAlignment="1">
      <alignment horizontal="left" vertical="center"/>
    </xf>
    <xf numFmtId="0" fontId="121" fillId="24" borderId="104" xfId="64" applyFont="1" applyFill="1" applyBorder="1" applyAlignment="1">
      <alignment horizontal="left" vertical="center"/>
    </xf>
    <xf numFmtId="0" fontId="121" fillId="24" borderId="21" xfId="64" applyFont="1" applyFill="1" applyBorder="1" applyAlignment="1">
      <alignment horizontal="center" vertical="center"/>
    </xf>
    <xf numFmtId="0" fontId="121" fillId="24" borderId="23" xfId="64" applyFont="1" applyFill="1" applyBorder="1" applyAlignment="1">
      <alignment horizontal="left" vertical="center"/>
    </xf>
    <xf numFmtId="0" fontId="121" fillId="24" borderId="39" xfId="64" applyFont="1" applyFill="1" applyBorder="1" applyAlignment="1">
      <alignment horizontal="left" vertical="center" wrapText="1"/>
    </xf>
    <xf numFmtId="0" fontId="121" fillId="24" borderId="0" xfId="64" applyFont="1" applyFill="1" applyAlignment="1">
      <alignment horizontal="left" vertical="center" wrapText="1"/>
    </xf>
    <xf numFmtId="0" fontId="121" fillId="24" borderId="26" xfId="64" applyFont="1" applyFill="1" applyBorder="1" applyAlignment="1">
      <alignment horizontal="left" vertical="center" wrapText="1"/>
    </xf>
    <xf numFmtId="0" fontId="121" fillId="24" borderId="16" xfId="64" applyFont="1" applyFill="1" applyBorder="1" applyAlignment="1">
      <alignment horizontal="left" vertical="center" wrapText="1"/>
    </xf>
    <xf numFmtId="0" fontId="121" fillId="24" borderId="12" xfId="64" applyFont="1" applyFill="1" applyBorder="1" applyAlignment="1">
      <alignment horizontal="left" vertical="center" wrapText="1"/>
    </xf>
    <xf numFmtId="0" fontId="121" fillId="24" borderId="22" xfId="64" applyFont="1" applyFill="1" applyBorder="1" applyAlignment="1">
      <alignment horizontal="left" vertical="center" wrapText="1"/>
    </xf>
    <xf numFmtId="179" fontId="121" fillId="24" borderId="23" xfId="64" applyNumberFormat="1" applyFont="1" applyFill="1" applyBorder="1" applyAlignment="1">
      <alignment horizontal="left" vertical="center"/>
    </xf>
    <xf numFmtId="0" fontId="121" fillId="24" borderId="33" xfId="64" applyFont="1" applyFill="1" applyBorder="1" applyAlignment="1">
      <alignment horizontal="center" vertical="center" textRotation="255"/>
    </xf>
    <xf numFmtId="0" fontId="121" fillId="24" borderId="24" xfId="64" applyFont="1" applyFill="1" applyBorder="1" applyAlignment="1">
      <alignment horizontal="center" vertical="center" textRotation="255"/>
    </xf>
    <xf numFmtId="0" fontId="121" fillId="24" borderId="25" xfId="64" applyFont="1" applyFill="1" applyBorder="1" applyAlignment="1">
      <alignment horizontal="center" vertical="center" textRotation="255"/>
    </xf>
    <xf numFmtId="0" fontId="121" fillId="24" borderId="38" xfId="64" applyFont="1" applyFill="1" applyBorder="1" applyAlignment="1">
      <alignment horizontal="center" vertical="center" textRotation="255"/>
    </xf>
    <xf numFmtId="0" fontId="59" fillId="0" borderId="17" xfId="64" applyFont="1" applyFill="1" applyBorder="1" applyAlignment="1">
      <alignment horizontal="center" vertical="center" wrapText="1"/>
    </xf>
    <xf numFmtId="0" fontId="59" fillId="0" borderId="10" xfId="64" applyFont="1" applyFill="1" applyBorder="1" applyAlignment="1">
      <alignment horizontal="center" vertical="center" wrapText="1"/>
    </xf>
    <xf numFmtId="0" fontId="59" fillId="0" borderId="11" xfId="64" applyFont="1" applyFill="1" applyBorder="1" applyAlignment="1">
      <alignment horizontal="center" vertical="center" wrapText="1"/>
    </xf>
    <xf numFmtId="0" fontId="121" fillId="24" borderId="17" xfId="64" applyFont="1" applyFill="1" applyBorder="1" applyAlignment="1">
      <alignment horizontal="left" vertical="center" wrapText="1"/>
    </xf>
    <xf numFmtId="0" fontId="130" fillId="0" borderId="19" xfId="64" applyFont="1" applyFill="1" applyBorder="1" applyAlignment="1">
      <alignment horizontal="center" vertical="center" wrapText="1"/>
    </xf>
    <xf numFmtId="0" fontId="130" fillId="0" borderId="13" xfId="64" applyFont="1" applyFill="1" applyBorder="1" applyAlignment="1">
      <alignment horizontal="center" vertical="center" wrapText="1"/>
    </xf>
    <xf numFmtId="0" fontId="130" fillId="0" borderId="24" xfId="64" applyFont="1" applyFill="1" applyBorder="1" applyAlignment="1">
      <alignment horizontal="center" vertical="center" wrapText="1"/>
    </xf>
    <xf numFmtId="0" fontId="130" fillId="0" borderId="39" xfId="64" applyFont="1" applyFill="1" applyBorder="1" applyAlignment="1">
      <alignment horizontal="center" vertical="center" wrapText="1"/>
    </xf>
    <xf numFmtId="0" fontId="130" fillId="0" borderId="0" xfId="64" applyFont="1" applyFill="1" applyAlignment="1">
      <alignment horizontal="center" vertical="center" wrapText="1"/>
    </xf>
    <xf numFmtId="0" fontId="130" fillId="0" borderId="38" xfId="64" applyFont="1" applyFill="1" applyBorder="1" applyAlignment="1">
      <alignment horizontal="center" vertical="center" wrapText="1"/>
    </xf>
    <xf numFmtId="0" fontId="130" fillId="0" borderId="16" xfId="64" applyFont="1" applyFill="1" applyBorder="1" applyAlignment="1">
      <alignment horizontal="center" vertical="center" wrapText="1"/>
    </xf>
    <xf numFmtId="0" fontId="130" fillId="0" borderId="12" xfId="64" applyFont="1" applyFill="1" applyBorder="1" applyAlignment="1">
      <alignment horizontal="center" vertical="center" wrapText="1"/>
    </xf>
    <xf numFmtId="0" fontId="130" fillId="0" borderId="18" xfId="64" applyFont="1" applyFill="1" applyBorder="1" applyAlignment="1">
      <alignment horizontal="center" vertical="center" wrapText="1"/>
    </xf>
    <xf numFmtId="0" fontId="59" fillId="0" borderId="17" xfId="64" applyFont="1" applyFill="1" applyBorder="1" applyAlignment="1">
      <alignment horizontal="center" vertical="center"/>
    </xf>
    <xf numFmtId="0" fontId="59" fillId="0" borderId="10" xfId="64" applyFont="1" applyFill="1" applyBorder="1" applyAlignment="1">
      <alignment horizontal="center" vertical="center"/>
    </xf>
    <xf numFmtId="0" fontId="59" fillId="0" borderId="11" xfId="64" applyFont="1" applyFill="1" applyBorder="1" applyAlignment="1">
      <alignment horizontal="center" vertical="center"/>
    </xf>
    <xf numFmtId="49" fontId="113" fillId="0" borderId="0" xfId="62" applyNumberFormat="1" applyFont="1" applyBorder="1" applyAlignment="1">
      <alignment horizontal="center" vertical="center" wrapText="1"/>
    </xf>
    <xf numFmtId="0" fontId="113" fillId="24" borderId="0" xfId="62" applyFont="1" applyFill="1" applyBorder="1" applyAlignment="1">
      <alignment horizontal="center" vertical="center" wrapText="1"/>
    </xf>
    <xf numFmtId="0" fontId="113" fillId="24" borderId="26" xfId="62" applyFont="1" applyFill="1" applyBorder="1" applyAlignment="1">
      <alignment horizontal="center" vertical="center" wrapText="1"/>
    </xf>
    <xf numFmtId="0" fontId="119" fillId="24" borderId="0" xfId="64" applyFont="1" applyFill="1" applyAlignment="1">
      <alignment horizontal="left" vertical="top"/>
    </xf>
    <xf numFmtId="0" fontId="121" fillId="24" borderId="31" xfId="64" applyFont="1" applyFill="1" applyBorder="1" applyAlignment="1">
      <alignment horizontal="center" vertical="center" textRotation="255"/>
    </xf>
    <xf numFmtId="0" fontId="121" fillId="24" borderId="164" xfId="64" applyFont="1" applyFill="1" applyBorder="1" applyAlignment="1">
      <alignment horizontal="center" vertical="center" textRotation="255"/>
    </xf>
    <xf numFmtId="0" fontId="121" fillId="24" borderId="16" xfId="64" applyFont="1" applyFill="1" applyBorder="1" applyAlignment="1">
      <alignment horizontal="center" vertical="center" textRotation="255"/>
    </xf>
    <xf numFmtId="0" fontId="121" fillId="24" borderId="17" xfId="64" applyFont="1" applyFill="1" applyBorder="1" applyAlignment="1">
      <alignment horizontal="center" vertical="center" textRotation="255"/>
    </xf>
    <xf numFmtId="49" fontId="121" fillId="0" borderId="31" xfId="64" applyNumberFormat="1" applyFont="1" applyFill="1" applyBorder="1" applyAlignment="1">
      <alignment horizontal="left" vertical="center"/>
    </xf>
    <xf numFmtId="49" fontId="121" fillId="0" borderId="14" xfId="64" applyNumberFormat="1" applyFont="1" applyFill="1" applyBorder="1" applyAlignment="1">
      <alignment horizontal="left" vertical="center"/>
    </xf>
    <xf numFmtId="49" fontId="121" fillId="0" borderId="15" xfId="64" applyNumberFormat="1" applyFont="1" applyFill="1" applyBorder="1" applyAlignment="1">
      <alignment horizontal="left" vertical="center"/>
    </xf>
    <xf numFmtId="0" fontId="113" fillId="24" borderId="17" xfId="64" applyFont="1" applyFill="1" applyBorder="1" applyAlignment="1">
      <alignment horizontal="center" vertical="center"/>
    </xf>
    <xf numFmtId="0" fontId="113" fillId="24" borderId="10" xfId="64" applyFont="1" applyFill="1" applyBorder="1" applyAlignment="1">
      <alignment horizontal="center" vertical="center"/>
    </xf>
    <xf numFmtId="0" fontId="113" fillId="24" borderId="11" xfId="64" applyFont="1" applyFill="1" applyBorder="1" applyAlignment="1">
      <alignment horizontal="center" vertical="center"/>
    </xf>
    <xf numFmtId="0" fontId="121" fillId="0" borderId="17" xfId="64" applyFont="1" applyFill="1" applyBorder="1" applyAlignment="1">
      <alignment horizontal="left" vertical="center" wrapText="1"/>
    </xf>
    <xf numFmtId="0" fontId="121" fillId="0" borderId="10" xfId="64" applyFont="1" applyFill="1" applyBorder="1" applyAlignment="1">
      <alignment horizontal="left" vertical="center" wrapText="1"/>
    </xf>
    <xf numFmtId="0" fontId="121" fillId="0" borderId="20" xfId="64" applyFont="1" applyFill="1" applyBorder="1" applyAlignment="1">
      <alignment horizontal="left" vertical="center" wrapText="1"/>
    </xf>
    <xf numFmtId="0" fontId="121" fillId="24" borderId="74" xfId="64" applyFont="1" applyFill="1" applyBorder="1" applyAlignment="1">
      <alignment horizontal="center" vertical="center"/>
    </xf>
    <xf numFmtId="0" fontId="113" fillId="24" borderId="39" xfId="62" applyFont="1" applyFill="1" applyBorder="1" applyAlignment="1">
      <alignment horizontal="center" vertical="center" wrapText="1"/>
    </xf>
    <xf numFmtId="0" fontId="60" fillId="24" borderId="28" xfId="64" applyFont="1" applyFill="1" applyBorder="1" applyAlignment="1">
      <alignment horizontal="center" vertical="center" wrapText="1"/>
    </xf>
    <xf numFmtId="0" fontId="60" fillId="24" borderId="40" xfId="64" applyFont="1" applyFill="1" applyBorder="1" applyAlignment="1">
      <alignment horizontal="center" vertical="center" wrapText="1"/>
    </xf>
    <xf numFmtId="49" fontId="60" fillId="24" borderId="46" xfId="64" applyNumberFormat="1" applyFont="1" applyFill="1" applyBorder="1" applyAlignment="1">
      <alignment horizontal="right" vertical="center" wrapText="1"/>
    </xf>
    <xf numFmtId="49" fontId="60" fillId="24" borderId="43" xfId="64" applyNumberFormat="1" applyFont="1" applyFill="1" applyBorder="1" applyAlignment="1">
      <alignment horizontal="right" vertical="center" wrapText="1"/>
    </xf>
    <xf numFmtId="176" fontId="60" fillId="24" borderId="43" xfId="64" applyNumberFormat="1" applyFont="1" applyFill="1" applyBorder="1" applyAlignment="1">
      <alignment horizontal="center" vertical="center" wrapText="1"/>
    </xf>
    <xf numFmtId="176" fontId="60" fillId="24" borderId="44" xfId="64" applyNumberFormat="1" applyFont="1" applyFill="1" applyBorder="1" applyAlignment="1">
      <alignment horizontal="center" vertical="center" wrapText="1"/>
    </xf>
    <xf numFmtId="0" fontId="60" fillId="24" borderId="43" xfId="64" applyFont="1" applyFill="1" applyBorder="1" applyAlignment="1">
      <alignment horizontal="center" vertical="center" wrapText="1"/>
    </xf>
    <xf numFmtId="0" fontId="60" fillId="24" borderId="45" xfId="64" applyFont="1" applyFill="1" applyBorder="1" applyAlignment="1">
      <alignment horizontal="center" vertical="center" wrapText="1"/>
    </xf>
    <xf numFmtId="49" fontId="60" fillId="24" borderId="10" xfId="64" applyNumberFormat="1" applyFont="1" applyFill="1" applyBorder="1" applyAlignment="1">
      <alignment horizontal="center" vertical="center" wrapText="1"/>
    </xf>
    <xf numFmtId="49" fontId="60" fillId="24" borderId="10" xfId="64" applyNumberFormat="1" applyFont="1" applyFill="1" applyBorder="1" applyAlignment="1">
      <alignment horizontal="left" vertical="center" wrapText="1"/>
    </xf>
    <xf numFmtId="49" fontId="60" fillId="24" borderId="20" xfId="64" applyNumberFormat="1" applyFont="1" applyFill="1" applyBorder="1" applyAlignment="1">
      <alignment horizontal="left" vertical="center" wrapText="1"/>
    </xf>
    <xf numFmtId="0" fontId="60" fillId="24" borderId="32" xfId="64" applyFont="1" applyFill="1" applyBorder="1" applyAlignment="1">
      <alignment horizontal="center" vertical="center" wrapText="1"/>
    </xf>
    <xf numFmtId="0" fontId="60" fillId="24" borderId="10" xfId="64" applyFont="1" applyFill="1" applyBorder="1" applyAlignment="1">
      <alignment horizontal="center" vertical="center" wrapText="1"/>
    </xf>
    <xf numFmtId="49" fontId="60" fillId="24" borderId="17" xfId="64" applyNumberFormat="1" applyFont="1" applyFill="1" applyBorder="1" applyAlignment="1">
      <alignment horizontal="right" vertical="center" wrapText="1"/>
    </xf>
    <xf numFmtId="49" fontId="60" fillId="24" borderId="10" xfId="64" applyNumberFormat="1" applyFont="1" applyFill="1" applyBorder="1" applyAlignment="1">
      <alignment horizontal="right" vertical="center" wrapText="1"/>
    </xf>
    <xf numFmtId="0" fontId="51" fillId="24" borderId="17" xfId="64" applyFont="1" applyFill="1" applyBorder="1" applyAlignment="1">
      <alignment horizontal="center" vertical="center" wrapText="1"/>
    </xf>
    <xf numFmtId="0" fontId="51" fillId="24" borderId="10" xfId="64" applyFont="1" applyFill="1" applyBorder="1" applyAlignment="1">
      <alignment horizontal="center" vertical="center" wrapText="1"/>
    </xf>
    <xf numFmtId="0" fontId="51" fillId="24" borderId="11" xfId="64" applyFont="1" applyFill="1" applyBorder="1" applyAlignment="1">
      <alignment horizontal="center" vertical="center" wrapText="1"/>
    </xf>
    <xf numFmtId="0" fontId="127" fillId="24" borderId="13" xfId="64" applyFont="1" applyFill="1" applyBorder="1" applyAlignment="1">
      <alignment horizontal="center" vertical="center" wrapText="1"/>
    </xf>
    <xf numFmtId="0" fontId="127" fillId="24" borderId="24" xfId="64" applyFont="1" applyFill="1" applyBorder="1" applyAlignment="1">
      <alignment horizontal="center" vertical="center" wrapText="1"/>
    </xf>
    <xf numFmtId="0" fontId="127" fillId="24" borderId="0" xfId="64" applyFont="1" applyFill="1" applyAlignment="1">
      <alignment horizontal="center" vertical="center" wrapText="1"/>
    </xf>
    <xf numFmtId="0" fontId="127" fillId="24" borderId="38" xfId="64" applyFont="1" applyFill="1" applyBorder="1" applyAlignment="1">
      <alignment horizontal="center" vertical="center" wrapText="1"/>
    </xf>
    <xf numFmtId="0" fontId="127" fillId="24" borderId="12" xfId="64" applyFont="1" applyFill="1" applyBorder="1" applyAlignment="1">
      <alignment horizontal="center" vertical="center" wrapText="1"/>
    </xf>
    <xf numFmtId="0" fontId="127" fillId="24" borderId="18" xfId="64" applyFont="1" applyFill="1" applyBorder="1" applyAlignment="1">
      <alignment horizontal="center" vertical="center" wrapText="1"/>
    </xf>
    <xf numFmtId="0" fontId="126" fillId="24" borderId="23" xfId="64" applyFont="1" applyFill="1" applyBorder="1" applyAlignment="1">
      <alignment horizontal="center" vertical="center"/>
    </xf>
    <xf numFmtId="0" fontId="126" fillId="24" borderId="53" xfId="64" applyFont="1" applyFill="1" applyBorder="1" applyAlignment="1">
      <alignment horizontal="center" vertical="center"/>
    </xf>
    <xf numFmtId="49" fontId="51" fillId="24" borderId="17" xfId="64" applyNumberFormat="1" applyFont="1" applyFill="1" applyBorder="1" applyAlignment="1">
      <alignment horizontal="center" vertical="center" wrapText="1"/>
    </xf>
    <xf numFmtId="49" fontId="51" fillId="24" borderId="10" xfId="64" applyNumberFormat="1" applyFont="1" applyFill="1" applyBorder="1" applyAlignment="1">
      <alignment horizontal="center" vertical="center" wrapText="1"/>
    </xf>
    <xf numFmtId="49" fontId="51" fillId="24" borderId="11" xfId="64" applyNumberFormat="1" applyFont="1" applyFill="1" applyBorder="1" applyAlignment="1">
      <alignment horizontal="center" vertical="center" wrapText="1"/>
    </xf>
    <xf numFmtId="49" fontId="60" fillId="24" borderId="17" xfId="64" applyNumberFormat="1" applyFont="1" applyFill="1" applyBorder="1" applyAlignment="1">
      <alignment horizontal="left" vertical="center" wrapText="1"/>
    </xf>
    <xf numFmtId="0" fontId="60" fillId="24" borderId="33" xfId="64" applyFont="1" applyFill="1" applyBorder="1" applyAlignment="1">
      <alignment horizontal="center" vertical="center" wrapText="1"/>
    </xf>
    <xf numFmtId="0" fontId="60" fillId="24" borderId="13" xfId="64" applyFont="1" applyFill="1" applyBorder="1" applyAlignment="1">
      <alignment horizontal="center" vertical="center" wrapText="1"/>
    </xf>
    <xf numFmtId="0" fontId="127" fillId="29" borderId="51" xfId="64" applyFont="1" applyFill="1" applyBorder="1" applyAlignment="1">
      <alignment horizontal="center" vertical="center" textRotation="255"/>
    </xf>
    <xf numFmtId="0" fontId="127" fillId="29" borderId="54" xfId="64" applyFont="1" applyFill="1" applyBorder="1" applyAlignment="1">
      <alignment horizontal="center" vertical="center" textRotation="255"/>
    </xf>
    <xf numFmtId="0" fontId="127" fillId="29" borderId="58" xfId="64" applyFont="1" applyFill="1" applyBorder="1" applyAlignment="1">
      <alignment horizontal="center" vertical="center" textRotation="255"/>
    </xf>
    <xf numFmtId="0" fontId="59" fillId="29" borderId="10" xfId="64" applyFont="1" applyFill="1" applyBorder="1" applyAlignment="1">
      <alignment horizontal="left" vertical="center"/>
    </xf>
    <xf numFmtId="0" fontId="59" fillId="29" borderId="20" xfId="64" applyFont="1" applyFill="1" applyBorder="1" applyAlignment="1">
      <alignment horizontal="left" vertical="center"/>
    </xf>
    <xf numFmtId="0" fontId="51" fillId="24" borderId="33" xfId="64" applyFont="1" applyFill="1" applyBorder="1" applyAlignment="1">
      <alignment horizontal="center" vertical="center"/>
    </xf>
    <xf numFmtId="0" fontId="51" fillId="24" borderId="13" xfId="64" applyFont="1" applyFill="1" applyBorder="1" applyAlignment="1">
      <alignment horizontal="center" vertical="center"/>
    </xf>
    <xf numFmtId="0" fontId="51" fillId="24" borderId="24" xfId="64" applyFont="1" applyFill="1" applyBorder="1" applyAlignment="1">
      <alignment horizontal="center" vertical="center"/>
    </xf>
    <xf numFmtId="0" fontId="51" fillId="24" borderId="25" xfId="64" applyFont="1" applyFill="1" applyBorder="1" applyAlignment="1">
      <alignment horizontal="center" vertical="center"/>
    </xf>
    <xf numFmtId="0" fontId="51" fillId="24" borderId="0" xfId="64" applyFont="1" applyFill="1" applyAlignment="1">
      <alignment horizontal="center" vertical="center"/>
    </xf>
    <xf numFmtId="0" fontId="51" fillId="24" borderId="38" xfId="64" applyFont="1" applyFill="1" applyBorder="1" applyAlignment="1">
      <alignment horizontal="center" vertical="center"/>
    </xf>
    <xf numFmtId="0" fontId="51" fillId="24" borderId="34" xfId="64" applyFont="1" applyFill="1" applyBorder="1" applyAlignment="1">
      <alignment horizontal="center" vertical="center"/>
    </xf>
    <xf numFmtId="0" fontId="51" fillId="24" borderId="12" xfId="64" applyFont="1" applyFill="1" applyBorder="1" applyAlignment="1">
      <alignment horizontal="center" vertical="center"/>
    </xf>
    <xf numFmtId="0" fontId="51" fillId="24" borderId="18" xfId="64" applyFont="1" applyFill="1" applyBorder="1" applyAlignment="1">
      <alignment horizontal="center" vertical="center"/>
    </xf>
    <xf numFmtId="0" fontId="59" fillId="29" borderId="47" xfId="64" applyFont="1" applyFill="1" applyBorder="1" applyAlignment="1">
      <alignment horizontal="left" vertical="center"/>
    </xf>
    <xf numFmtId="0" fontId="59" fillId="29" borderId="14" xfId="64" applyFont="1" applyFill="1" applyBorder="1" applyAlignment="1">
      <alignment horizontal="left" vertical="center"/>
    </xf>
    <xf numFmtId="0" fontId="59" fillId="29" borderId="15" xfId="64" applyFont="1" applyFill="1" applyBorder="1" applyAlignment="1">
      <alignment horizontal="left" vertical="center"/>
    </xf>
    <xf numFmtId="0" fontId="60" fillId="24" borderId="48" xfId="64" applyFont="1" applyFill="1" applyBorder="1" applyAlignment="1">
      <alignment horizontal="center" vertical="center" wrapText="1"/>
    </xf>
    <xf numFmtId="0" fontId="60" fillId="24" borderId="44" xfId="64" applyFont="1" applyFill="1" applyBorder="1" applyAlignment="1">
      <alignment horizontal="center" vertical="center" wrapText="1"/>
    </xf>
    <xf numFmtId="49" fontId="60" fillId="24" borderId="46" xfId="64" applyNumberFormat="1" applyFont="1" applyFill="1" applyBorder="1" applyAlignment="1">
      <alignment horizontal="center" vertical="center" wrapText="1"/>
    </xf>
    <xf numFmtId="49" fontId="60" fillId="24" borderId="43" xfId="64" applyNumberFormat="1" applyFont="1" applyFill="1" applyBorder="1" applyAlignment="1">
      <alignment horizontal="center" vertical="center" wrapText="1"/>
    </xf>
    <xf numFmtId="0" fontId="60" fillId="24" borderId="46" xfId="64" applyFont="1" applyFill="1" applyBorder="1" applyAlignment="1">
      <alignment horizontal="center" vertical="center" wrapText="1"/>
    </xf>
    <xf numFmtId="49" fontId="60" fillId="24" borderId="46" xfId="64" applyNumberFormat="1" applyFont="1" applyFill="1" applyBorder="1" applyAlignment="1">
      <alignment horizontal="center" vertical="center"/>
    </xf>
    <xf numFmtId="49" fontId="60" fillId="24" borderId="43" xfId="64" applyNumberFormat="1" applyFont="1" applyFill="1" applyBorder="1" applyAlignment="1">
      <alignment horizontal="center" vertical="center"/>
    </xf>
    <xf numFmtId="0" fontId="59" fillId="24" borderId="23" xfId="64" applyFont="1" applyFill="1" applyBorder="1" applyAlignment="1">
      <alignment horizontal="center" vertical="center"/>
    </xf>
    <xf numFmtId="0" fontId="59" fillId="24" borderId="56" xfId="64" applyFont="1" applyFill="1" applyBorder="1" applyAlignment="1">
      <alignment horizontal="center" vertical="center"/>
    </xf>
    <xf numFmtId="0" fontId="11" fillId="24" borderId="17" xfId="45" applyFont="1" applyFill="1" applyBorder="1" applyAlignment="1">
      <alignment horizontal="center" vertical="center" shrinkToFit="1"/>
    </xf>
    <xf numFmtId="0" fontId="11" fillId="24" borderId="10" xfId="45" applyFont="1" applyFill="1" applyBorder="1" applyAlignment="1">
      <alignment horizontal="center" vertical="center" shrinkToFit="1"/>
    </xf>
    <xf numFmtId="0" fontId="11" fillId="24" borderId="11" xfId="45" applyFont="1" applyFill="1" applyBorder="1" applyAlignment="1">
      <alignment horizontal="center" vertical="center" shrinkToFit="1"/>
    </xf>
    <xf numFmtId="49" fontId="11" fillId="24" borderId="17" xfId="45" applyNumberFormat="1" applyFont="1" applyFill="1" applyBorder="1" applyAlignment="1">
      <alignment horizontal="left" vertical="center"/>
    </xf>
    <xf numFmtId="49" fontId="11" fillId="24" borderId="10" xfId="45" applyNumberFormat="1" applyFont="1" applyFill="1" applyBorder="1" applyAlignment="1">
      <alignment horizontal="left" vertical="center"/>
    </xf>
    <xf numFmtId="49" fontId="11" fillId="24" borderId="10" xfId="45" applyNumberFormat="1" applyFont="1" applyFill="1" applyBorder="1" applyAlignment="1">
      <alignment horizontal="center" vertical="center"/>
    </xf>
    <xf numFmtId="49" fontId="11" fillId="24" borderId="11" xfId="45" applyNumberFormat="1" applyFont="1" applyFill="1" applyBorder="1" applyAlignment="1">
      <alignment horizontal="center" vertical="center"/>
    </xf>
    <xf numFmtId="49" fontId="11" fillId="0" borderId="17" xfId="45" applyNumberFormat="1" applyFont="1" applyBorder="1" applyAlignment="1">
      <alignment horizontal="left" vertical="center"/>
    </xf>
    <xf numFmtId="49" fontId="11" fillId="0" borderId="10" xfId="45" applyNumberFormat="1" applyFont="1" applyBorder="1" applyAlignment="1">
      <alignment horizontal="left" vertical="center"/>
    </xf>
    <xf numFmtId="49" fontId="11" fillId="0" borderId="20" xfId="45" applyNumberFormat="1" applyFont="1" applyBorder="1" applyAlignment="1">
      <alignment horizontal="left" vertical="center"/>
    </xf>
    <xf numFmtId="0" fontId="11" fillId="24" borderId="56" xfId="62" applyFont="1" applyFill="1" applyBorder="1" applyAlignment="1">
      <alignment horizontal="center" vertical="center"/>
    </xf>
    <xf numFmtId="49" fontId="11" fillId="0" borderId="46" xfId="45" applyNumberFormat="1" applyFont="1" applyBorder="1" applyAlignment="1">
      <alignment horizontal="left" vertical="center"/>
    </xf>
    <xf numFmtId="49" fontId="11" fillId="0" borderId="43" xfId="45" applyNumberFormat="1" applyFont="1" applyBorder="1" applyAlignment="1">
      <alignment horizontal="left" vertical="center"/>
    </xf>
    <xf numFmtId="49" fontId="11" fillId="0" borderId="45" xfId="45" applyNumberFormat="1" applyFont="1" applyBorder="1" applyAlignment="1">
      <alignment horizontal="left" vertical="center"/>
    </xf>
    <xf numFmtId="49" fontId="11" fillId="0" borderId="13" xfId="62" applyNumberFormat="1" applyFont="1" applyBorder="1" applyAlignment="1">
      <alignment horizontal="center" vertical="center" wrapText="1"/>
    </xf>
    <xf numFmtId="0" fontId="11" fillId="24" borderId="13" xfId="62" applyFont="1" applyFill="1" applyBorder="1" applyAlignment="1">
      <alignment horizontal="center" vertical="center" wrapText="1"/>
    </xf>
    <xf numFmtId="0" fontId="11" fillId="24" borderId="21" xfId="62" applyFont="1" applyFill="1" applyBorder="1" applyAlignment="1">
      <alignment horizontal="center" vertical="center" wrapText="1"/>
    </xf>
    <xf numFmtId="0" fontId="11" fillId="24" borderId="39" xfId="62" applyFont="1" applyFill="1" applyBorder="1" applyAlignment="1">
      <alignment horizontal="left" vertical="center" wrapText="1"/>
    </xf>
    <xf numFmtId="0" fontId="11" fillId="24" borderId="0" xfId="62" applyFont="1" applyFill="1" applyAlignment="1">
      <alignment horizontal="left" vertical="center" wrapText="1"/>
    </xf>
    <xf numFmtId="0" fontId="11" fillId="24" borderId="26" xfId="62" applyFont="1" applyFill="1" applyBorder="1" applyAlignment="1">
      <alignment horizontal="left" vertical="center" wrapText="1"/>
    </xf>
    <xf numFmtId="0" fontId="11" fillId="24" borderId="16" xfId="62" applyFont="1" applyFill="1" applyBorder="1" applyAlignment="1">
      <alignment horizontal="left" vertical="center" wrapText="1"/>
    </xf>
    <xf numFmtId="0" fontId="11" fillId="24" borderId="12" xfId="62" applyFont="1" applyFill="1" applyBorder="1" applyAlignment="1">
      <alignment horizontal="left" vertical="center" wrapText="1"/>
    </xf>
    <xf numFmtId="0" fontId="11" fillId="24" borderId="22" xfId="62" applyFont="1" applyFill="1" applyBorder="1" applyAlignment="1">
      <alignment horizontal="left" vertical="center" wrapText="1"/>
    </xf>
    <xf numFmtId="0" fontId="97" fillId="0" borderId="0" xfId="64" applyFont="1" applyFill="1" applyAlignment="1">
      <alignment horizontal="left" wrapText="1"/>
    </xf>
    <xf numFmtId="0" fontId="58" fillId="24" borderId="40" xfId="64" applyFont="1" applyFill="1" applyBorder="1" applyAlignment="1">
      <alignment horizontal="left" wrapText="1"/>
    </xf>
    <xf numFmtId="0" fontId="59" fillId="24" borderId="59" xfId="64" applyFont="1" applyFill="1" applyBorder="1" applyAlignment="1">
      <alignment horizontal="center" vertical="center" textRotation="255"/>
    </xf>
    <xf numFmtId="0" fontId="59" fillId="24" borderId="60" xfId="64" applyFont="1" applyFill="1" applyBorder="1" applyAlignment="1">
      <alignment horizontal="center" vertical="center" textRotation="255"/>
    </xf>
    <xf numFmtId="0" fontId="59" fillId="24" borderId="52" xfId="64" applyFont="1" applyFill="1" applyBorder="1" applyAlignment="1">
      <alignment horizontal="center" vertical="center" textRotation="255"/>
    </xf>
    <xf numFmtId="0" fontId="59" fillId="24" borderId="23" xfId="64" applyFont="1" applyFill="1" applyBorder="1" applyAlignment="1">
      <alignment horizontal="center" vertical="center" textRotation="255"/>
    </xf>
    <xf numFmtId="0" fontId="59" fillId="24" borderId="55" xfId="64" applyFont="1" applyFill="1" applyBorder="1" applyAlignment="1">
      <alignment horizontal="center" vertical="center" textRotation="255"/>
    </xf>
    <xf numFmtId="0" fontId="59" fillId="24" borderId="56" xfId="64" applyFont="1" applyFill="1" applyBorder="1" applyAlignment="1">
      <alignment horizontal="center" vertical="center" textRotation="255"/>
    </xf>
    <xf numFmtId="0" fontId="59" fillId="24" borderId="31" xfId="64" applyFont="1" applyFill="1" applyBorder="1" applyAlignment="1">
      <alignment horizontal="center" vertical="center"/>
    </xf>
    <xf numFmtId="0" fontId="59" fillId="24" borderId="14" xfId="64" applyFont="1" applyFill="1" applyBorder="1" applyAlignment="1">
      <alignment horizontal="center" vertical="center"/>
    </xf>
    <xf numFmtId="0" fontId="59" fillId="24" borderId="78" xfId="64" applyFont="1" applyFill="1" applyBorder="1" applyAlignment="1">
      <alignment horizontal="center" vertical="center"/>
    </xf>
    <xf numFmtId="0" fontId="59" fillId="24" borderId="15" xfId="64" applyFont="1" applyFill="1" applyBorder="1" applyAlignment="1">
      <alignment horizontal="center" vertical="center"/>
    </xf>
    <xf numFmtId="0" fontId="59" fillId="24" borderId="10" xfId="64" applyFont="1" applyFill="1" applyBorder="1" applyAlignment="1">
      <alignment horizontal="center" vertical="center"/>
    </xf>
    <xf numFmtId="0" fontId="59" fillId="24" borderId="20" xfId="64" applyFont="1" applyFill="1" applyBorder="1" applyAlignment="1">
      <alignment horizontal="center" vertical="center"/>
    </xf>
    <xf numFmtId="0" fontId="11" fillId="24" borderId="19" xfId="62" applyFont="1" applyFill="1" applyBorder="1" applyAlignment="1">
      <alignment horizontal="center" vertical="center" wrapText="1"/>
    </xf>
    <xf numFmtId="0" fontId="59" fillId="24" borderId="17" xfId="64" applyFont="1" applyFill="1" applyBorder="1" applyAlignment="1">
      <alignment horizontal="center" vertical="center"/>
    </xf>
    <xf numFmtId="0" fontId="59" fillId="24" borderId="11" xfId="64" applyFont="1" applyFill="1" applyBorder="1" applyAlignment="1">
      <alignment horizontal="center" vertical="center"/>
    </xf>
    <xf numFmtId="0" fontId="59" fillId="24" borderId="32" xfId="64" applyFont="1" applyFill="1" applyBorder="1" applyAlignment="1">
      <alignment horizontal="center" vertical="center"/>
    </xf>
    <xf numFmtId="0" fontId="51" fillId="29" borderId="51" xfId="64" applyFont="1" applyFill="1" applyBorder="1" applyAlignment="1">
      <alignment horizontal="center" vertical="center" textRotation="255"/>
    </xf>
    <xf numFmtId="0" fontId="51" fillId="29" borderId="54" xfId="64" applyFont="1" applyFill="1" applyBorder="1" applyAlignment="1">
      <alignment horizontal="center" vertical="center" textRotation="255"/>
    </xf>
    <xf numFmtId="0" fontId="51" fillId="29" borderId="58" xfId="64" applyFont="1" applyFill="1" applyBorder="1" applyAlignment="1">
      <alignment horizontal="center" vertical="center" textRotation="255"/>
    </xf>
    <xf numFmtId="0" fontId="59" fillId="24" borderId="33" xfId="64" applyFont="1" applyFill="1" applyBorder="1" applyAlignment="1">
      <alignment horizontal="center" vertical="center"/>
    </xf>
    <xf numFmtId="0" fontId="59" fillId="24" borderId="13" xfId="64" applyFont="1" applyFill="1" applyBorder="1" applyAlignment="1">
      <alignment horizontal="center" vertical="center"/>
    </xf>
    <xf numFmtId="0" fontId="59" fillId="24" borderId="24" xfId="64" applyFont="1" applyFill="1" applyBorder="1" applyAlignment="1">
      <alignment horizontal="center" vertical="center"/>
    </xf>
    <xf numFmtId="0" fontId="59" fillId="24" borderId="34" xfId="64" applyFont="1" applyFill="1" applyBorder="1" applyAlignment="1">
      <alignment horizontal="center" vertical="center"/>
    </xf>
    <xf numFmtId="0" fontId="59" fillId="24" borderId="12" xfId="64" applyFont="1" applyFill="1" applyBorder="1" applyAlignment="1">
      <alignment horizontal="center" vertical="center"/>
    </xf>
    <xf numFmtId="0" fontId="59" fillId="24" borderId="18" xfId="64" applyFont="1" applyFill="1" applyBorder="1" applyAlignment="1">
      <alignment horizontal="center" vertical="center"/>
    </xf>
    <xf numFmtId="0" fontId="59" fillId="24" borderId="17" xfId="64" applyFont="1" applyFill="1" applyBorder="1" applyAlignment="1">
      <alignment horizontal="center" vertical="center" wrapText="1"/>
    </xf>
    <xf numFmtId="0" fontId="58" fillId="24" borderId="0" xfId="64" applyFont="1" applyFill="1" applyAlignment="1">
      <alignment horizontal="left" vertical="top"/>
    </xf>
    <xf numFmtId="0" fontId="60" fillId="24" borderId="40" xfId="64" applyFont="1" applyFill="1" applyBorder="1" applyAlignment="1">
      <alignment horizontal="left" vertical="center" wrapText="1"/>
    </xf>
    <xf numFmtId="0" fontId="51" fillId="29" borderId="25" xfId="64" applyFont="1" applyFill="1" applyBorder="1" applyAlignment="1">
      <alignment horizontal="center" vertical="center" textRotation="255"/>
    </xf>
    <xf numFmtId="0" fontId="65" fillId="24" borderId="0" xfId="63" applyFont="1" applyFill="1" applyBorder="1" applyAlignment="1">
      <alignment horizontal="left" vertical="center" indent="1"/>
    </xf>
    <xf numFmtId="0" fontId="64" fillId="0" borderId="43" xfId="63" applyFont="1" applyFill="1" applyBorder="1" applyAlignment="1">
      <alignment horizontal="left" vertical="center" wrapText="1"/>
    </xf>
    <xf numFmtId="0" fontId="64" fillId="0" borderId="45" xfId="63" applyFont="1" applyFill="1" applyBorder="1" applyAlignment="1">
      <alignment horizontal="left" vertical="center" wrapText="1"/>
    </xf>
    <xf numFmtId="0" fontId="64" fillId="0" borderId="25" xfId="63" applyFont="1" applyBorder="1" applyAlignment="1">
      <alignment horizontal="center" vertical="center" wrapText="1"/>
    </xf>
    <xf numFmtId="0" fontId="64" fillId="0" borderId="0" xfId="63" applyFont="1" applyBorder="1" applyAlignment="1">
      <alignment horizontal="center" vertical="center" wrapText="1"/>
    </xf>
    <xf numFmtId="0" fontId="64" fillId="0" borderId="26" xfId="63" applyFont="1" applyBorder="1" applyAlignment="1">
      <alignment horizontal="center" vertical="center" wrapText="1"/>
    </xf>
    <xf numFmtId="0" fontId="64" fillId="0" borderId="28" xfId="63" applyFont="1" applyBorder="1" applyAlignment="1">
      <alignment horizontal="center" vertical="center" wrapText="1"/>
    </xf>
    <xf numFmtId="0" fontId="64" fillId="0" borderId="40" xfId="63" applyFont="1" applyBorder="1" applyAlignment="1">
      <alignment horizontal="center" vertical="center" wrapText="1"/>
    </xf>
    <xf numFmtId="0" fontId="64" fillId="0" borderId="29" xfId="63" applyFont="1" applyBorder="1" applyAlignment="1">
      <alignment horizontal="center" vertical="center" wrapText="1"/>
    </xf>
    <xf numFmtId="0" fontId="64" fillId="0" borderId="12" xfId="63" applyFont="1" applyBorder="1" applyAlignment="1">
      <alignment horizontal="center" vertical="center"/>
    </xf>
    <xf numFmtId="0" fontId="64" fillId="0" borderId="22" xfId="63" applyFont="1" applyBorder="1" applyAlignment="1">
      <alignment horizontal="center" vertical="center"/>
    </xf>
    <xf numFmtId="0" fontId="64" fillId="0" borderId="10" xfId="63" applyFont="1" applyBorder="1" applyAlignment="1">
      <alignment horizontal="center" vertical="center"/>
    </xf>
    <xf numFmtId="0" fontId="64" fillId="0" borderId="20" xfId="63" applyFont="1" applyBorder="1" applyAlignment="1">
      <alignment horizontal="center" vertical="center"/>
    </xf>
    <xf numFmtId="0" fontId="64" fillId="27" borderId="43" xfId="63" applyFont="1" applyFill="1" applyBorder="1" applyAlignment="1" applyProtection="1">
      <alignment horizontal="center" vertical="center"/>
      <protection locked="0"/>
    </xf>
    <xf numFmtId="0" fontId="64" fillId="27" borderId="45" xfId="63" applyFont="1" applyFill="1" applyBorder="1" applyAlignment="1" applyProtection="1">
      <alignment horizontal="center" vertical="center"/>
      <protection locked="0"/>
    </xf>
    <xf numFmtId="0" fontId="64" fillId="0" borderId="14" xfId="63" applyFont="1" applyFill="1" applyBorder="1" applyAlignment="1">
      <alignment horizontal="left" vertical="center" wrapText="1"/>
    </xf>
    <xf numFmtId="0" fontId="64" fillId="0" borderId="15" xfId="63" applyFont="1" applyFill="1" applyBorder="1" applyAlignment="1">
      <alignment horizontal="left" vertical="center" wrapText="1"/>
    </xf>
    <xf numFmtId="178" fontId="64" fillId="24" borderId="47" xfId="63" applyNumberFormat="1" applyFont="1" applyFill="1" applyBorder="1" applyAlignment="1">
      <alignment horizontal="center" vertical="center" wrapText="1"/>
    </xf>
    <xf numFmtId="178" fontId="64" fillId="24" borderId="78" xfId="63" applyNumberFormat="1" applyFont="1" applyFill="1" applyBorder="1" applyAlignment="1">
      <alignment horizontal="center" vertical="center" wrapText="1"/>
    </xf>
    <xf numFmtId="178" fontId="64" fillId="24" borderId="31" xfId="63" applyNumberFormat="1" applyFont="1" applyFill="1" applyBorder="1" applyAlignment="1">
      <alignment horizontal="center" vertical="center" wrapText="1"/>
    </xf>
    <xf numFmtId="178" fontId="64" fillId="24" borderId="15" xfId="63" applyNumberFormat="1" applyFont="1" applyFill="1" applyBorder="1" applyAlignment="1">
      <alignment horizontal="center" vertical="center" wrapText="1"/>
    </xf>
    <xf numFmtId="0" fontId="65" fillId="0" borderId="140" xfId="63" applyFont="1" applyBorder="1" applyAlignment="1">
      <alignment horizontal="center" vertical="center" wrapText="1"/>
    </xf>
    <xf numFmtId="0" fontId="65" fillId="0" borderId="141" xfId="63" applyFont="1" applyBorder="1" applyAlignment="1">
      <alignment horizontal="center" vertical="center" wrapText="1"/>
    </xf>
    <xf numFmtId="0" fontId="65" fillId="0" borderId="142" xfId="63" applyFont="1" applyBorder="1" applyAlignment="1">
      <alignment horizontal="center" vertical="center" wrapText="1"/>
    </xf>
    <xf numFmtId="0" fontId="65" fillId="0" borderId="143" xfId="63" applyFont="1" applyBorder="1" applyAlignment="1">
      <alignment horizontal="center" vertical="center" wrapText="1"/>
    </xf>
    <xf numFmtId="0" fontId="65" fillId="0" borderId="144" xfId="63" applyFont="1" applyBorder="1" applyAlignment="1">
      <alignment horizontal="center" vertical="center" wrapText="1"/>
    </xf>
    <xf numFmtId="0" fontId="65" fillId="0" borderId="145" xfId="63" applyFont="1" applyBorder="1" applyAlignment="1">
      <alignment horizontal="center" vertical="center" wrapText="1"/>
    </xf>
    <xf numFmtId="0" fontId="65" fillId="0" borderId="149" xfId="63" applyFont="1" applyBorder="1" applyAlignment="1">
      <alignment horizontal="center" vertical="center" wrapText="1"/>
    </xf>
    <xf numFmtId="0" fontId="65" fillId="0" borderId="150" xfId="63" applyFont="1" applyBorder="1" applyAlignment="1">
      <alignment horizontal="center" vertical="center" wrapText="1"/>
    </xf>
    <xf numFmtId="0" fontId="65" fillId="0" borderId="151" xfId="63" applyFont="1" applyBorder="1" applyAlignment="1">
      <alignment horizontal="center" vertical="center" wrapText="1"/>
    </xf>
    <xf numFmtId="0" fontId="64" fillId="0" borderId="10" xfId="63" applyFont="1" applyFill="1" applyBorder="1" applyAlignment="1">
      <alignment horizontal="left" vertical="center" wrapText="1"/>
    </xf>
    <xf numFmtId="0" fontId="64" fillId="0" borderId="20" xfId="63" applyFont="1" applyFill="1" applyBorder="1" applyAlignment="1">
      <alignment horizontal="left" vertical="center" wrapText="1"/>
    </xf>
    <xf numFmtId="178" fontId="64" fillId="24" borderId="33" xfId="63" applyNumberFormat="1" applyFont="1" applyFill="1" applyBorder="1" applyAlignment="1">
      <alignment horizontal="center" vertical="center" wrapText="1"/>
    </xf>
    <xf numFmtId="178" fontId="64" fillId="24" borderId="24" xfId="63" applyNumberFormat="1" applyFont="1" applyFill="1" applyBorder="1" applyAlignment="1">
      <alignment horizontal="center" vertical="center" wrapText="1"/>
    </xf>
    <xf numFmtId="178" fontId="64" fillId="24" borderId="19" xfId="63" applyNumberFormat="1" applyFont="1" applyFill="1" applyBorder="1" applyAlignment="1">
      <alignment horizontal="center" vertical="center" wrapText="1"/>
    </xf>
    <xf numFmtId="178" fontId="64" fillId="24" borderId="21" xfId="63" applyNumberFormat="1" applyFont="1" applyFill="1" applyBorder="1" applyAlignment="1">
      <alignment horizontal="center" vertical="center" wrapText="1"/>
    </xf>
    <xf numFmtId="178" fontId="65" fillId="24" borderId="146" xfId="63" applyNumberFormat="1" applyFont="1" applyFill="1" applyBorder="1" applyAlignment="1">
      <alignment horizontal="center" vertical="center" wrapText="1"/>
    </xf>
    <xf numFmtId="178" fontId="65" fillId="24" borderId="147" xfId="63" applyNumberFormat="1" applyFont="1" applyFill="1" applyBorder="1" applyAlignment="1">
      <alignment horizontal="center" vertical="center" wrapText="1"/>
    </xf>
    <xf numFmtId="178" fontId="65" fillId="24" borderId="148" xfId="63" applyNumberFormat="1" applyFont="1" applyFill="1" applyBorder="1" applyAlignment="1">
      <alignment horizontal="center" vertical="center" wrapText="1"/>
    </xf>
    <xf numFmtId="178" fontId="65" fillId="24" borderId="143" xfId="63" applyNumberFormat="1" applyFont="1" applyFill="1" applyBorder="1" applyAlignment="1">
      <alignment horizontal="center" vertical="center" wrapText="1"/>
    </xf>
    <xf numFmtId="178" fontId="65" fillId="24" borderId="144" xfId="63" applyNumberFormat="1" applyFont="1" applyFill="1" applyBorder="1" applyAlignment="1">
      <alignment horizontal="center" vertical="center" wrapText="1"/>
    </xf>
    <xf numFmtId="178" fontId="65" fillId="24" borderId="145" xfId="63" applyNumberFormat="1" applyFont="1" applyFill="1" applyBorder="1" applyAlignment="1">
      <alignment horizontal="center" vertical="center" wrapText="1"/>
    </xf>
    <xf numFmtId="178" fontId="65" fillId="24" borderId="149" xfId="63" applyNumberFormat="1" applyFont="1" applyFill="1" applyBorder="1" applyAlignment="1">
      <alignment horizontal="center" vertical="center" wrapText="1"/>
    </xf>
    <xf numFmtId="178" fontId="65" fillId="24" borderId="150" xfId="63" applyNumberFormat="1" applyFont="1" applyFill="1" applyBorder="1" applyAlignment="1">
      <alignment horizontal="center" vertical="center" wrapText="1"/>
    </xf>
    <xf numFmtId="178" fontId="65" fillId="24" borderId="151" xfId="63" applyNumberFormat="1" applyFont="1" applyFill="1" applyBorder="1" applyAlignment="1">
      <alignment horizontal="center" vertical="center" wrapText="1"/>
    </xf>
    <xf numFmtId="178" fontId="61" fillId="24" borderId="128" xfId="63" applyNumberFormat="1" applyFont="1" applyFill="1" applyBorder="1" applyAlignment="1">
      <alignment horizontal="center" vertical="center" wrapText="1"/>
    </xf>
    <xf numFmtId="178" fontId="61" fillId="24" borderId="129" xfId="63" applyNumberFormat="1" applyFont="1" applyFill="1" applyBorder="1" applyAlignment="1">
      <alignment horizontal="center" vertical="center" wrapText="1"/>
    </xf>
    <xf numFmtId="178" fontId="61" fillId="24" borderId="130" xfId="63" applyNumberFormat="1" applyFont="1" applyFill="1" applyBorder="1" applyAlignment="1">
      <alignment horizontal="center" vertical="center" wrapText="1"/>
    </xf>
    <xf numFmtId="178" fontId="61" fillId="24" borderId="131" xfId="63" applyNumberFormat="1" applyFont="1" applyFill="1" applyBorder="1" applyAlignment="1">
      <alignment horizontal="center" vertical="center" wrapText="1"/>
    </xf>
    <xf numFmtId="0" fontId="61" fillId="27" borderId="33" xfId="63" applyFont="1" applyFill="1" applyBorder="1" applyAlignment="1" applyProtection="1">
      <alignment horizontal="center" vertical="center" wrapText="1"/>
      <protection locked="0"/>
    </xf>
    <xf numFmtId="0" fontId="61" fillId="27" borderId="13" xfId="63" applyFont="1" applyFill="1" applyBorder="1" applyAlignment="1" applyProtection="1">
      <alignment horizontal="center" vertical="center" wrapText="1"/>
      <protection locked="0"/>
    </xf>
    <xf numFmtId="0" fontId="61" fillId="27" borderId="21" xfId="63" applyFont="1" applyFill="1" applyBorder="1" applyAlignment="1" applyProtection="1">
      <alignment horizontal="center" vertical="center" wrapText="1"/>
      <protection locked="0"/>
    </xf>
    <xf numFmtId="0" fontId="61" fillId="27" borderId="25" xfId="63" applyFont="1" applyFill="1" applyBorder="1" applyAlignment="1" applyProtection="1">
      <alignment horizontal="center" vertical="center" wrapText="1"/>
      <protection locked="0"/>
    </xf>
    <xf numFmtId="0" fontId="61" fillId="27" borderId="0" xfId="63" applyFont="1" applyFill="1" applyBorder="1" applyAlignment="1" applyProtection="1">
      <alignment horizontal="center" vertical="center" wrapText="1"/>
      <protection locked="0"/>
    </xf>
    <xf numFmtId="0" fontId="61" fillId="27" borderId="26" xfId="63" applyFont="1" applyFill="1" applyBorder="1" applyAlignment="1" applyProtection="1">
      <alignment horizontal="center" vertical="center" wrapText="1"/>
      <protection locked="0"/>
    </xf>
    <xf numFmtId="0" fontId="61" fillId="27" borderId="34" xfId="63" applyFont="1" applyFill="1" applyBorder="1" applyAlignment="1" applyProtection="1">
      <alignment horizontal="center" vertical="center" wrapText="1"/>
      <protection locked="0"/>
    </xf>
    <xf numFmtId="0" fontId="61" fillId="27" borderId="12" xfId="63" applyFont="1" applyFill="1" applyBorder="1" applyAlignment="1" applyProtection="1">
      <alignment horizontal="center" vertical="center" wrapText="1"/>
      <protection locked="0"/>
    </xf>
    <xf numFmtId="0" fontId="61" fillId="27" borderId="22" xfId="63" applyFont="1" applyFill="1" applyBorder="1" applyAlignment="1" applyProtection="1">
      <alignment horizontal="center" vertical="center" wrapText="1"/>
      <protection locked="0"/>
    </xf>
    <xf numFmtId="0" fontId="68" fillId="0" borderId="114" xfId="63" applyFont="1" applyFill="1" applyBorder="1" applyAlignment="1">
      <alignment horizontal="center" vertical="center" wrapText="1"/>
    </xf>
    <xf numFmtId="0" fontId="68" fillId="0" borderId="36" xfId="63" applyFont="1" applyFill="1" applyBorder="1" applyAlignment="1">
      <alignment horizontal="center" vertical="center" wrapText="1"/>
    </xf>
    <xf numFmtId="0" fontId="68" fillId="0" borderId="115" xfId="63" applyFont="1" applyFill="1" applyBorder="1" applyAlignment="1">
      <alignment horizontal="center" vertical="center" wrapText="1"/>
    </xf>
    <xf numFmtId="178" fontId="61" fillId="24" borderId="114" xfId="63" applyNumberFormat="1" applyFont="1" applyFill="1" applyBorder="1" applyAlignment="1">
      <alignment horizontal="center" vertical="center" wrapText="1"/>
    </xf>
    <xf numFmtId="178" fontId="61" fillId="24" borderId="82" xfId="63" applyNumberFormat="1" applyFont="1" applyFill="1" applyBorder="1" applyAlignment="1">
      <alignment horizontal="center" vertical="center" wrapText="1"/>
    </xf>
    <xf numFmtId="178" fontId="61" fillId="24" borderId="37" xfId="63" applyNumberFormat="1" applyFont="1" applyFill="1" applyBorder="1" applyAlignment="1">
      <alignment horizontal="center" vertical="center" wrapText="1"/>
    </xf>
    <xf numFmtId="178" fontId="61" fillId="24" borderId="115" xfId="63" applyNumberFormat="1" applyFont="1" applyFill="1" applyBorder="1" applyAlignment="1">
      <alignment horizontal="center" vertical="center" wrapText="1"/>
    </xf>
    <xf numFmtId="0" fontId="69" fillId="0" borderId="119" xfId="63" applyFont="1" applyFill="1" applyBorder="1" applyAlignment="1">
      <alignment horizontal="center" vertical="center" wrapText="1"/>
    </xf>
    <xf numFmtId="0" fontId="69" fillId="0" borderId="120" xfId="63" applyFont="1" applyFill="1" applyBorder="1" applyAlignment="1">
      <alignment horizontal="center" vertical="center" wrapText="1"/>
    </xf>
    <xf numFmtId="0" fontId="69" fillId="0" borderId="121" xfId="63" applyFont="1" applyFill="1" applyBorder="1" applyAlignment="1">
      <alignment horizontal="center" vertical="center" wrapText="1"/>
    </xf>
    <xf numFmtId="178" fontId="61" fillId="24" borderId="119" xfId="63" applyNumberFormat="1" applyFont="1" applyFill="1" applyBorder="1" applyAlignment="1">
      <alignment horizontal="center" vertical="center" wrapText="1"/>
    </xf>
    <xf numFmtId="178" fontId="61" fillId="24" borderId="125" xfId="63" applyNumberFormat="1" applyFont="1" applyFill="1" applyBorder="1" applyAlignment="1">
      <alignment horizontal="center" vertical="center" wrapText="1"/>
    </xf>
    <xf numFmtId="178" fontId="61" fillId="24" borderId="126" xfId="63" applyNumberFormat="1" applyFont="1" applyFill="1" applyBorder="1" applyAlignment="1">
      <alignment horizontal="center" vertical="center" wrapText="1"/>
    </xf>
    <xf numFmtId="178" fontId="61" fillId="24" borderId="121" xfId="63" applyNumberFormat="1" applyFont="1" applyFill="1" applyBorder="1" applyAlignment="1">
      <alignment horizontal="center" vertical="center" wrapText="1"/>
    </xf>
    <xf numFmtId="0" fontId="61" fillId="0" borderId="67" xfId="63" applyFont="1" applyBorder="1" applyAlignment="1">
      <alignment horizontal="center" vertical="center" shrinkToFit="1"/>
    </xf>
    <xf numFmtId="0" fontId="61" fillId="25" borderId="33" xfId="63" applyFont="1" applyFill="1" applyBorder="1" applyAlignment="1" applyProtection="1">
      <alignment horizontal="center" vertical="center" shrinkToFit="1"/>
      <protection locked="0"/>
    </xf>
    <xf numFmtId="0" fontId="61" fillId="25" borderId="13" xfId="63" applyFont="1" applyFill="1" applyBorder="1" applyAlignment="1" applyProtection="1">
      <alignment horizontal="center" vertical="center" shrinkToFit="1"/>
      <protection locked="0"/>
    </xf>
    <xf numFmtId="0" fontId="61" fillId="25" borderId="24" xfId="63" applyFont="1" applyFill="1" applyBorder="1" applyAlignment="1" applyProtection="1">
      <alignment horizontal="center" vertical="center" shrinkToFit="1"/>
      <protection locked="0"/>
    </xf>
    <xf numFmtId="0" fontId="61" fillId="25" borderId="25" xfId="63" applyFont="1" applyFill="1" applyBorder="1" applyAlignment="1" applyProtection="1">
      <alignment horizontal="center" vertical="center" shrinkToFit="1"/>
      <protection locked="0"/>
    </xf>
    <xf numFmtId="0" fontId="61" fillId="25" borderId="0" xfId="63" applyFont="1" applyFill="1" applyBorder="1" applyAlignment="1" applyProtection="1">
      <alignment horizontal="center" vertical="center" shrinkToFit="1"/>
      <protection locked="0"/>
    </xf>
    <xf numFmtId="0" fontId="61" fillId="25" borderId="38" xfId="63" applyFont="1" applyFill="1" applyBorder="1" applyAlignment="1" applyProtection="1">
      <alignment horizontal="center" vertical="center" shrinkToFit="1"/>
      <protection locked="0"/>
    </xf>
    <xf numFmtId="0" fontId="61" fillId="25" borderId="34" xfId="63" applyFont="1" applyFill="1" applyBorder="1" applyAlignment="1" applyProtection="1">
      <alignment horizontal="center" vertical="center" shrinkToFit="1"/>
      <protection locked="0"/>
    </xf>
    <xf numFmtId="0" fontId="61" fillId="25" borderId="12" xfId="63" applyFont="1" applyFill="1" applyBorder="1" applyAlignment="1" applyProtection="1">
      <alignment horizontal="center" vertical="center" shrinkToFit="1"/>
      <protection locked="0"/>
    </xf>
    <xf numFmtId="0" fontId="61" fillId="25" borderId="18" xfId="63" applyFont="1" applyFill="1" applyBorder="1" applyAlignment="1" applyProtection="1">
      <alignment horizontal="center" vertical="center" shrinkToFit="1"/>
      <protection locked="0"/>
    </xf>
    <xf numFmtId="0" fontId="61" fillId="25" borderId="72" xfId="63" applyFont="1" applyFill="1" applyBorder="1" applyAlignment="1" applyProtection="1">
      <alignment horizontal="center" vertical="center" wrapText="1"/>
      <protection locked="0"/>
    </xf>
    <xf numFmtId="0" fontId="61" fillId="26" borderId="73" xfId="63" applyFont="1" applyFill="1" applyBorder="1" applyAlignment="1" applyProtection="1">
      <alignment horizontal="center" vertical="center" wrapText="1"/>
      <protection locked="0"/>
    </xf>
    <xf numFmtId="0" fontId="61" fillId="26" borderId="74" xfId="63" applyFont="1" applyFill="1" applyBorder="1" applyAlignment="1" applyProtection="1">
      <alignment horizontal="center" vertical="center" wrapText="1"/>
      <protection locked="0"/>
    </xf>
    <xf numFmtId="0" fontId="61" fillId="25" borderId="17" xfId="63" applyFont="1" applyFill="1" applyBorder="1" applyAlignment="1" applyProtection="1">
      <alignment horizontal="center" vertical="center" shrinkToFit="1"/>
      <protection locked="0"/>
    </xf>
    <xf numFmtId="0" fontId="61" fillId="26" borderId="10" xfId="63" applyFont="1" applyFill="1" applyBorder="1" applyAlignment="1" applyProtection="1">
      <alignment horizontal="center" vertical="center" shrinkToFit="1"/>
      <protection locked="0"/>
    </xf>
    <xf numFmtId="0" fontId="61" fillId="26" borderId="11" xfId="63" applyFont="1" applyFill="1" applyBorder="1" applyAlignment="1" applyProtection="1">
      <alignment horizontal="center" vertical="center" shrinkToFit="1"/>
      <protection locked="0"/>
    </xf>
    <xf numFmtId="0" fontId="61" fillId="26" borderId="17" xfId="63" applyFont="1" applyFill="1" applyBorder="1" applyAlignment="1" applyProtection="1">
      <alignment horizontal="center" vertical="center" shrinkToFit="1"/>
      <protection locked="0"/>
    </xf>
    <xf numFmtId="0" fontId="61" fillId="27" borderId="19" xfId="63" applyFont="1" applyFill="1" applyBorder="1" applyAlignment="1" applyProtection="1">
      <alignment horizontal="center" vertical="center" wrapText="1"/>
      <protection locked="0"/>
    </xf>
    <xf numFmtId="0" fontId="61" fillId="27" borderId="39" xfId="63" applyFont="1" applyFill="1" applyBorder="1" applyAlignment="1" applyProtection="1">
      <alignment horizontal="center" vertical="center" wrapText="1"/>
      <protection locked="0"/>
    </xf>
    <xf numFmtId="0" fontId="61" fillId="27" borderId="16" xfId="63" applyFont="1" applyFill="1" applyBorder="1" applyAlignment="1" applyProtection="1">
      <alignment horizontal="center" vertical="center" wrapText="1"/>
      <protection locked="0"/>
    </xf>
    <xf numFmtId="0" fontId="68" fillId="0" borderId="127" xfId="63" applyFont="1" applyFill="1" applyBorder="1" applyAlignment="1">
      <alignment horizontal="center" vertical="center" wrapText="1"/>
    </xf>
    <xf numFmtId="0" fontId="68" fillId="0" borderId="35" xfId="63" applyFont="1" applyFill="1" applyBorder="1" applyAlignment="1">
      <alignment horizontal="center" vertical="center" wrapText="1"/>
    </xf>
    <xf numFmtId="0" fontId="68" fillId="0" borderId="95" xfId="63" applyFont="1" applyFill="1" applyBorder="1" applyAlignment="1">
      <alignment horizontal="center" vertical="center" wrapText="1"/>
    </xf>
    <xf numFmtId="178" fontId="61" fillId="24" borderId="135" xfId="63" applyNumberFormat="1" applyFont="1" applyFill="1" applyBorder="1" applyAlignment="1">
      <alignment horizontal="center" vertical="center" wrapText="1"/>
    </xf>
    <xf numFmtId="178" fontId="61" fillId="24" borderId="136" xfId="63" applyNumberFormat="1" applyFont="1" applyFill="1" applyBorder="1" applyAlignment="1">
      <alignment horizontal="center" vertical="center" wrapText="1"/>
    </xf>
    <xf numFmtId="178" fontId="61" fillId="24" borderId="137" xfId="63" applyNumberFormat="1" applyFont="1" applyFill="1" applyBorder="1" applyAlignment="1">
      <alignment horizontal="center" vertical="center" wrapText="1"/>
    </xf>
    <xf numFmtId="178" fontId="61" fillId="24" borderId="138" xfId="63" applyNumberFormat="1" applyFont="1" applyFill="1" applyBorder="1" applyAlignment="1">
      <alignment horizontal="center" vertical="center" wrapText="1"/>
    </xf>
    <xf numFmtId="0" fontId="61" fillId="0" borderId="65" xfId="63" applyFont="1" applyBorder="1" applyAlignment="1">
      <alignment horizontal="center" vertical="center" shrinkToFit="1"/>
    </xf>
    <xf numFmtId="0" fontId="61" fillId="25" borderId="73" xfId="63" applyFont="1" applyFill="1" applyBorder="1" applyAlignment="1" applyProtection="1">
      <alignment horizontal="center" vertical="center" wrapText="1"/>
      <protection locked="0"/>
    </xf>
    <xf numFmtId="0" fontId="61" fillId="25" borderId="16" xfId="63" applyFont="1" applyFill="1" applyBorder="1" applyAlignment="1" applyProtection="1">
      <alignment horizontal="center" vertical="center" shrinkToFit="1"/>
      <protection locked="0"/>
    </xf>
    <xf numFmtId="0" fontId="61" fillId="26" borderId="12" xfId="63" applyFont="1" applyFill="1" applyBorder="1" applyAlignment="1" applyProtection="1">
      <alignment horizontal="center" vertical="center" shrinkToFit="1"/>
      <protection locked="0"/>
    </xf>
    <xf numFmtId="0" fontId="61" fillId="26" borderId="18" xfId="63" applyFont="1" applyFill="1" applyBorder="1" applyAlignment="1" applyProtection="1">
      <alignment horizontal="center" vertical="center" shrinkToFit="1"/>
      <protection locked="0"/>
    </xf>
    <xf numFmtId="0" fontId="68" fillId="0" borderId="132" xfId="63" applyFont="1" applyFill="1" applyBorder="1" applyAlignment="1">
      <alignment horizontal="center" vertical="center" wrapText="1"/>
    </xf>
    <xf numFmtId="0" fontId="68" fillId="0" borderId="133" xfId="63" applyFont="1" applyFill="1" applyBorder="1" applyAlignment="1">
      <alignment horizontal="center" vertical="center" wrapText="1"/>
    </xf>
    <xf numFmtId="0" fontId="68" fillId="0" borderId="134" xfId="63" applyFont="1" applyFill="1" applyBorder="1" applyAlignment="1">
      <alignment horizontal="center" vertical="center" wrapText="1"/>
    </xf>
    <xf numFmtId="0" fontId="61" fillId="27" borderId="33" xfId="63" applyFont="1" applyFill="1" applyBorder="1" applyAlignment="1" applyProtection="1">
      <alignment horizontal="left" vertical="center" wrapText="1"/>
      <protection locked="0"/>
    </xf>
    <xf numFmtId="0" fontId="61" fillId="27" borderId="13" xfId="63" applyFont="1" applyFill="1" applyBorder="1" applyAlignment="1" applyProtection="1">
      <alignment horizontal="left" vertical="center" wrapText="1"/>
      <protection locked="0"/>
    </xf>
    <xf numFmtId="0" fontId="61" fillId="27" borderId="21" xfId="63" applyFont="1" applyFill="1" applyBorder="1" applyAlignment="1" applyProtection="1">
      <alignment horizontal="left" vertical="center" wrapText="1"/>
      <protection locked="0"/>
    </xf>
    <xf numFmtId="0" fontId="61" fillId="27" borderId="25" xfId="63" applyFont="1" applyFill="1" applyBorder="1" applyAlignment="1" applyProtection="1">
      <alignment horizontal="left" vertical="center" wrapText="1"/>
      <protection locked="0"/>
    </xf>
    <xf numFmtId="0" fontId="61" fillId="27" borderId="0" xfId="63" applyFont="1" applyFill="1" applyBorder="1" applyAlignment="1" applyProtection="1">
      <alignment horizontal="left" vertical="center" wrapText="1"/>
      <protection locked="0"/>
    </xf>
    <xf numFmtId="0" fontId="61" fillId="27" borderId="26" xfId="63" applyFont="1" applyFill="1" applyBorder="1" applyAlignment="1" applyProtection="1">
      <alignment horizontal="left" vertical="center" wrapText="1"/>
      <protection locked="0"/>
    </xf>
    <xf numFmtId="0" fontId="61" fillId="27" borderId="34" xfId="63" applyFont="1" applyFill="1" applyBorder="1" applyAlignment="1" applyProtection="1">
      <alignment horizontal="left" vertical="center" wrapText="1"/>
      <protection locked="0"/>
    </xf>
    <xf numFmtId="0" fontId="61" fillId="27" borderId="12" xfId="63" applyFont="1" applyFill="1" applyBorder="1" applyAlignment="1" applyProtection="1">
      <alignment horizontal="left" vertical="center" wrapText="1"/>
      <protection locked="0"/>
    </xf>
    <xf numFmtId="0" fontId="61" fillId="27" borderId="22" xfId="63" applyFont="1" applyFill="1" applyBorder="1" applyAlignment="1" applyProtection="1">
      <alignment horizontal="left" vertical="center" wrapText="1"/>
      <protection locked="0"/>
    </xf>
    <xf numFmtId="0" fontId="61" fillId="25" borderId="27" xfId="63" applyFont="1" applyFill="1" applyBorder="1" applyAlignment="1" applyProtection="1">
      <alignment horizontal="center" vertical="center" shrinkToFit="1"/>
      <protection locked="0"/>
    </xf>
    <xf numFmtId="0" fontId="61" fillId="25" borderId="30" xfId="63" applyFont="1" applyFill="1" applyBorder="1" applyAlignment="1" applyProtection="1">
      <alignment horizontal="center" vertical="center" shrinkToFit="1"/>
      <protection locked="0"/>
    </xf>
    <xf numFmtId="0" fontId="61" fillId="25" borderId="105" xfId="63" applyFont="1" applyFill="1" applyBorder="1" applyAlignment="1" applyProtection="1">
      <alignment horizontal="center" vertical="center" shrinkToFit="1"/>
      <protection locked="0"/>
    </xf>
    <xf numFmtId="0" fontId="61" fillId="25" borderId="80" xfId="63" applyFont="1" applyFill="1" applyBorder="1" applyAlignment="1" applyProtection="1">
      <alignment horizontal="center" vertical="center" wrapText="1"/>
      <protection locked="0"/>
    </xf>
    <xf numFmtId="0" fontId="61" fillId="25" borderId="31" xfId="63" applyFont="1" applyFill="1" applyBorder="1" applyAlignment="1" applyProtection="1">
      <alignment horizontal="center" vertical="center" shrinkToFit="1"/>
      <protection locked="0"/>
    </xf>
    <xf numFmtId="0" fontId="61" fillId="26" borderId="14" xfId="63" applyFont="1" applyFill="1" applyBorder="1" applyAlignment="1" applyProtection="1">
      <alignment horizontal="center" vertical="center" shrinkToFit="1"/>
      <protection locked="0"/>
    </xf>
    <xf numFmtId="0" fontId="61" fillId="26" borderId="78" xfId="63" applyFont="1" applyFill="1" applyBorder="1" applyAlignment="1" applyProtection="1">
      <alignment horizontal="center" vertical="center" shrinkToFit="1"/>
      <protection locked="0"/>
    </xf>
    <xf numFmtId="0" fontId="61" fillId="27" borderId="41" xfId="63" applyFont="1" applyFill="1" applyBorder="1" applyAlignment="1" applyProtection="1">
      <alignment horizontal="center" vertical="center" wrapText="1"/>
      <protection locked="0"/>
    </xf>
    <xf numFmtId="0" fontId="61" fillId="27" borderId="30" xfId="63" applyFont="1" applyFill="1" applyBorder="1" applyAlignment="1" applyProtection="1">
      <alignment horizontal="center" vertical="center" wrapText="1"/>
      <protection locked="0"/>
    </xf>
    <xf numFmtId="0" fontId="61" fillId="27" borderId="42" xfId="63" applyFont="1" applyFill="1" applyBorder="1" applyAlignment="1" applyProtection="1">
      <alignment horizontal="center" vertical="center" wrapText="1"/>
      <protection locked="0"/>
    </xf>
    <xf numFmtId="0" fontId="68" fillId="0" borderId="106" xfId="63" applyFont="1" applyFill="1" applyBorder="1" applyAlignment="1">
      <alignment horizontal="center" vertical="center" wrapText="1"/>
    </xf>
    <xf numFmtId="0" fontId="68" fillId="0" borderId="96" xfId="63" applyFont="1" applyFill="1" applyBorder="1" applyAlignment="1">
      <alignment horizontal="center" vertical="center" wrapText="1"/>
    </xf>
    <xf numFmtId="0" fontId="68" fillId="0" borderId="92" xfId="63" applyFont="1" applyFill="1" applyBorder="1" applyAlignment="1">
      <alignment horizontal="center" vertical="center" wrapText="1"/>
    </xf>
    <xf numFmtId="0" fontId="61" fillId="0" borderId="51" xfId="63" applyFont="1" applyBorder="1" applyAlignment="1">
      <alignment horizontal="center" vertical="center"/>
    </xf>
    <xf numFmtId="0" fontId="61" fillId="0" borderId="54" xfId="63" applyFont="1" applyBorder="1" applyAlignment="1">
      <alignment horizontal="center" vertical="center"/>
    </xf>
    <xf numFmtId="0" fontId="61" fillId="0" borderId="58" xfId="63" applyFont="1" applyBorder="1" applyAlignment="1">
      <alignment horizontal="center" vertical="center"/>
    </xf>
    <xf numFmtId="0" fontId="61" fillId="0" borderId="27" xfId="63" applyFont="1" applyBorder="1" applyAlignment="1">
      <alignment horizontal="center" vertical="center" wrapText="1"/>
    </xf>
    <xf numFmtId="0" fontId="61" fillId="0" borderId="30" xfId="63" applyFont="1" applyBorder="1" applyAlignment="1">
      <alignment horizontal="center" vertical="center" wrapText="1"/>
    </xf>
    <xf numFmtId="0" fontId="61" fillId="0" borderId="105" xfId="63" applyFont="1" applyBorder="1" applyAlignment="1">
      <alignment horizontal="center" vertical="center" wrapText="1"/>
    </xf>
    <xf numFmtId="0" fontId="61" fillId="0" borderId="25" xfId="63" applyFont="1" applyBorder="1" applyAlignment="1">
      <alignment horizontal="center" vertical="center" wrapText="1"/>
    </xf>
    <xf numFmtId="0" fontId="61" fillId="0" borderId="0" xfId="63" applyFont="1" applyBorder="1" applyAlignment="1">
      <alignment horizontal="center" vertical="center" wrapText="1"/>
    </xf>
    <xf numFmtId="0" fontId="61" fillId="0" borderId="38" xfId="63" applyFont="1" applyBorder="1" applyAlignment="1">
      <alignment horizontal="center" vertical="center" wrapText="1"/>
    </xf>
    <xf numFmtId="0" fontId="61" fillId="0" borderId="28" xfId="63" applyFont="1" applyBorder="1" applyAlignment="1">
      <alignment horizontal="center" vertical="center" wrapText="1"/>
    </xf>
    <xf numFmtId="0" fontId="61" fillId="0" borderId="40" xfId="63" applyFont="1" applyBorder="1" applyAlignment="1">
      <alignment horizontal="center" vertical="center" wrapText="1"/>
    </xf>
    <xf numFmtId="0" fontId="61" fillId="0" borderId="76" xfId="63" applyFont="1" applyBorder="1" applyAlignment="1">
      <alignment horizontal="center" vertical="center" wrapText="1"/>
    </xf>
    <xf numFmtId="0" fontId="65" fillId="0" borderId="80" xfId="63" applyFont="1" applyBorder="1" applyAlignment="1">
      <alignment horizontal="center" vertical="center" wrapText="1"/>
    </xf>
    <xf numFmtId="0" fontId="65" fillId="0" borderId="73" xfId="63" applyFont="1" applyBorder="1" applyAlignment="1">
      <alignment horizontal="center" vertical="center" wrapText="1"/>
    </xf>
    <xf numFmtId="0" fontId="65" fillId="0" borderId="77" xfId="63" applyFont="1" applyBorder="1" applyAlignment="1">
      <alignment horizontal="center" vertical="center" wrapText="1"/>
    </xf>
    <xf numFmtId="0" fontId="61" fillId="0" borderId="41" xfId="63" applyFont="1" applyBorder="1" applyAlignment="1">
      <alignment horizontal="center" vertical="center" wrapText="1"/>
    </xf>
    <xf numFmtId="0" fontId="61" fillId="0" borderId="39" xfId="63" applyFont="1" applyBorder="1" applyAlignment="1">
      <alignment horizontal="center" vertical="center" wrapText="1"/>
    </xf>
    <xf numFmtId="0" fontId="61" fillId="0" borderId="62" xfId="63" applyFont="1" applyBorder="1" applyAlignment="1">
      <alignment horizontal="center" vertical="center" wrapText="1"/>
    </xf>
    <xf numFmtId="0" fontId="61" fillId="0" borderId="42" xfId="63" applyFont="1" applyBorder="1" applyAlignment="1">
      <alignment horizontal="center" vertical="center" wrapText="1"/>
    </xf>
    <xf numFmtId="0" fontId="61" fillId="0" borderId="26" xfId="63" applyFont="1" applyBorder="1" applyAlignment="1">
      <alignment horizontal="center" vertical="center" wrapText="1"/>
    </xf>
    <xf numFmtId="0" fontId="61" fillId="0" borderId="29" xfId="63" applyFont="1" applyBorder="1" applyAlignment="1">
      <alignment horizontal="center" vertical="center" wrapText="1"/>
    </xf>
    <xf numFmtId="0" fontId="65" fillId="0" borderId="27" xfId="63" applyFont="1" applyBorder="1" applyAlignment="1">
      <alignment horizontal="center" vertical="center" wrapText="1"/>
    </xf>
    <xf numFmtId="0" fontId="65" fillId="0" borderId="30" xfId="63" applyFont="1" applyBorder="1" applyAlignment="1">
      <alignment horizontal="center" vertical="center" wrapText="1"/>
    </xf>
    <xf numFmtId="0" fontId="65" fillId="0" borderId="42" xfId="63" applyFont="1" applyBorder="1" applyAlignment="1">
      <alignment horizontal="center" vertical="center" wrapText="1"/>
    </xf>
    <xf numFmtId="0" fontId="65" fillId="0" borderId="25" xfId="63" applyFont="1" applyBorder="1" applyAlignment="1">
      <alignment horizontal="center" vertical="center" wrapText="1"/>
    </xf>
    <xf numFmtId="0" fontId="65" fillId="0" borderId="0" xfId="63" applyFont="1" applyBorder="1" applyAlignment="1">
      <alignment horizontal="center" vertical="center" wrapText="1"/>
    </xf>
    <xf numFmtId="0" fontId="65" fillId="0" borderId="26" xfId="63" applyFont="1" applyBorder="1" applyAlignment="1">
      <alignment horizontal="center" vertical="center" wrapText="1"/>
    </xf>
    <xf numFmtId="0" fontId="65" fillId="0" borderId="28" xfId="63" applyFont="1" applyBorder="1" applyAlignment="1">
      <alignment horizontal="center" vertical="center" wrapText="1"/>
    </xf>
    <xf numFmtId="0" fontId="65" fillId="0" borderId="40" xfId="63" applyFont="1" applyBorder="1" applyAlignment="1">
      <alignment horizontal="center" vertical="center" wrapText="1"/>
    </xf>
    <xf numFmtId="0" fontId="65" fillId="0" borderId="29" xfId="63" applyFont="1" applyBorder="1" applyAlignment="1">
      <alignment horizontal="center" vertical="center" wrapText="1"/>
    </xf>
    <xf numFmtId="0" fontId="61" fillId="0" borderId="27" xfId="63" quotePrefix="1" applyFont="1" applyBorder="1" applyAlignment="1" applyProtection="1">
      <alignment horizontal="center" vertical="center"/>
    </xf>
    <xf numFmtId="0" fontId="61" fillId="0" borderId="30" xfId="63" applyFont="1" applyBorder="1" applyAlignment="1" applyProtection="1">
      <alignment horizontal="center" vertical="center"/>
    </xf>
    <xf numFmtId="0" fontId="61" fillId="0" borderId="42" xfId="63" applyFont="1" applyBorder="1" applyAlignment="1" applyProtection="1">
      <alignment horizontal="center" vertical="center"/>
    </xf>
    <xf numFmtId="178" fontId="61" fillId="24" borderId="110" xfId="63" applyNumberFormat="1" applyFont="1" applyFill="1" applyBorder="1" applyAlignment="1">
      <alignment horizontal="center" vertical="center" wrapText="1"/>
    </xf>
    <xf numFmtId="178" fontId="61" fillId="24" borderId="111" xfId="63" applyNumberFormat="1" applyFont="1" applyFill="1" applyBorder="1" applyAlignment="1">
      <alignment horizontal="center" vertical="center" wrapText="1"/>
    </xf>
    <xf numFmtId="178" fontId="61" fillId="24" borderId="112" xfId="63" applyNumberFormat="1" applyFont="1" applyFill="1" applyBorder="1" applyAlignment="1">
      <alignment horizontal="center" vertical="center" wrapText="1"/>
    </xf>
    <xf numFmtId="178" fontId="61" fillId="24" borderId="113" xfId="63" applyNumberFormat="1" applyFont="1" applyFill="1" applyBorder="1" applyAlignment="1">
      <alignment horizontal="center" vertical="center" wrapText="1"/>
    </xf>
    <xf numFmtId="0" fontId="61" fillId="27" borderId="27" xfId="63" applyFont="1" applyFill="1" applyBorder="1" applyAlignment="1" applyProtection="1">
      <alignment horizontal="left" vertical="center" wrapText="1"/>
      <protection locked="0"/>
    </xf>
    <xf numFmtId="0" fontId="61" fillId="27" borderId="30" xfId="63" applyFont="1" applyFill="1" applyBorder="1" applyAlignment="1" applyProtection="1">
      <alignment horizontal="left" vertical="center" wrapText="1"/>
      <protection locked="0"/>
    </xf>
    <xf numFmtId="0" fontId="61" fillId="27" borderId="42" xfId="63" applyFont="1" applyFill="1" applyBorder="1" applyAlignment="1" applyProtection="1">
      <alignment horizontal="left" vertical="center" wrapText="1"/>
      <protection locked="0"/>
    </xf>
    <xf numFmtId="0" fontId="61" fillId="0" borderId="64" xfId="63" applyFont="1" applyBorder="1" applyAlignment="1">
      <alignment horizontal="center" vertical="center" shrinkToFit="1"/>
    </xf>
    <xf numFmtId="0" fontId="61" fillId="25" borderId="17" xfId="63" applyFont="1" applyFill="1" applyBorder="1" applyAlignment="1" applyProtection="1">
      <alignment horizontal="center" vertical="center"/>
      <protection locked="0"/>
    </xf>
    <xf numFmtId="0" fontId="61" fillId="26" borderId="10" xfId="63" applyFont="1" applyFill="1" applyBorder="1" applyAlignment="1" applyProtection="1">
      <alignment horizontal="center" vertical="center"/>
      <protection locked="0"/>
    </xf>
    <xf numFmtId="0" fontId="61" fillId="26" borderId="11" xfId="63" applyFont="1" applyFill="1" applyBorder="1" applyAlignment="1" applyProtection="1">
      <alignment horizontal="center" vertical="center"/>
      <protection locked="0"/>
    </xf>
    <xf numFmtId="0" fontId="61" fillId="27" borderId="17" xfId="63" applyFont="1" applyFill="1" applyBorder="1" applyAlignment="1" applyProtection="1">
      <alignment horizontal="center" vertical="center"/>
      <protection locked="0"/>
    </xf>
    <xf numFmtId="0" fontId="61" fillId="27" borderId="11" xfId="63" applyFont="1" applyFill="1" applyBorder="1" applyAlignment="1" applyProtection="1">
      <alignment horizontal="center" vertical="center"/>
      <protection locked="0"/>
    </xf>
    <xf numFmtId="0" fontId="61" fillId="24" borderId="17" xfId="63" applyFont="1" applyFill="1" applyBorder="1" applyAlignment="1">
      <alignment horizontal="center" vertical="center"/>
    </xf>
    <xf numFmtId="0" fontId="61" fillId="24" borderId="11" xfId="63" applyFont="1" applyFill="1" applyBorder="1" applyAlignment="1">
      <alignment horizontal="center" vertical="center"/>
    </xf>
    <xf numFmtId="0" fontId="61" fillId="27" borderId="10" xfId="63" applyFont="1" applyFill="1" applyBorder="1" applyAlignment="1" applyProtection="1">
      <alignment horizontal="center" vertical="center"/>
      <protection locked="0"/>
    </xf>
    <xf numFmtId="38" fontId="61" fillId="24" borderId="0" xfId="65" applyFont="1" applyFill="1" applyBorder="1" applyAlignment="1" applyProtection="1">
      <alignment horizontal="center" vertical="center"/>
    </xf>
    <xf numFmtId="0" fontId="62" fillId="25" borderId="0" xfId="63" applyFont="1" applyFill="1" applyAlignment="1" applyProtection="1">
      <alignment horizontal="center" vertical="center"/>
      <protection locked="0"/>
    </xf>
    <xf numFmtId="0" fontId="62" fillId="26" borderId="0" xfId="63" applyFont="1" applyFill="1" applyAlignment="1" applyProtection="1">
      <alignment horizontal="center" vertical="center"/>
      <protection locked="0"/>
    </xf>
    <xf numFmtId="0" fontId="62" fillId="27" borderId="0" xfId="63" applyFont="1" applyFill="1" applyAlignment="1" applyProtection="1">
      <alignment horizontal="center" vertical="center"/>
      <protection locked="0"/>
    </xf>
    <xf numFmtId="0" fontId="62" fillId="0" borderId="0" xfId="63" applyFont="1" applyFill="1" applyAlignment="1">
      <alignment horizontal="center" vertical="center"/>
    </xf>
    <xf numFmtId="0" fontId="67" fillId="24" borderId="27" xfId="63" applyFont="1" applyFill="1" applyBorder="1" applyAlignment="1">
      <alignment horizontal="center" vertical="center" wrapText="1"/>
    </xf>
    <xf numFmtId="0" fontId="67" fillId="24" borderId="105" xfId="63" applyFont="1" applyFill="1" applyBorder="1" applyAlignment="1">
      <alignment horizontal="center" vertical="center" wrapText="1"/>
    </xf>
    <xf numFmtId="0" fontId="67" fillId="24" borderId="25" xfId="63" applyFont="1" applyFill="1" applyBorder="1" applyAlignment="1">
      <alignment horizontal="center" vertical="center" wrapText="1"/>
    </xf>
    <xf numFmtId="0" fontId="67" fillId="24" borderId="38" xfId="63" applyFont="1" applyFill="1" applyBorder="1" applyAlignment="1">
      <alignment horizontal="center" vertical="center" wrapText="1"/>
    </xf>
    <xf numFmtId="0" fontId="67" fillId="24" borderId="28" xfId="63" applyFont="1" applyFill="1" applyBorder="1" applyAlignment="1">
      <alignment horizontal="center" vertical="center" wrapText="1"/>
    </xf>
    <xf numFmtId="0" fontId="67" fillId="24" borderId="76" xfId="63" applyFont="1" applyFill="1" applyBorder="1" applyAlignment="1">
      <alignment horizontal="center" vertical="center" wrapText="1"/>
    </xf>
    <xf numFmtId="0" fontId="67" fillId="24" borderId="41" xfId="63" applyFont="1" applyFill="1" applyBorder="1" applyAlignment="1">
      <alignment horizontal="center" vertical="center" wrapText="1"/>
    </xf>
    <xf numFmtId="0" fontId="67" fillId="24" borderId="42" xfId="63" applyFont="1" applyFill="1" applyBorder="1" applyAlignment="1">
      <alignment horizontal="center" vertical="center" wrapText="1"/>
    </xf>
    <xf numFmtId="0" fontId="67" fillId="24" borderId="39" xfId="63" applyFont="1" applyFill="1" applyBorder="1" applyAlignment="1">
      <alignment horizontal="center" vertical="center" wrapText="1"/>
    </xf>
    <xf numFmtId="0" fontId="67" fillId="24" borderId="26" xfId="63" applyFont="1" applyFill="1" applyBorder="1" applyAlignment="1">
      <alignment horizontal="center" vertical="center" wrapText="1"/>
    </xf>
    <xf numFmtId="0" fontId="67" fillId="24" borderId="62" xfId="63" applyFont="1" applyFill="1" applyBorder="1" applyAlignment="1">
      <alignment horizontal="center" vertical="center" wrapText="1"/>
    </xf>
    <xf numFmtId="0" fontId="67" fillId="24" borderId="29" xfId="63" applyFont="1" applyFill="1" applyBorder="1" applyAlignment="1">
      <alignment horizontal="center" vertical="center" wrapText="1"/>
    </xf>
    <xf numFmtId="0" fontId="64" fillId="0" borderId="27" xfId="63" applyFont="1" applyBorder="1" applyAlignment="1">
      <alignment horizontal="center" vertical="center" wrapText="1"/>
    </xf>
    <xf numFmtId="0" fontId="64" fillId="0" borderId="30" xfId="63" applyFont="1" applyBorder="1" applyAlignment="1">
      <alignment horizontal="center" vertical="center" wrapText="1"/>
    </xf>
    <xf numFmtId="0" fontId="64" fillId="0" borderId="42" xfId="63" applyFont="1" applyBorder="1" applyAlignment="1">
      <alignment horizontal="center" vertical="center" wrapText="1"/>
    </xf>
    <xf numFmtId="0" fontId="61" fillId="0" borderId="32" xfId="63" applyFont="1" applyBorder="1" applyAlignment="1">
      <alignment horizontal="center" vertical="center"/>
    </xf>
    <xf numFmtId="0" fontId="61" fillId="0" borderId="10" xfId="63" applyFont="1" applyBorder="1" applyAlignment="1">
      <alignment horizontal="center" vertical="center"/>
    </xf>
    <xf numFmtId="0" fontId="61" fillId="0" borderId="20" xfId="63" applyFont="1" applyBorder="1" applyAlignment="1">
      <alignment horizontal="center" vertical="center"/>
    </xf>
    <xf numFmtId="0" fontId="61" fillId="24" borderId="32" xfId="63" applyFont="1" applyFill="1" applyBorder="1" applyAlignment="1">
      <alignment horizontal="center" vertical="center"/>
    </xf>
    <xf numFmtId="0" fontId="61" fillId="24" borderId="10" xfId="63" applyFont="1" applyFill="1" applyBorder="1" applyAlignment="1">
      <alignment horizontal="center" vertical="center"/>
    </xf>
    <xf numFmtId="0" fontId="61" fillId="24" borderId="20" xfId="63" applyFont="1" applyFill="1" applyBorder="1" applyAlignment="1">
      <alignment horizontal="center" vertical="center"/>
    </xf>
    <xf numFmtId="20" fontId="61" fillId="27" borderId="17" xfId="63" applyNumberFormat="1" applyFont="1" applyFill="1" applyBorder="1" applyAlignment="1" applyProtection="1">
      <alignment horizontal="center" vertical="center"/>
      <protection locked="0"/>
    </xf>
    <xf numFmtId="20" fontId="61" fillId="27" borderId="10" xfId="63" applyNumberFormat="1" applyFont="1" applyFill="1" applyBorder="1" applyAlignment="1" applyProtection="1">
      <alignment horizontal="center" vertical="center"/>
      <protection locked="0"/>
    </xf>
    <xf numFmtId="20" fontId="61" fillId="27" borderId="11" xfId="63" applyNumberFormat="1" applyFont="1" applyFill="1" applyBorder="1" applyAlignment="1" applyProtection="1">
      <alignment horizontal="center" vertical="center"/>
      <protection locked="0"/>
    </xf>
    <xf numFmtId="4" fontId="61" fillId="0" borderId="17" xfId="63" applyNumberFormat="1" applyFont="1" applyBorder="1" applyAlignment="1">
      <alignment horizontal="center" vertical="center"/>
    </xf>
    <xf numFmtId="4" fontId="61" fillId="0" borderId="11" xfId="63" applyNumberFormat="1" applyFont="1" applyBorder="1" applyAlignment="1">
      <alignment horizontal="center" vertical="center"/>
    </xf>
    <xf numFmtId="1" fontId="61" fillId="24" borderId="128" xfId="63" applyNumberFormat="1" applyFont="1" applyFill="1" applyBorder="1" applyAlignment="1">
      <alignment horizontal="center" vertical="center" wrapText="1"/>
    </xf>
    <xf numFmtId="1" fontId="61" fillId="24" borderId="129" xfId="63" applyNumberFormat="1" applyFont="1" applyFill="1" applyBorder="1" applyAlignment="1">
      <alignment horizontal="center" vertical="center" wrapText="1"/>
    </xf>
    <xf numFmtId="1" fontId="61" fillId="24" borderId="130" xfId="63" applyNumberFormat="1" applyFont="1" applyFill="1" applyBorder="1" applyAlignment="1">
      <alignment horizontal="center" vertical="center" wrapText="1"/>
    </xf>
    <xf numFmtId="1" fontId="61" fillId="24" borderId="131" xfId="63" applyNumberFormat="1" applyFont="1" applyFill="1" applyBorder="1" applyAlignment="1">
      <alignment horizontal="center" vertical="center" wrapText="1"/>
    </xf>
    <xf numFmtId="0" fontId="61" fillId="27" borderId="28" xfId="63" applyFont="1" applyFill="1" applyBorder="1" applyAlignment="1" applyProtection="1">
      <alignment horizontal="center" vertical="center" wrapText="1"/>
      <protection locked="0"/>
    </xf>
    <xf numFmtId="0" fontId="61" fillId="27" borderId="40" xfId="63" applyFont="1" applyFill="1" applyBorder="1" applyAlignment="1" applyProtection="1">
      <alignment horizontal="center" vertical="center" wrapText="1"/>
      <protection locked="0"/>
    </xf>
    <xf numFmtId="0" fontId="61" fillId="27" borderId="29" xfId="63" applyFont="1" applyFill="1" applyBorder="1" applyAlignment="1" applyProtection="1">
      <alignment horizontal="center" vertical="center" wrapText="1"/>
      <protection locked="0"/>
    </xf>
    <xf numFmtId="0" fontId="69" fillId="0" borderId="152" xfId="63" applyFont="1" applyFill="1" applyBorder="1" applyAlignment="1">
      <alignment horizontal="center" vertical="center" wrapText="1"/>
    </xf>
    <xf numFmtId="0" fontId="69" fillId="0" borderId="81" xfId="63" applyFont="1" applyFill="1" applyBorder="1" applyAlignment="1">
      <alignment horizontal="center" vertical="center" wrapText="1"/>
    </xf>
    <xf numFmtId="0" fontId="69" fillId="0" borderId="94" xfId="63" applyFont="1" applyFill="1" applyBorder="1" applyAlignment="1">
      <alignment horizontal="center" vertical="center" wrapText="1"/>
    </xf>
    <xf numFmtId="0" fontId="61" fillId="0" borderId="90" xfId="63" applyFont="1" applyBorder="1" applyAlignment="1">
      <alignment horizontal="center" vertical="center" shrinkToFit="1"/>
    </xf>
    <xf numFmtId="0" fontId="61" fillId="26" borderId="77" xfId="63" applyFont="1" applyFill="1" applyBorder="1" applyAlignment="1" applyProtection="1">
      <alignment horizontal="center" vertical="center" wrapText="1"/>
      <protection locked="0"/>
    </xf>
    <xf numFmtId="0" fontId="61" fillId="26" borderId="46" xfId="63" applyFont="1" applyFill="1" applyBorder="1" applyAlignment="1" applyProtection="1">
      <alignment horizontal="center" vertical="center" shrinkToFit="1"/>
      <protection locked="0"/>
    </xf>
    <xf numFmtId="0" fontId="61" fillId="26" borderId="43" xfId="63" applyFont="1" applyFill="1" applyBorder="1" applyAlignment="1" applyProtection="1">
      <alignment horizontal="center" vertical="center" shrinkToFit="1"/>
      <protection locked="0"/>
    </xf>
    <xf numFmtId="0" fontId="61" fillId="26" borderId="44" xfId="63" applyFont="1" applyFill="1" applyBorder="1" applyAlignment="1" applyProtection="1">
      <alignment horizontal="center" vertical="center" shrinkToFit="1"/>
      <protection locked="0"/>
    </xf>
    <xf numFmtId="0" fontId="61" fillId="27" borderId="62" xfId="63" applyFont="1" applyFill="1" applyBorder="1" applyAlignment="1" applyProtection="1">
      <alignment horizontal="center" vertical="center" wrapText="1"/>
      <protection locked="0"/>
    </xf>
    <xf numFmtId="1" fontId="61" fillId="24" borderId="110" xfId="63" applyNumberFormat="1" applyFont="1" applyFill="1" applyBorder="1" applyAlignment="1">
      <alignment horizontal="center" vertical="center" wrapText="1"/>
    </xf>
    <xf numFmtId="1" fontId="61" fillId="24" borderId="111" xfId="63" applyNumberFormat="1" applyFont="1" applyFill="1" applyBorder="1" applyAlignment="1">
      <alignment horizontal="center" vertical="center" wrapText="1"/>
    </xf>
    <xf numFmtId="1" fontId="61" fillId="24" borderId="112" xfId="63" applyNumberFormat="1" applyFont="1" applyFill="1" applyBorder="1" applyAlignment="1">
      <alignment horizontal="center" vertical="center" wrapText="1"/>
    </xf>
    <xf numFmtId="1" fontId="61" fillId="24" borderId="113" xfId="63" applyNumberFormat="1" applyFont="1" applyFill="1" applyBorder="1" applyAlignment="1">
      <alignment horizontal="center" vertical="center" wrapText="1"/>
    </xf>
    <xf numFmtId="0" fontId="72" fillId="24" borderId="23" xfId="63" applyFont="1" applyFill="1" applyBorder="1" applyAlignment="1" applyProtection="1">
      <alignment horizontal="center" vertical="center"/>
    </xf>
    <xf numFmtId="0" fontId="81" fillId="24" borderId="51" xfId="63" applyFont="1" applyFill="1" applyBorder="1" applyAlignment="1">
      <alignment horizontal="center" vertical="center"/>
    </xf>
    <xf numFmtId="0" fontId="81" fillId="24" borderId="54" xfId="63" applyFont="1" applyFill="1" applyBorder="1" applyAlignment="1">
      <alignment horizontal="center" vertical="center"/>
    </xf>
    <xf numFmtId="0" fontId="81" fillId="24" borderId="58" xfId="63" applyFont="1" applyFill="1" applyBorder="1" applyAlignment="1">
      <alignment horizontal="center" vertical="center"/>
    </xf>
    <xf numFmtId="0" fontId="22" fillId="0" borderId="0" xfId="44" applyFont="1" applyAlignment="1">
      <alignment horizontal="center" vertical="center"/>
    </xf>
    <xf numFmtId="0" fontId="9" fillId="0" borderId="12" xfId="44" applyBorder="1" applyAlignment="1">
      <alignment horizontal="left" vertical="center"/>
    </xf>
    <xf numFmtId="0" fontId="9" fillId="0" borderId="18" xfId="44" applyBorder="1" applyAlignment="1">
      <alignment horizontal="left" vertical="center"/>
    </xf>
    <xf numFmtId="0" fontId="9" fillId="0" borderId="11" xfId="44" applyFont="1" applyBorder="1" applyAlignment="1">
      <alignment horizontal="left" vertical="center"/>
    </xf>
    <xf numFmtId="0" fontId="9" fillId="0" borderId="23" xfId="44" applyFont="1" applyBorder="1" applyAlignment="1">
      <alignment horizontal="left" vertical="center"/>
    </xf>
    <xf numFmtId="0" fontId="9" fillId="0" borderId="70" xfId="44" applyBorder="1" applyAlignment="1">
      <alignment horizontal="center" vertical="center"/>
    </xf>
    <xf numFmtId="0" fontId="9" fillId="0" borderId="71" xfId="44" applyBorder="1" applyAlignment="1">
      <alignment horizontal="center" vertical="center"/>
    </xf>
    <xf numFmtId="0" fontId="9" fillId="0" borderId="13" xfId="44" applyBorder="1" applyAlignment="1">
      <alignment horizontal="left" vertical="center"/>
    </xf>
    <xf numFmtId="0" fontId="9" fillId="0" borderId="24" xfId="44" applyBorder="1" applyAlignment="1">
      <alignment horizontal="left" vertical="center"/>
    </xf>
    <xf numFmtId="0" fontId="9" fillId="0" borderId="0" xfId="44" applyBorder="1" applyAlignment="1">
      <alignment horizontal="left" vertical="center"/>
    </xf>
    <xf numFmtId="0" fontId="9" fillId="0" borderId="38" xfId="44" applyBorder="1" applyAlignment="1">
      <alignment horizontal="left" vertical="center"/>
    </xf>
    <xf numFmtId="0" fontId="9" fillId="0" borderId="17" xfId="66" applyBorder="1" applyAlignment="1">
      <alignment horizontal="center" vertical="center"/>
    </xf>
    <xf numFmtId="0" fontId="9" fillId="0" borderId="10" xfId="66" applyBorder="1" applyAlignment="1">
      <alignment horizontal="center" vertical="center"/>
    </xf>
    <xf numFmtId="0" fontId="9" fillId="0" borderId="11" xfId="66" applyBorder="1" applyAlignment="1">
      <alignment horizontal="center" vertical="center"/>
    </xf>
    <xf numFmtId="0" fontId="9" fillId="0" borderId="23" xfId="66" applyBorder="1" applyAlignment="1">
      <alignment horizontal="center" vertical="center"/>
    </xf>
    <xf numFmtId="0" fontId="20" fillId="0" borderId="70" xfId="70" applyFont="1" applyBorder="1" applyAlignment="1">
      <alignment horizontal="center" vertical="center"/>
    </xf>
    <xf numFmtId="0" fontId="20" fillId="0" borderId="63" xfId="70" applyFont="1" applyBorder="1" applyAlignment="1">
      <alignment horizontal="center" vertical="center"/>
    </xf>
    <xf numFmtId="0" fontId="93" fillId="0" borderId="70" xfId="70" applyFont="1" applyBorder="1" applyAlignment="1">
      <alignment horizontal="left" vertical="center" shrinkToFit="1"/>
    </xf>
    <xf numFmtId="0" fontId="93" fillId="0" borderId="63" xfId="70" applyFont="1" applyBorder="1" applyAlignment="1">
      <alignment horizontal="left" vertical="center" shrinkToFit="1"/>
    </xf>
    <xf numFmtId="0" fontId="93" fillId="0" borderId="71" xfId="70" applyFont="1" applyBorder="1" applyAlignment="1">
      <alignment horizontal="left" vertical="center" shrinkToFit="1"/>
    </xf>
    <xf numFmtId="0" fontId="20" fillId="0" borderId="0" xfId="70" applyFont="1" applyAlignment="1">
      <alignment horizontal="center" vertical="center"/>
    </xf>
    <xf numFmtId="0" fontId="91" fillId="0" borderId="0" xfId="70" applyFont="1" applyAlignment="1">
      <alignment vertical="center"/>
    </xf>
    <xf numFmtId="0" fontId="92" fillId="0" borderId="0" xfId="71" applyFont="1" applyBorder="1" applyAlignment="1">
      <alignment horizontal="left" vertical="center" wrapText="1"/>
    </xf>
    <xf numFmtId="0" fontId="92" fillId="0" borderId="0" xfId="72" applyFont="1" applyBorder="1" applyAlignment="1">
      <alignment vertical="center"/>
    </xf>
    <xf numFmtId="0" fontId="92" fillId="0" borderId="0" xfId="72" applyFont="1" applyAlignment="1">
      <alignment vertical="center"/>
    </xf>
    <xf numFmtId="0" fontId="20" fillId="0" borderId="0" xfId="70" applyFont="1" applyAlignment="1">
      <alignment vertical="center" wrapText="1"/>
    </xf>
    <xf numFmtId="0" fontId="20" fillId="0" borderId="0" xfId="70" applyFont="1" applyAlignment="1">
      <alignment vertical="center"/>
    </xf>
    <xf numFmtId="0" fontId="20" fillId="0" borderId="0" xfId="70" applyFont="1" applyBorder="1" applyAlignment="1">
      <alignment horizontal="right" vertical="center" wrapText="1"/>
    </xf>
    <xf numFmtId="0" fontId="20" fillId="0" borderId="0" xfId="70" applyFont="1" applyBorder="1" applyAlignment="1">
      <alignment vertical="center"/>
    </xf>
    <xf numFmtId="0" fontId="50" fillId="24" borderId="25" xfId="67" applyFont="1" applyFill="1" applyBorder="1" applyAlignment="1">
      <alignment horizontal="left" vertical="center" wrapText="1"/>
    </xf>
    <xf numFmtId="0" fontId="50" fillId="24" borderId="26" xfId="67" applyFont="1" applyFill="1" applyBorder="1" applyAlignment="1">
      <alignment horizontal="left" vertical="center" wrapText="1"/>
    </xf>
    <xf numFmtId="0" fontId="50" fillId="24" borderId="25" xfId="67" applyFont="1" applyFill="1" applyBorder="1" applyAlignment="1">
      <alignment horizontal="center" vertical="top" wrapText="1"/>
    </xf>
    <xf numFmtId="0" fontId="50" fillId="24" borderId="26" xfId="67" applyFont="1" applyFill="1" applyBorder="1" applyAlignment="1">
      <alignment horizontal="center" vertical="top" wrapText="1"/>
    </xf>
    <xf numFmtId="0" fontId="50" fillId="24" borderId="28" xfId="67" applyFont="1" applyFill="1" applyBorder="1" applyAlignment="1">
      <alignment horizontal="center" vertical="top" wrapText="1"/>
    </xf>
    <xf numFmtId="0" fontId="50" fillId="24" borderId="29" xfId="67" applyFont="1" applyFill="1" applyBorder="1" applyAlignment="1">
      <alignment horizontal="center" vertical="top" wrapText="1"/>
    </xf>
    <xf numFmtId="0" fontId="58" fillId="24" borderId="0" xfId="67" applyFont="1" applyFill="1" applyBorder="1" applyAlignment="1">
      <alignment horizontal="center" vertical="center"/>
    </xf>
    <xf numFmtId="0" fontId="50" fillId="24" borderId="59" xfId="67" applyFont="1" applyFill="1" applyBorder="1" applyAlignment="1">
      <alignment horizontal="center" vertical="center" wrapText="1"/>
    </xf>
    <xf numFmtId="0" fontId="50" fillId="24" borderId="61" xfId="67" applyFont="1" applyFill="1" applyBorder="1" applyAlignment="1">
      <alignment horizontal="center" vertical="center" wrapText="1"/>
    </xf>
    <xf numFmtId="0" fontId="50" fillId="24" borderId="33" xfId="67" applyFont="1" applyFill="1" applyBorder="1" applyAlignment="1">
      <alignment horizontal="left" vertical="center" wrapText="1"/>
    </xf>
    <xf numFmtId="0" fontId="50" fillId="24" borderId="21" xfId="67" applyFont="1" applyFill="1" applyBorder="1" applyAlignment="1">
      <alignment horizontal="left" vertical="center" wrapText="1"/>
    </xf>
    <xf numFmtId="0" fontId="50" fillId="24" borderId="25" xfId="67" applyFont="1" applyFill="1" applyBorder="1" applyAlignment="1">
      <alignment horizontal="left" vertical="top" wrapText="1"/>
    </xf>
    <xf numFmtId="0" fontId="50" fillId="24" borderId="26" xfId="67" applyFont="1" applyFill="1" applyBorder="1" applyAlignment="1">
      <alignment horizontal="left" vertical="top" wrapText="1"/>
    </xf>
    <xf numFmtId="0" fontId="60" fillId="24" borderId="23" xfId="67" applyFont="1" applyFill="1" applyBorder="1" applyAlignment="1">
      <alignment horizontal="left" vertical="center"/>
    </xf>
    <xf numFmtId="0" fontId="60" fillId="24" borderId="0" xfId="67" applyFont="1" applyFill="1" applyBorder="1" applyAlignment="1">
      <alignment horizontal="left" vertical="top"/>
    </xf>
    <xf numFmtId="0" fontId="60" fillId="24" borderId="0" xfId="67" applyFont="1" applyFill="1" applyBorder="1" applyAlignment="1">
      <alignment horizontal="center" vertical="top"/>
    </xf>
    <xf numFmtId="0" fontId="51" fillId="24" borderId="0" xfId="67" applyFont="1" applyFill="1" applyBorder="1" applyAlignment="1">
      <alignment horizontal="left" vertical="center"/>
    </xf>
    <xf numFmtId="0" fontId="51" fillId="24" borderId="12" xfId="67" applyFont="1" applyFill="1" applyBorder="1" applyAlignment="1">
      <alignment horizontal="left" vertical="center"/>
    </xf>
    <xf numFmtId="0" fontId="51" fillId="24" borderId="13" xfId="67" applyFont="1" applyFill="1" applyBorder="1" applyAlignment="1">
      <alignment horizontal="center" vertical="center"/>
    </xf>
    <xf numFmtId="0" fontId="51" fillId="24" borderId="12" xfId="67" applyFont="1" applyFill="1" applyBorder="1" applyAlignment="1">
      <alignment horizontal="center" vertical="center"/>
    </xf>
    <xf numFmtId="0" fontId="51" fillId="24" borderId="13" xfId="67" applyFont="1" applyFill="1" applyBorder="1" applyAlignment="1">
      <alignment horizontal="left"/>
    </xf>
    <xf numFmtId="0" fontId="60" fillId="24" borderId="12" xfId="67" applyFont="1" applyFill="1" applyBorder="1" applyAlignment="1">
      <alignment horizontal="center"/>
    </xf>
    <xf numFmtId="0" fontId="60" fillId="24" borderId="0" xfId="67" applyFont="1" applyFill="1" applyBorder="1" applyAlignment="1">
      <alignment horizontal="right" vertical="center"/>
    </xf>
    <xf numFmtId="0" fontId="58" fillId="24" borderId="0" xfId="67" applyFont="1" applyFill="1" applyBorder="1" applyAlignment="1">
      <alignment horizontal="right"/>
    </xf>
    <xf numFmtId="0" fontId="23" fillId="0" borderId="0" xfId="46" applyFont="1" applyBorder="1" applyAlignment="1">
      <alignment horizontal="left" vertical="center"/>
    </xf>
    <xf numFmtId="0" fontId="9" fillId="0" borderId="0" xfId="46" applyAlignment="1">
      <alignment horizontal="left" vertical="center"/>
    </xf>
    <xf numFmtId="0" fontId="23" fillId="0" borderId="13" xfId="46" applyFont="1" applyBorder="1" applyAlignment="1">
      <alignment horizontal="right" vertical="center"/>
    </xf>
    <xf numFmtId="0" fontId="23" fillId="0" borderId="0" xfId="46" applyFont="1" applyBorder="1" applyAlignment="1">
      <alignment horizontal="left" vertical="center" wrapText="1"/>
    </xf>
    <xf numFmtId="0" fontId="9" fillId="0" borderId="0" xfId="46" applyBorder="1" applyAlignment="1">
      <alignment vertical="center"/>
    </xf>
    <xf numFmtId="0" fontId="23" fillId="0" borderId="0" xfId="46" applyFont="1" applyAlignment="1">
      <alignment horizontal="left" vertical="center"/>
    </xf>
    <xf numFmtId="0" fontId="23" fillId="0" borderId="0" xfId="46" applyFont="1" applyBorder="1" applyAlignment="1">
      <alignment horizontal="center" vertical="center"/>
    </xf>
    <xf numFmtId="0" fontId="23" fillId="0" borderId="0" xfId="46" applyFont="1" applyBorder="1" applyAlignment="1">
      <alignment horizontal="right" vertical="center"/>
    </xf>
    <xf numFmtId="0" fontId="53" fillId="0" borderId="0" xfId="46" applyFont="1" applyBorder="1" applyAlignment="1">
      <alignment horizontal="right" vertical="center"/>
    </xf>
    <xf numFmtId="0" fontId="23" fillId="0" borderId="0" xfId="46" applyFont="1" applyBorder="1" applyAlignment="1">
      <alignment horizontal="distributed" vertical="center"/>
    </xf>
    <xf numFmtId="0" fontId="11" fillId="0" borderId="0" xfId="46" applyFont="1" applyAlignment="1">
      <alignment horizontal="left" vertical="top" wrapText="1"/>
    </xf>
    <xf numFmtId="0" fontId="53" fillId="0" borderId="0" xfId="46" applyFont="1" applyBorder="1" applyAlignment="1">
      <alignment horizontal="right" vertical="center" shrinkToFit="1"/>
    </xf>
    <xf numFmtId="0" fontId="53" fillId="0" borderId="38" xfId="46" applyFont="1" applyBorder="1" applyAlignment="1">
      <alignment horizontal="right" vertical="center" shrinkToFit="1"/>
    </xf>
    <xf numFmtId="0" fontId="53" fillId="0" borderId="0" xfId="46" applyFont="1" applyBorder="1" applyAlignment="1">
      <alignment horizontal="left" vertical="center"/>
    </xf>
    <xf numFmtId="0" fontId="23" fillId="0" borderId="0" xfId="46" applyFont="1" applyBorder="1" applyAlignment="1">
      <alignment horizontal="left" vertical="top" wrapText="1"/>
    </xf>
    <xf numFmtId="0" fontId="53" fillId="0" borderId="0" xfId="46" applyFont="1" applyBorder="1" applyAlignment="1">
      <alignment horizontal="left" vertical="center" wrapText="1"/>
    </xf>
    <xf numFmtId="0" fontId="24" fillId="0" borderId="0" xfId="46" applyFont="1" applyAlignment="1">
      <alignment horizontal="left" vertical="center"/>
    </xf>
    <xf numFmtId="0" fontId="14" fillId="0" borderId="0" xfId="46" applyFont="1" applyAlignment="1">
      <alignment horizontal="left" vertical="center"/>
    </xf>
    <xf numFmtId="0" fontId="24" fillId="0" borderId="0" xfId="46" applyFont="1" applyBorder="1" applyAlignment="1">
      <alignment vertical="center" shrinkToFit="1"/>
    </xf>
    <xf numFmtId="0" fontId="9" fillId="0" borderId="0" xfId="42" applyAlignment="1">
      <alignment vertical="center"/>
    </xf>
    <xf numFmtId="0" fontId="24" fillId="0" borderId="13" xfId="46" applyFont="1" applyBorder="1" applyAlignment="1">
      <alignment horizontal="right" vertical="center"/>
    </xf>
    <xf numFmtId="0" fontId="9" fillId="0" borderId="13" xfId="46" applyBorder="1" applyAlignment="1">
      <alignment horizontal="right" vertical="center"/>
    </xf>
    <xf numFmtId="0" fontId="24" fillId="0" borderId="12" xfId="46" applyFont="1" applyBorder="1" applyAlignment="1">
      <alignment horizontal="left" vertical="center"/>
    </xf>
    <xf numFmtId="0" fontId="24" fillId="0" borderId="0" xfId="46" applyFont="1" applyBorder="1" applyAlignment="1">
      <alignment horizontal="left" vertical="center"/>
    </xf>
    <xf numFmtId="0" fontId="24" fillId="0" borderId="0" xfId="46" applyFont="1" applyAlignment="1">
      <alignment horizontal="left" vertical="center" wrapText="1"/>
    </xf>
    <xf numFmtId="0" fontId="103" fillId="0" borderId="0" xfId="42" applyFont="1" applyAlignment="1">
      <alignment horizontal="left" vertical="top" wrapText="1"/>
    </xf>
    <xf numFmtId="0" fontId="103" fillId="0" borderId="0" xfId="46" applyFont="1" applyAlignment="1">
      <alignment horizontal="center" vertical="center"/>
    </xf>
    <xf numFmtId="0" fontId="24" fillId="0" borderId="0" xfId="46" applyFont="1" applyAlignment="1">
      <alignment horizontal="left" vertical="top" wrapText="1"/>
    </xf>
    <xf numFmtId="0" fontId="55" fillId="0" borderId="0" xfId="46" applyFont="1" applyAlignment="1">
      <alignment horizontal="left" vertical="center" shrinkToFit="1"/>
    </xf>
    <xf numFmtId="0" fontId="104" fillId="0" borderId="0" xfId="46" applyFont="1" applyAlignment="1">
      <alignment horizontal="right" vertical="center"/>
    </xf>
    <xf numFmtId="0" fontId="105" fillId="0" borderId="0" xfId="46" applyFont="1" applyAlignment="1">
      <alignment horizontal="center" vertical="center"/>
    </xf>
    <xf numFmtId="0" fontId="44" fillId="24" borderId="0" xfId="74" applyFont="1" applyFill="1" applyBorder="1" applyAlignment="1">
      <alignment horizontal="left" vertical="center"/>
    </xf>
    <xf numFmtId="0" fontId="95" fillId="24" borderId="0" xfId="74" applyFont="1" applyFill="1" applyAlignment="1">
      <alignment horizontal="center" vertical="center"/>
    </xf>
    <xf numFmtId="0" fontId="2" fillId="24" borderId="72" xfId="74" applyFill="1" applyBorder="1" applyAlignment="1">
      <alignment horizontal="center" vertical="center"/>
    </xf>
    <xf numFmtId="0" fontId="2" fillId="24" borderId="73" xfId="74" applyFill="1" applyBorder="1" applyAlignment="1">
      <alignment horizontal="center" vertical="center"/>
    </xf>
    <xf numFmtId="0" fontId="2" fillId="24" borderId="74" xfId="74" applyFill="1" applyBorder="1" applyAlignment="1">
      <alignment horizontal="center" vertical="center"/>
    </xf>
    <xf numFmtId="0" fontId="2" fillId="24" borderId="19" xfId="74" applyFill="1" applyBorder="1" applyAlignment="1">
      <alignment horizontal="center" vertical="center"/>
    </xf>
    <xf numFmtId="0" fontId="2" fillId="24" borderId="13" xfId="74" applyFill="1" applyBorder="1" applyAlignment="1">
      <alignment horizontal="center" vertical="center"/>
    </xf>
    <xf numFmtId="0" fontId="2" fillId="24" borderId="24" xfId="74" applyFill="1" applyBorder="1" applyAlignment="1">
      <alignment horizontal="center" vertical="center"/>
    </xf>
    <xf numFmtId="0" fontId="2" fillId="24" borderId="39" xfId="74" applyFill="1" applyBorder="1" applyAlignment="1">
      <alignment horizontal="center" vertical="center"/>
    </xf>
    <xf numFmtId="0" fontId="2" fillId="24" borderId="0" xfId="74" applyFill="1" applyBorder="1" applyAlignment="1">
      <alignment horizontal="center" vertical="center"/>
    </xf>
    <xf numFmtId="0" fontId="2" fillId="24" borderId="38" xfId="74" applyFill="1" applyBorder="1" applyAlignment="1">
      <alignment horizontal="center" vertical="center"/>
    </xf>
    <xf numFmtId="0" fontId="2" fillId="24" borderId="16" xfId="74" applyFill="1" applyBorder="1" applyAlignment="1">
      <alignment horizontal="center" vertical="center"/>
    </xf>
    <xf numFmtId="0" fontId="2" fillId="24" borderId="12" xfId="74" applyFill="1" applyBorder="1" applyAlignment="1">
      <alignment horizontal="center" vertical="center"/>
    </xf>
    <xf numFmtId="0" fontId="2" fillId="24" borderId="18" xfId="74" applyFill="1" applyBorder="1" applyAlignment="1">
      <alignment horizontal="center" vertical="center"/>
    </xf>
    <xf numFmtId="0" fontId="10" fillId="0" borderId="0" xfId="43" applyFont="1" applyFill="1" applyBorder="1" applyAlignment="1">
      <alignment horizontal="center" vertical="center" shrinkToFit="1"/>
    </xf>
    <xf numFmtId="0" fontId="13" fillId="24" borderId="0" xfId="43" applyFont="1" applyFill="1" applyBorder="1" applyAlignment="1">
      <alignment horizontal="center" vertical="center" wrapText="1"/>
    </xf>
    <xf numFmtId="0" fontId="88" fillId="24" borderId="0" xfId="53" applyFont="1" applyFill="1" applyBorder="1" applyAlignment="1">
      <alignment horizontal="left" vertical="center"/>
    </xf>
    <xf numFmtId="0" fontId="95" fillId="24" borderId="0" xfId="74" applyFont="1" applyFill="1" applyBorder="1" applyAlignment="1">
      <alignment horizontal="left" vertical="center"/>
    </xf>
    <xf numFmtId="0" fontId="50" fillId="24" borderId="0" xfId="74" applyFont="1" applyFill="1" applyBorder="1" applyAlignment="1">
      <alignment horizontal="center" vertical="center"/>
    </xf>
    <xf numFmtId="0" fontId="88" fillId="24" borderId="0" xfId="53" applyFont="1" applyFill="1" applyBorder="1" applyAlignment="1">
      <alignment horizontal="left" vertical="top"/>
    </xf>
    <xf numFmtId="0" fontId="10" fillId="24" borderId="0" xfId="43" applyFont="1" applyFill="1" applyBorder="1" applyAlignment="1">
      <alignment horizontal="left" vertical="center" wrapText="1"/>
    </xf>
    <xf numFmtId="0" fontId="11" fillId="24" borderId="0" xfId="43" applyFont="1" applyFill="1" applyBorder="1" applyAlignment="1">
      <alignment horizontal="center" vertical="center" wrapText="1"/>
    </xf>
    <xf numFmtId="0" fontId="49" fillId="24" borderId="0" xfId="74" applyFont="1" applyFill="1" applyBorder="1" applyAlignment="1">
      <alignment horizontal="center" vertical="center"/>
    </xf>
    <xf numFmtId="0" fontId="10" fillId="24" borderId="0" xfId="43" applyFont="1" applyFill="1" applyBorder="1" applyAlignment="1">
      <alignment horizontal="center" vertical="top"/>
    </xf>
    <xf numFmtId="0" fontId="102" fillId="24" borderId="0" xfId="74" applyFont="1" applyFill="1" applyBorder="1" applyAlignment="1">
      <alignment horizontal="left" vertical="top" wrapText="1"/>
    </xf>
    <xf numFmtId="0" fontId="10" fillId="24" borderId="0" xfId="43" applyFont="1" applyFill="1" applyBorder="1" applyAlignment="1">
      <alignment horizontal="center" vertical="center" wrapText="1"/>
    </xf>
    <xf numFmtId="0" fontId="0" fillId="0" borderId="51" xfId="0" applyFont="1" applyFill="1" applyBorder="1" applyAlignment="1">
      <alignment horizontal="left" vertical="center" wrapText="1"/>
    </xf>
    <xf numFmtId="0" fontId="11" fillId="0" borderId="27" xfId="0" applyFont="1" applyFill="1" applyBorder="1" applyAlignment="1">
      <alignment horizontal="center" vertical="center" wrapText="1"/>
    </xf>
    <xf numFmtId="0" fontId="11" fillId="0" borderId="42" xfId="0" applyFont="1" applyFill="1" applyBorder="1" applyAlignment="1">
      <alignment horizontal="center" vertical="center" wrapText="1"/>
    </xf>
    <xf numFmtId="0" fontId="0" fillId="0" borderId="0" xfId="0" applyFont="1" applyFill="1" applyBorder="1" applyAlignment="1">
      <alignment vertical="center"/>
    </xf>
    <xf numFmtId="0" fontId="13" fillId="0" borderId="28" xfId="0" applyFont="1" applyFill="1" applyBorder="1" applyAlignment="1">
      <alignment horizontal="left" vertical="center" wrapText="1"/>
    </xf>
    <xf numFmtId="0" fontId="13" fillId="0" borderId="40" xfId="0" applyFont="1" applyFill="1" applyBorder="1" applyAlignment="1">
      <alignment horizontal="left" vertical="center" wrapText="1"/>
    </xf>
    <xf numFmtId="0" fontId="13" fillId="0" borderId="29" xfId="0" applyFont="1" applyFill="1" applyBorder="1" applyAlignment="1">
      <alignment horizontal="left" vertical="center" wrapText="1"/>
    </xf>
    <xf numFmtId="0" fontId="11" fillId="0" borderId="28" xfId="0" applyFont="1" applyFill="1" applyBorder="1" applyAlignment="1">
      <alignment horizontal="center" vertical="center" wrapText="1"/>
    </xf>
    <xf numFmtId="0" fontId="11" fillId="0" borderId="29" xfId="0" applyFont="1" applyFill="1" applyBorder="1" applyAlignment="1">
      <alignment horizontal="center" vertical="center" wrapText="1"/>
    </xf>
  </cellXfs>
  <cellStyles count="7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53" builtinId="8"/>
    <cellStyle name="ハイパーリンク 2" xfId="73"/>
    <cellStyle name="メモ" xfId="28" builtinId="10" customBuiltin="1"/>
    <cellStyle name="メモ 2" xfId="59"/>
    <cellStyle name="リンク セル" xfId="29" builtinId="24" customBuiltin="1"/>
    <cellStyle name="悪い" xfId="30" builtinId="27" customBuiltin="1"/>
    <cellStyle name="計算" xfId="31" builtinId="22" customBuiltin="1"/>
    <cellStyle name="警告文" xfId="32" builtinId="11" customBuiltin="1"/>
    <cellStyle name="桁区切り 2" xfId="60"/>
    <cellStyle name="桁区切り 3" xfId="65"/>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cellStyle name="標準 2 2" xfId="50"/>
    <cellStyle name="標準 2 2 2" xfId="61"/>
    <cellStyle name="標準 2 3" xfId="64"/>
    <cellStyle name="標準 2 3 2" xfId="68"/>
    <cellStyle name="標準 3" xfId="48"/>
    <cellStyle name="標準 3 2" xfId="54"/>
    <cellStyle name="標準 4" xfId="49"/>
    <cellStyle name="標準 4 2" xfId="51"/>
    <cellStyle name="標準 4 2 2" xfId="63"/>
    <cellStyle name="標準 4 3" xfId="57"/>
    <cellStyle name="標準 4 4" xfId="75"/>
    <cellStyle name="標準 5" xfId="52"/>
    <cellStyle name="標準 5 2" xfId="58"/>
    <cellStyle name="標準 5 3" xfId="69"/>
    <cellStyle name="標準 5 3 2" xfId="74"/>
    <cellStyle name="標準 6" xfId="56"/>
    <cellStyle name="標準 6 2" xfId="67"/>
    <cellStyle name="標準 7" xfId="66"/>
    <cellStyle name="標準_CT2ID639N277" xfId="42"/>
    <cellStyle name="標準_CT57ID2345N174" xfId="43"/>
    <cellStyle name="標準_kyotaku_shinnsei" xfId="55"/>
    <cellStyle name="標準_記載方法" xfId="71"/>
    <cellStyle name="標準_共通⑤" xfId="72"/>
    <cellStyle name="標準_勤務時間の調べ" xfId="44"/>
    <cellStyle name="標準_写真台紙（１面６枚型）" xfId="70"/>
    <cellStyle name="標準_第１号様式・付表" xfId="45"/>
    <cellStyle name="標準_付表　訪問介護　修正版_第一号様式 2" xfId="62"/>
    <cellStyle name="標準_老福届" xfId="46"/>
    <cellStyle name="良い" xfId="47" builtinId="26" customBuiltin="1"/>
  </cellStyles>
  <dxfs count="2375">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31</xdr:col>
          <xdr:colOff>30480</xdr:colOff>
          <xdr:row>34</xdr:row>
          <xdr:rowOff>22860</xdr:rowOff>
        </xdr:from>
        <xdr:to>
          <xdr:col>32</xdr:col>
          <xdr:colOff>22860</xdr:colOff>
          <xdr:row>34</xdr:row>
          <xdr:rowOff>198120</xdr:rowOff>
        </xdr:to>
        <xdr:sp macro="" textlink="">
          <xdr:nvSpPr>
            <xdr:cNvPr id="73729" name="Check Box 1" hidden="1">
              <a:extLst>
                <a:ext uri="{63B3BB69-23CF-44E3-9099-C40C66FF867C}">
                  <a14:compatExt spid="_x0000_s737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91440</xdr:colOff>
          <xdr:row>39</xdr:row>
          <xdr:rowOff>0</xdr:rowOff>
        </xdr:from>
        <xdr:to>
          <xdr:col>17</xdr:col>
          <xdr:colOff>83820</xdr:colOff>
          <xdr:row>39</xdr:row>
          <xdr:rowOff>175260</xdr:rowOff>
        </xdr:to>
        <xdr:sp macro="" textlink="">
          <xdr:nvSpPr>
            <xdr:cNvPr id="73730" name="Check Box 2" hidden="1">
              <a:extLst>
                <a:ext uri="{63B3BB69-23CF-44E3-9099-C40C66FF867C}">
                  <a14:compatExt spid="_x0000_s737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91440</xdr:colOff>
          <xdr:row>44</xdr:row>
          <xdr:rowOff>0</xdr:rowOff>
        </xdr:from>
        <xdr:to>
          <xdr:col>17</xdr:col>
          <xdr:colOff>83820</xdr:colOff>
          <xdr:row>44</xdr:row>
          <xdr:rowOff>175260</xdr:rowOff>
        </xdr:to>
        <xdr:sp macro="" textlink="">
          <xdr:nvSpPr>
            <xdr:cNvPr id="73731" name="Check Box 3" hidden="1">
              <a:extLst>
                <a:ext uri="{63B3BB69-23CF-44E3-9099-C40C66FF867C}">
                  <a14:compatExt spid="_x0000_s737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91440</xdr:colOff>
          <xdr:row>46</xdr:row>
          <xdr:rowOff>0</xdr:rowOff>
        </xdr:from>
        <xdr:to>
          <xdr:col>17</xdr:col>
          <xdr:colOff>83820</xdr:colOff>
          <xdr:row>46</xdr:row>
          <xdr:rowOff>175260</xdr:rowOff>
        </xdr:to>
        <xdr:sp macro="" textlink="">
          <xdr:nvSpPr>
            <xdr:cNvPr id="73732" name="Check Box 4" hidden="1">
              <a:extLst>
                <a:ext uri="{63B3BB69-23CF-44E3-9099-C40C66FF867C}">
                  <a14:compatExt spid="_x0000_s737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91440</xdr:colOff>
          <xdr:row>59</xdr:row>
          <xdr:rowOff>0</xdr:rowOff>
        </xdr:from>
        <xdr:to>
          <xdr:col>17</xdr:col>
          <xdr:colOff>83820</xdr:colOff>
          <xdr:row>59</xdr:row>
          <xdr:rowOff>175260</xdr:rowOff>
        </xdr:to>
        <xdr:sp macro="" textlink="">
          <xdr:nvSpPr>
            <xdr:cNvPr id="73733" name="Check Box 5" hidden="1">
              <a:extLst>
                <a:ext uri="{63B3BB69-23CF-44E3-9099-C40C66FF867C}">
                  <a14:compatExt spid="_x0000_s737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20</xdr:col>
          <xdr:colOff>83820</xdr:colOff>
          <xdr:row>17</xdr:row>
          <xdr:rowOff>0</xdr:rowOff>
        </xdr:from>
        <xdr:to>
          <xdr:col>23</xdr:col>
          <xdr:colOff>99060</xdr:colOff>
          <xdr:row>18</xdr:row>
          <xdr:rowOff>22860</xdr:rowOff>
        </xdr:to>
        <xdr:sp macro="" textlink="">
          <xdr:nvSpPr>
            <xdr:cNvPr id="81921" name="Check Box 1" hidden="1">
              <a:extLst>
                <a:ext uri="{63B3BB69-23CF-44E3-9099-C40C66FF867C}">
                  <a14:compatExt spid="_x0000_s81921"/>
                </a:ext>
                <a:ext uri="{FF2B5EF4-FFF2-40B4-BE49-F238E27FC236}">
                  <a16:creationId xmlns:a16="http://schemas.microsoft.com/office/drawing/2014/main" id="{00000000-0008-0000-1600-0000018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xdr:from>
          <xdr:col>24</xdr:col>
          <xdr:colOff>160020</xdr:colOff>
          <xdr:row>17</xdr:row>
          <xdr:rowOff>0</xdr:rowOff>
        </xdr:from>
        <xdr:to>
          <xdr:col>27</xdr:col>
          <xdr:colOff>144780</xdr:colOff>
          <xdr:row>18</xdr:row>
          <xdr:rowOff>22860</xdr:rowOff>
        </xdr:to>
        <xdr:sp macro="" textlink="">
          <xdr:nvSpPr>
            <xdr:cNvPr id="81922" name="Check Box 2" hidden="1">
              <a:extLst>
                <a:ext uri="{63B3BB69-23CF-44E3-9099-C40C66FF867C}">
                  <a14:compatExt spid="_x0000_s81922"/>
                </a:ext>
                <a:ext uri="{FF2B5EF4-FFF2-40B4-BE49-F238E27FC236}">
                  <a16:creationId xmlns:a16="http://schemas.microsoft.com/office/drawing/2014/main" id="{00000000-0008-0000-1600-0000028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4</xdr:col>
      <xdr:colOff>381000</xdr:colOff>
      <xdr:row>3</xdr:row>
      <xdr:rowOff>85725</xdr:rowOff>
    </xdr:from>
    <xdr:to>
      <xdr:col>4</xdr:col>
      <xdr:colOff>457200</xdr:colOff>
      <xdr:row>4</xdr:row>
      <xdr:rowOff>247650</xdr:rowOff>
    </xdr:to>
    <xdr:sp macro="" textlink="">
      <xdr:nvSpPr>
        <xdr:cNvPr id="2" name="右中かっこ 1"/>
        <xdr:cNvSpPr/>
      </xdr:nvSpPr>
      <xdr:spPr>
        <a:xfrm>
          <a:off x="5372100" y="817245"/>
          <a:ext cx="76200" cy="413385"/>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95250</xdr:colOff>
      <xdr:row>74</xdr:row>
      <xdr:rowOff>19050</xdr:rowOff>
    </xdr:from>
    <xdr:to>
      <xdr:col>15</xdr:col>
      <xdr:colOff>285750</xdr:colOff>
      <xdr:row>83</xdr:row>
      <xdr:rowOff>57150</xdr:rowOff>
    </xdr:to>
    <xdr:sp macro="" textlink="">
      <xdr:nvSpPr>
        <xdr:cNvPr id="3" name="正方形/長方形 2"/>
        <xdr:cNvSpPr/>
      </xdr:nvSpPr>
      <xdr:spPr>
        <a:xfrm>
          <a:off x="240030" y="16508730"/>
          <a:ext cx="12580620" cy="209550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419100</xdr:colOff>
      <xdr:row>42</xdr:row>
      <xdr:rowOff>266700</xdr:rowOff>
    </xdr:from>
    <xdr:to>
      <xdr:col>22</xdr:col>
      <xdr:colOff>3467100</xdr:colOff>
      <xdr:row>56</xdr:row>
      <xdr:rowOff>266700</xdr:rowOff>
    </xdr:to>
    <xdr:sp macro="" textlink="">
      <xdr:nvSpPr>
        <xdr:cNvPr id="2" name="正方形/長方形 1"/>
        <xdr:cNvSpPr/>
      </xdr:nvSpPr>
      <xdr:spPr>
        <a:xfrm>
          <a:off x="541020" y="14348460"/>
          <a:ext cx="17571720" cy="469392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年度介護報酬改定に関する</a:t>
          </a:r>
          <a:r>
            <a:rPr kumimoji="1" lang="en-US" altLang="ja-JP" sz="1600">
              <a:solidFill>
                <a:sysClr val="windowText" lastClr="000000"/>
              </a:solidFill>
              <a:latin typeface="+mn-ea"/>
              <a:ea typeface="+mn-ea"/>
            </a:rPr>
            <a:t>Q&amp;A</a:t>
          </a:r>
          <a:r>
            <a:rPr kumimoji="1" lang="ja-JP" altLang="en-US" sz="1600">
              <a:solidFill>
                <a:sysClr val="windowText" lastClr="000000"/>
              </a:solidFill>
              <a:latin typeface="+mn-ea"/>
              <a:ea typeface="+mn-ea"/>
            </a:rPr>
            <a:t>（</a:t>
          </a:r>
          <a:r>
            <a:rPr kumimoji="1" lang="en-US" altLang="ja-JP" sz="1600">
              <a:solidFill>
                <a:sysClr val="windowText" lastClr="000000"/>
              </a:solidFill>
              <a:latin typeface="+mn-ea"/>
              <a:ea typeface="+mn-ea"/>
            </a:rPr>
            <a:t>Vol.1</a:t>
          </a:r>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a:t>
          </a:r>
          <a:r>
            <a:rPr kumimoji="1" lang="en-US" altLang="ja-JP" sz="1600">
              <a:solidFill>
                <a:sysClr val="windowText" lastClr="000000"/>
              </a:solidFill>
              <a:latin typeface="+mn-ea"/>
              <a:ea typeface="+mn-ea"/>
            </a:rPr>
            <a:t>3</a:t>
          </a:r>
          <a:r>
            <a:rPr kumimoji="1" lang="ja-JP" altLang="en-US" sz="1600">
              <a:solidFill>
                <a:sysClr val="windowText" lastClr="000000"/>
              </a:solidFill>
              <a:latin typeface="+mn-ea"/>
              <a:ea typeface="+mn-ea"/>
            </a:rPr>
            <a:t>月</a:t>
          </a:r>
          <a:r>
            <a:rPr kumimoji="1" lang="en-US" altLang="ja-JP" sz="1600">
              <a:solidFill>
                <a:sysClr val="windowText" lastClr="000000"/>
              </a:solidFill>
              <a:latin typeface="+mn-ea"/>
              <a:ea typeface="+mn-ea"/>
            </a:rPr>
            <a:t>16</a:t>
          </a:r>
          <a:r>
            <a:rPr kumimoji="1" lang="ja-JP" altLang="en-US" sz="1600">
              <a:solidFill>
                <a:sysClr val="windowText" lastClr="000000"/>
              </a:solidFill>
              <a:latin typeface="+mn-ea"/>
              <a:ea typeface="+mn-ea"/>
            </a:rPr>
            <a:t>日）</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問</a:t>
          </a:r>
          <a:r>
            <a:rPr kumimoji="1" lang="en-US" altLang="ja-JP" sz="1600">
              <a:solidFill>
                <a:sysClr val="windowText" lastClr="000000"/>
              </a:solidFill>
              <a:latin typeface="+mn-ea"/>
              <a:ea typeface="+mn-ea"/>
            </a:rPr>
            <a:t>63</a:t>
          </a:r>
          <a:r>
            <a:rPr kumimoji="1" lang="ja-JP" altLang="en-US" sz="1600">
              <a:solidFill>
                <a:sysClr val="windowText" lastClr="000000"/>
              </a:solidFill>
              <a:latin typeface="+mn-ea"/>
              <a:ea typeface="+mn-ea"/>
            </a:rPr>
            <a:t>　通所介護において、確保すべき従業者の勤務延時間数は、実労働時間しか算入できないのか。休憩時間はどのように取扱うのか。</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（答）労働基準法第</a:t>
          </a:r>
          <a:r>
            <a:rPr kumimoji="1" lang="en-US" altLang="ja-JP" sz="1600">
              <a:solidFill>
                <a:sysClr val="windowText" lastClr="000000"/>
              </a:solidFill>
              <a:latin typeface="+mn-ea"/>
              <a:ea typeface="+mn-ea"/>
            </a:rPr>
            <a:t>34 </a:t>
          </a:r>
          <a:r>
            <a:rPr kumimoji="1" lang="ja-JP" altLang="en-US" sz="1600">
              <a:solidFill>
                <a:sysClr val="windowText" lastClr="000000"/>
              </a:solidFill>
              <a:latin typeface="+mn-ea"/>
              <a:ea typeface="+mn-ea"/>
            </a:rPr>
            <a:t>条において最低限確保すべきとされている程度の休憩時間については、確保すべき勤務延時間数に含めて差し支えない。ただし、その場合においても、居宅基準第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を満たす必要があることから、介護職員全員が同一時間帯に一斉に休憩を取ることがないようにすること。また、介護職員が常時１名しか配置されていない事業所については、当該職員が休憩を取る時間帯に、介護職員以外で利用者に対して直接ケアを行う職員（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項第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号の生活相談員又は同項第</a:t>
          </a:r>
          <a:r>
            <a:rPr kumimoji="1" lang="en-US" altLang="ja-JP" sz="1600">
              <a:solidFill>
                <a:sysClr val="windowText" lastClr="000000"/>
              </a:solidFill>
              <a:latin typeface="+mn-ea"/>
              <a:ea typeface="+mn-ea"/>
            </a:rPr>
            <a:t>2 </a:t>
          </a:r>
          <a:r>
            <a:rPr kumimoji="1" lang="ja-JP" altLang="en-US" sz="1600">
              <a:solidFill>
                <a:sysClr val="windowText" lastClr="000000"/>
              </a:solidFill>
              <a:latin typeface="+mn-ea"/>
              <a:ea typeface="+mn-ea"/>
            </a:rPr>
            <a:t>号の看護職員）が配置されていれば、居宅基準第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項の規定を満たすものとして取り扱って差し支えない。</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　このような取扱いは、通常の常勤換算方法とは異なりサービス提供時間内において必要な労働力を確保しつつピークタイムに手厚く配置することを可能とするなど、交代で休憩を取得したとしても必ずしもサービスの質の低下には繋がらないと考えられる通所介護（療養通所介護は除く）に限って認められるものである。</a:t>
          </a:r>
        </a:p>
        <a:p>
          <a:pPr algn="l"/>
          <a:r>
            <a:rPr kumimoji="1" lang="ja-JP" altLang="en-US" sz="1600">
              <a:solidFill>
                <a:sysClr val="windowText" lastClr="000000"/>
              </a:solidFill>
              <a:latin typeface="+mn-ea"/>
              <a:ea typeface="+mn-ea"/>
            </a:rPr>
            <a:t>　なお、管理者は従業者の雇用管理を一元的に行うものとされていることから、休憩時間の取得等について労働関係法規を遵守すること。</a:t>
          </a:r>
        </a:p>
        <a:p>
          <a:pPr algn="l"/>
          <a:r>
            <a:rPr kumimoji="1" lang="ja-JP" altLang="en-US" sz="1600">
              <a:solidFill>
                <a:sysClr val="windowText" lastClr="000000"/>
              </a:solidFill>
              <a:latin typeface="+mn-ea"/>
              <a:ea typeface="+mn-ea"/>
            </a:rPr>
            <a:t>　認知症対応型通所介護についても同様の考え方とする。</a:t>
          </a:r>
          <a:endParaRPr kumimoji="1" lang="en-US" altLang="ja-JP" sz="1600">
            <a:solidFill>
              <a:sysClr val="windowText" lastClr="000000"/>
            </a:solidFill>
            <a:latin typeface="+mn-ea"/>
            <a:ea typeface="+mn-ea"/>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14</xdr:col>
      <xdr:colOff>0</xdr:colOff>
      <xdr:row>4</xdr:row>
      <xdr:rowOff>0</xdr:rowOff>
    </xdr:from>
    <xdr:to>
      <xdr:col>20</xdr:col>
      <xdr:colOff>0</xdr:colOff>
      <xdr:row>16</xdr:row>
      <xdr:rowOff>0</xdr:rowOff>
    </xdr:to>
    <xdr:sp macro="" textlink="">
      <xdr:nvSpPr>
        <xdr:cNvPr id="2" name="テキスト ボックス 1"/>
        <xdr:cNvSpPr txBox="1"/>
      </xdr:nvSpPr>
      <xdr:spPr>
        <a:xfrm>
          <a:off x="9144000" y="830580"/>
          <a:ext cx="3703320" cy="40767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a:t>※</a:t>
          </a:r>
          <a:r>
            <a:rPr kumimoji="1" lang="ja-JP" altLang="en-US" sz="1100"/>
            <a:t>添付する写真の番号と撮影方法を図示してください。（</a:t>
          </a:r>
          <a:r>
            <a:rPr lang="ja-JP" altLang="ja-JP" sz="1100" b="0" i="0" baseline="0">
              <a:solidFill>
                <a:schemeClr val="dk1"/>
              </a:solidFill>
              <a:effectLst/>
              <a:latin typeface="+mn-lt"/>
              <a:ea typeface="+mn-ea"/>
              <a:cs typeface="+mn-cs"/>
            </a:rPr>
            <a:t>プライバシー確保の確認のため</a:t>
          </a:r>
          <a:r>
            <a:rPr lang="ja-JP" altLang="en-US" sz="1100" b="0" i="0" baseline="0">
              <a:solidFill>
                <a:schemeClr val="dk1"/>
              </a:solidFill>
              <a:effectLst/>
              <a:latin typeface="+mn-lt"/>
              <a:ea typeface="+mn-ea"/>
              <a:cs typeface="+mn-cs"/>
            </a:rPr>
            <a:t>、</a:t>
          </a:r>
          <a:r>
            <a:rPr lang="ja-JP" altLang="ja-JP" sz="1100" b="0" i="0" baseline="0">
              <a:solidFill>
                <a:schemeClr val="dk1"/>
              </a:solidFill>
              <a:effectLst/>
              <a:latin typeface="+mn-lt"/>
              <a:ea typeface="+mn-ea"/>
              <a:cs typeface="+mn-cs"/>
            </a:rPr>
            <a:t>相談室と静養室は外側と内側を撮影してください。</a:t>
          </a:r>
          <a:r>
            <a:rPr lang="ja-JP" altLang="en-US" sz="1100" b="0" i="0" baseline="0">
              <a:solidFill>
                <a:schemeClr val="dk1"/>
              </a:solidFill>
              <a:effectLst/>
              <a:latin typeface="+mn-lt"/>
              <a:ea typeface="+mn-ea"/>
              <a:cs typeface="+mn-cs"/>
            </a:rPr>
            <a:t>）</a:t>
          </a:r>
          <a:endParaRPr lang="ja-JP" altLang="ja-JP" sz="1100">
            <a:effectLst/>
          </a:endParaRPr>
        </a:p>
        <a:p>
          <a:endParaRPr kumimoji="1" lang="en-US" altLang="ja-JP" sz="1100"/>
        </a:p>
        <a:p>
          <a:r>
            <a:rPr kumimoji="1" lang="en-US" altLang="ja-JP" sz="1100"/>
            <a:t>【</a:t>
          </a:r>
          <a:r>
            <a:rPr kumimoji="1" lang="ja-JP" altLang="en-US" sz="1100"/>
            <a:t>注１</a:t>
          </a:r>
          <a:r>
            <a:rPr kumimoji="1" lang="en-US" altLang="ja-JP" sz="1100"/>
            <a:t>】</a:t>
          </a:r>
          <a:r>
            <a:rPr kumimoji="1" lang="ja-JP" altLang="en-US" sz="1100"/>
            <a:t>食堂及び機能訓練室の面積算出については、算定した根拠となる計算式を表示してください。</a:t>
          </a:r>
          <a:r>
            <a:rPr kumimoji="1" lang="ja-JP" altLang="en-US" sz="1100" b="1">
              <a:solidFill>
                <a:srgbClr val="FF0000"/>
              </a:solidFill>
            </a:rPr>
            <a:t>（面積は内法で算出してください。）</a:t>
          </a:r>
          <a:endParaRPr kumimoji="1" lang="en-US" altLang="ja-JP" sz="1100" b="1">
            <a:solidFill>
              <a:srgbClr val="FF0000"/>
            </a:solidFill>
          </a:endParaRPr>
        </a:p>
        <a:p>
          <a:endParaRPr kumimoji="1" lang="en-US" altLang="ja-JP" sz="500"/>
        </a:p>
        <a:p>
          <a:r>
            <a:rPr kumimoji="1" lang="en-US" altLang="ja-JP" sz="1100"/>
            <a:t>【</a:t>
          </a:r>
          <a:r>
            <a:rPr kumimoji="1" lang="ja-JP" altLang="en-US" sz="1100"/>
            <a:t>注２</a:t>
          </a:r>
          <a:r>
            <a:rPr kumimoji="1" lang="en-US" altLang="ja-JP" sz="1100"/>
            <a:t>】</a:t>
          </a:r>
          <a:r>
            <a:rPr kumimoji="1" lang="ja-JP" altLang="en-US" sz="1100"/>
            <a:t>収納棚、什器、ハンガーラック、事務スペース、備品置き等の利用者が機能訓練等に利用できない部分は食堂兼機能訓練室の面積から除外してください。</a:t>
          </a:r>
          <a:endParaRPr kumimoji="1" lang="en-US" altLang="ja-JP" sz="1100"/>
        </a:p>
        <a:p>
          <a:endParaRPr kumimoji="1" lang="en-US" altLang="ja-JP" sz="500"/>
        </a:p>
        <a:p>
          <a:r>
            <a:rPr kumimoji="1" lang="en-US" altLang="ja-JP" sz="1100"/>
            <a:t>【</a:t>
          </a:r>
          <a:r>
            <a:rPr kumimoji="1" lang="ja-JP" altLang="en-US" sz="1100"/>
            <a:t>注３</a:t>
          </a:r>
          <a:r>
            <a:rPr kumimoji="1" lang="en-US" altLang="ja-JP" sz="1100"/>
            <a:t>】</a:t>
          </a:r>
          <a:r>
            <a:rPr kumimoji="1" lang="ja-JP" altLang="en-US" sz="1100"/>
            <a:t>キッチンが食堂兼機能訓練室と接する場合、原則、キッチン前のスペース（６０ｃｍ幅）は職員のみが使用するため食堂兼機能訓練室の面積から除外してください。</a:t>
          </a:r>
          <a:endParaRPr kumimoji="1" lang="en-US" altLang="ja-JP" sz="1100"/>
        </a:p>
        <a:p>
          <a:endParaRPr kumimoji="1" lang="en-US" altLang="ja-JP" sz="500"/>
        </a:p>
        <a:p>
          <a:r>
            <a:rPr kumimoji="1" lang="en-US" altLang="ja-JP" sz="1100"/>
            <a:t>【</a:t>
          </a:r>
          <a:r>
            <a:rPr kumimoji="1" lang="ja-JP" altLang="en-US" sz="1100"/>
            <a:t>注４</a:t>
          </a:r>
          <a:r>
            <a:rPr kumimoji="1" lang="en-US" altLang="ja-JP" sz="1100"/>
            <a:t>】</a:t>
          </a:r>
          <a:r>
            <a:rPr kumimoji="1" lang="ja-JP" altLang="en-US" sz="1100"/>
            <a:t>通路・廊下相当・スロープ形状の部分は食堂兼機能訓練室の面積に含めることはできません。（機能訓練の一環として使用する場合でも不可）</a:t>
          </a:r>
          <a:endParaRPr kumimoji="1" lang="en-US" altLang="ja-JP" sz="1100"/>
        </a:p>
        <a:p>
          <a:endParaRPr kumimoji="1" lang="en-US" altLang="ja-JP" sz="500"/>
        </a:p>
        <a:p>
          <a:r>
            <a:rPr kumimoji="1" lang="en-US" altLang="ja-JP" sz="1100"/>
            <a:t>【</a:t>
          </a:r>
          <a:r>
            <a:rPr kumimoji="1" lang="ja-JP" altLang="en-US" sz="1100"/>
            <a:t>注５</a:t>
          </a:r>
          <a:r>
            <a:rPr kumimoji="1" lang="en-US" altLang="ja-JP" sz="1100"/>
            <a:t>】</a:t>
          </a:r>
          <a:r>
            <a:rPr kumimoji="1" lang="ja-JP" altLang="en-US" sz="1100"/>
            <a:t>他の事業や他の単位を同時に運営する場合、食堂兼機能訓練室の面積には、他の事業・単位の職員や利用者が通行する通路部分（７０ｃｍ幅）を含めることはできません。</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590550</xdr:colOff>
      <xdr:row>12</xdr:row>
      <xdr:rowOff>66675</xdr:rowOff>
    </xdr:from>
    <xdr:to>
      <xdr:col>11</xdr:col>
      <xdr:colOff>0</xdr:colOff>
      <xdr:row>31</xdr:row>
      <xdr:rowOff>47625</xdr:rowOff>
    </xdr:to>
    <xdr:sp macro="" textlink="">
      <xdr:nvSpPr>
        <xdr:cNvPr id="2" name="Rectangle 1"/>
        <xdr:cNvSpPr>
          <a:spLocks noChangeArrowheads="1"/>
        </xdr:cNvSpPr>
      </xdr:nvSpPr>
      <xdr:spPr bwMode="auto">
        <a:xfrm>
          <a:off x="590550" y="3617595"/>
          <a:ext cx="6198870" cy="3166110"/>
        </a:xfrm>
        <a:prstGeom prst="rect">
          <a:avLst/>
        </a:prstGeom>
        <a:solidFill>
          <a:srgbClr xmlns:mc="http://schemas.openxmlformats.org/markup-compatibility/2006" xmlns:a14="http://schemas.microsoft.com/office/drawing/2010/main" val="FFFFFF" mc:Ignorable="a14" a14:legacySpreadsheetColorIndex="65">
            <a:alpha val="96861"/>
          </a:srgbClr>
        </a:solidFill>
        <a:ln w="63500" cmpd="dbl">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11</xdr:col>
      <xdr:colOff>613410</xdr:colOff>
      <xdr:row>12</xdr:row>
      <xdr:rowOff>76200</xdr:rowOff>
    </xdr:from>
    <xdr:to>
      <xdr:col>22</xdr:col>
      <xdr:colOff>0</xdr:colOff>
      <xdr:row>31</xdr:row>
      <xdr:rowOff>57150</xdr:rowOff>
    </xdr:to>
    <xdr:sp macro="" textlink="">
      <xdr:nvSpPr>
        <xdr:cNvPr id="3" name="Rectangle 2"/>
        <xdr:cNvSpPr>
          <a:spLocks noChangeArrowheads="1"/>
        </xdr:cNvSpPr>
      </xdr:nvSpPr>
      <xdr:spPr bwMode="auto">
        <a:xfrm>
          <a:off x="7402830" y="3627120"/>
          <a:ext cx="6176010" cy="3166110"/>
        </a:xfrm>
        <a:prstGeom prst="rect">
          <a:avLst/>
        </a:prstGeom>
        <a:solidFill>
          <a:srgbClr xmlns:mc="http://schemas.openxmlformats.org/markup-compatibility/2006" xmlns:a14="http://schemas.microsoft.com/office/drawing/2010/main" val="FFFFFF" mc:Ignorable="a14" a14:legacySpreadsheetColorIndex="65"/>
        </a:solidFill>
        <a:ln w="63500" cmpd="dbl">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0</xdr:col>
      <xdr:colOff>613410</xdr:colOff>
      <xdr:row>35</xdr:row>
      <xdr:rowOff>28575</xdr:rowOff>
    </xdr:from>
    <xdr:to>
      <xdr:col>10</xdr:col>
      <xdr:colOff>528918</xdr:colOff>
      <xdr:row>54</xdr:row>
      <xdr:rowOff>0</xdr:rowOff>
    </xdr:to>
    <xdr:sp macro="" textlink="">
      <xdr:nvSpPr>
        <xdr:cNvPr id="4" name="Rectangle 3"/>
        <xdr:cNvSpPr>
          <a:spLocks noChangeArrowheads="1"/>
        </xdr:cNvSpPr>
      </xdr:nvSpPr>
      <xdr:spPr bwMode="auto">
        <a:xfrm>
          <a:off x="613410" y="7511415"/>
          <a:ext cx="6087708" cy="3156585"/>
        </a:xfrm>
        <a:prstGeom prst="rect">
          <a:avLst/>
        </a:prstGeom>
        <a:solidFill>
          <a:srgbClr xmlns:mc="http://schemas.openxmlformats.org/markup-compatibility/2006" xmlns:a14="http://schemas.microsoft.com/office/drawing/2010/main" val="FFFFFF" mc:Ignorable="a14" a14:legacySpreadsheetColorIndex="65"/>
        </a:solidFill>
        <a:ln w="63500" cmpd="dbl">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12</xdr:col>
      <xdr:colOff>47625</xdr:colOff>
      <xdr:row>35</xdr:row>
      <xdr:rowOff>28575</xdr:rowOff>
    </xdr:from>
    <xdr:to>
      <xdr:col>22</xdr:col>
      <xdr:colOff>0</xdr:colOff>
      <xdr:row>54</xdr:row>
      <xdr:rowOff>0</xdr:rowOff>
    </xdr:to>
    <xdr:sp macro="" textlink="">
      <xdr:nvSpPr>
        <xdr:cNvPr id="5" name="Rectangle 4"/>
        <xdr:cNvSpPr>
          <a:spLocks noChangeArrowheads="1"/>
        </xdr:cNvSpPr>
      </xdr:nvSpPr>
      <xdr:spPr bwMode="auto">
        <a:xfrm>
          <a:off x="7454265" y="7511415"/>
          <a:ext cx="6124575" cy="3156585"/>
        </a:xfrm>
        <a:prstGeom prst="rect">
          <a:avLst/>
        </a:prstGeom>
        <a:solidFill>
          <a:srgbClr xmlns:mc="http://schemas.openxmlformats.org/markup-compatibility/2006" xmlns:a14="http://schemas.microsoft.com/office/drawing/2010/main" val="FFFFFF" mc:Ignorable="a14" a14:legacySpreadsheetColorIndex="65"/>
        </a:solidFill>
        <a:ln w="63500" cmpd="dbl">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700"/>
            </a:lnSpc>
            <a:defRPr sz="1000"/>
          </a:pPr>
          <a:endParaRPr lang="ja-JP" altLang="en-US" sz="1400" b="0" i="0" u="none" strike="noStrike" baseline="0">
            <a:solidFill>
              <a:srgbClr val="000000"/>
            </a:solidFill>
            <a:latin typeface="HG丸ｺﾞｼｯｸM-PRO"/>
            <a:ea typeface="HG丸ｺﾞｼｯｸM-PRO"/>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5</xdr:col>
      <xdr:colOff>2600325</xdr:colOff>
      <xdr:row>16</xdr:row>
      <xdr:rowOff>161925</xdr:rowOff>
    </xdr:from>
    <xdr:to>
      <xdr:col>7</xdr:col>
      <xdr:colOff>114300</xdr:colOff>
      <xdr:row>18</xdr:row>
      <xdr:rowOff>76200</xdr:rowOff>
    </xdr:to>
    <xdr:sp macro="" textlink="">
      <xdr:nvSpPr>
        <xdr:cNvPr id="2" name="AutoShape 2">
          <a:extLst>
            <a:ext uri="{FF2B5EF4-FFF2-40B4-BE49-F238E27FC236}">
              <a16:creationId xmlns:a16="http://schemas.microsoft.com/office/drawing/2014/main" id="{00000000-0008-0000-1500-000002000000}"/>
            </a:ext>
          </a:extLst>
        </xdr:cNvPr>
        <xdr:cNvSpPr>
          <a:spLocks noChangeArrowheads="1"/>
        </xdr:cNvSpPr>
      </xdr:nvSpPr>
      <xdr:spPr bwMode="auto">
        <a:xfrm>
          <a:off x="3371850" y="3762375"/>
          <a:ext cx="2552700" cy="447675"/>
        </a:xfrm>
        <a:prstGeom prst="wedgeRoundRectCallout">
          <a:avLst>
            <a:gd name="adj1" fmla="val -41477"/>
            <a:gd name="adj2" fmla="val 89111"/>
            <a:gd name="adj3" fmla="val 16667"/>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l" rtl="0">
            <a:lnSpc>
              <a:spcPts val="1000"/>
            </a:lnSpc>
            <a:defRPr sz="1000"/>
          </a:pPr>
          <a:r>
            <a:rPr lang="ja-JP" altLang="en-US" sz="900" b="1" i="0" u="none" strike="noStrike" baseline="0">
              <a:solidFill>
                <a:srgbClr val="000000"/>
              </a:solidFill>
              <a:latin typeface="ＭＳ ゴシック"/>
              <a:ea typeface="ＭＳ ゴシック"/>
            </a:rPr>
            <a:t>老人福祉法上の事業の種類を記載し、</a:t>
          </a:r>
          <a:endParaRPr lang="en-US" altLang="ja-JP" sz="900" b="1" i="0" u="none" strike="noStrike" baseline="0">
            <a:solidFill>
              <a:srgbClr val="000000"/>
            </a:solidFill>
            <a:latin typeface="ＭＳ ゴシック"/>
            <a:ea typeface="ＭＳ ゴシック"/>
          </a:endParaRPr>
        </a:p>
        <a:p>
          <a:pPr algn="l" rtl="0">
            <a:lnSpc>
              <a:spcPts val="1000"/>
            </a:lnSpc>
            <a:defRPr sz="1000"/>
          </a:pPr>
          <a:r>
            <a:rPr lang="ja-JP" altLang="en-US" sz="900" b="1" i="0" u="none" strike="noStrike" baseline="0">
              <a:solidFill>
                <a:srgbClr val="000000"/>
              </a:solidFill>
              <a:latin typeface="ＭＳ ゴシック"/>
              <a:ea typeface="ＭＳ ゴシック"/>
            </a:rPr>
            <a:t>括弧書きで介護保険法上の事業の内容を記載。</a:t>
          </a:r>
        </a:p>
      </xdr:txBody>
    </xdr:sp>
    <xdr:clientData/>
  </xdr:twoCellAnchor>
  <xdr:twoCellAnchor>
    <xdr:from>
      <xdr:col>6</xdr:col>
      <xdr:colOff>352425</xdr:colOff>
      <xdr:row>22</xdr:row>
      <xdr:rowOff>133351</xdr:rowOff>
    </xdr:from>
    <xdr:to>
      <xdr:col>7</xdr:col>
      <xdr:colOff>142875</xdr:colOff>
      <xdr:row>24</xdr:row>
      <xdr:rowOff>76201</xdr:rowOff>
    </xdr:to>
    <xdr:sp macro="" textlink="">
      <xdr:nvSpPr>
        <xdr:cNvPr id="3" name="AutoShape 3">
          <a:extLst>
            <a:ext uri="{FF2B5EF4-FFF2-40B4-BE49-F238E27FC236}">
              <a16:creationId xmlns:a16="http://schemas.microsoft.com/office/drawing/2014/main" id="{00000000-0008-0000-1500-000003000000}"/>
            </a:ext>
          </a:extLst>
        </xdr:cNvPr>
        <xdr:cNvSpPr>
          <a:spLocks noChangeArrowheads="1"/>
        </xdr:cNvSpPr>
      </xdr:nvSpPr>
      <xdr:spPr bwMode="auto">
        <a:xfrm>
          <a:off x="4752975" y="5257801"/>
          <a:ext cx="1200150" cy="476250"/>
        </a:xfrm>
        <a:prstGeom prst="wedgeRoundRectCallout">
          <a:avLst>
            <a:gd name="adj1" fmla="val -44961"/>
            <a:gd name="adj2" fmla="val -79537"/>
            <a:gd name="adj3" fmla="val 16667"/>
          </a:avLst>
        </a:prstGeom>
        <a:solidFill>
          <a:srgbClr val="FFFFFF"/>
        </a:solidFill>
        <a:ln w="9525">
          <a:solidFill>
            <a:srgbClr val="000000"/>
          </a:solidFill>
          <a:miter lim="800000"/>
          <a:headEnd/>
          <a:tailEnd/>
        </a:ln>
      </xdr:spPr>
      <xdr:txBody>
        <a:bodyPr vertOverflow="clip" wrap="square" lIns="74295" tIns="8890" rIns="74295" bIns="8890" anchor="t" upright="1"/>
        <a:lstStyle/>
        <a:p>
          <a:pPr algn="l" rtl="0">
            <a:defRPr sz="1000"/>
          </a:pPr>
          <a:r>
            <a:rPr lang="ja-JP" altLang="en-US" sz="1050" b="1" i="0" u="none" strike="noStrike" baseline="0">
              <a:solidFill>
                <a:srgbClr val="000000"/>
              </a:solidFill>
              <a:latin typeface="ＭＳ ゴシック"/>
              <a:ea typeface="ＭＳ ゴシック"/>
            </a:rPr>
            <a:t>法人の名称、所在地を記載。</a:t>
          </a:r>
        </a:p>
      </xdr:txBody>
    </xdr:sp>
    <xdr:clientData/>
  </xdr:twoCellAnchor>
  <xdr:twoCellAnchor>
    <xdr:from>
      <xdr:col>5</xdr:col>
      <xdr:colOff>2514600</xdr:colOff>
      <xdr:row>28</xdr:row>
      <xdr:rowOff>200024</xdr:rowOff>
    </xdr:from>
    <xdr:to>
      <xdr:col>8</xdr:col>
      <xdr:colOff>28575</xdr:colOff>
      <xdr:row>29</xdr:row>
      <xdr:rowOff>361949</xdr:rowOff>
    </xdr:to>
    <xdr:sp macro="" textlink="">
      <xdr:nvSpPr>
        <xdr:cNvPr id="4" name="AutoShape 5">
          <a:extLst>
            <a:ext uri="{FF2B5EF4-FFF2-40B4-BE49-F238E27FC236}">
              <a16:creationId xmlns:a16="http://schemas.microsoft.com/office/drawing/2014/main" id="{00000000-0008-0000-1500-000004000000}"/>
            </a:ext>
          </a:extLst>
        </xdr:cNvPr>
        <xdr:cNvSpPr>
          <a:spLocks noChangeArrowheads="1"/>
        </xdr:cNvSpPr>
      </xdr:nvSpPr>
      <xdr:spPr bwMode="auto">
        <a:xfrm>
          <a:off x="3286125" y="6848474"/>
          <a:ext cx="2752725" cy="428625"/>
        </a:xfrm>
        <a:prstGeom prst="wedgeRoundRectCallout">
          <a:avLst>
            <a:gd name="adj1" fmla="val -32377"/>
            <a:gd name="adj2" fmla="val -70240"/>
            <a:gd name="adj3" fmla="val 16667"/>
          </a:avLst>
        </a:prstGeom>
        <a:solidFill>
          <a:srgbClr val="FFFFFF"/>
        </a:solidFill>
        <a:ln w="9525">
          <a:solidFill>
            <a:srgbClr val="000000"/>
          </a:solidFill>
          <a:miter lim="800000"/>
          <a:headEnd/>
          <a:tailEnd/>
        </a:ln>
      </xdr:spPr>
      <xdr:txBody>
        <a:bodyPr vertOverflow="clip" wrap="square" lIns="74295" tIns="8890" rIns="74295" bIns="8890" anchor="t" upright="1"/>
        <a:lstStyle/>
        <a:p>
          <a:pPr algn="l" rtl="0">
            <a:defRPr sz="1000"/>
          </a:pPr>
          <a:r>
            <a:rPr lang="ja-JP" altLang="en-US" sz="800" b="1" i="0" u="none" strike="noStrike" baseline="0">
              <a:solidFill>
                <a:srgbClr val="000000"/>
              </a:solidFill>
              <a:latin typeface="ＭＳ ゴシック"/>
              <a:ea typeface="ＭＳ ゴシック"/>
            </a:rPr>
            <a:t>老人居宅介護等事業（訪問介護）は記入不要、老人デイサービス事業（通所介護）は(1)～(3)を記載</a:t>
          </a:r>
        </a:p>
      </xdr:txBody>
    </xdr:sp>
    <xdr:clientData/>
  </xdr:twoCellAnchor>
  <xdr:twoCellAnchor>
    <xdr:from>
      <xdr:col>0</xdr:col>
      <xdr:colOff>28575</xdr:colOff>
      <xdr:row>40</xdr:row>
      <xdr:rowOff>47624</xdr:rowOff>
    </xdr:from>
    <xdr:to>
      <xdr:col>8</xdr:col>
      <xdr:colOff>47625</xdr:colOff>
      <xdr:row>43</xdr:row>
      <xdr:rowOff>45719</xdr:rowOff>
    </xdr:to>
    <xdr:sp macro="" textlink="">
      <xdr:nvSpPr>
        <xdr:cNvPr id="5" name="Text Box 7">
          <a:extLst>
            <a:ext uri="{FF2B5EF4-FFF2-40B4-BE49-F238E27FC236}">
              <a16:creationId xmlns:a16="http://schemas.microsoft.com/office/drawing/2014/main" id="{00000000-0008-0000-1500-000005000000}"/>
            </a:ext>
          </a:extLst>
        </xdr:cNvPr>
        <xdr:cNvSpPr txBox="1">
          <a:spLocks noChangeArrowheads="1"/>
        </xdr:cNvSpPr>
      </xdr:nvSpPr>
      <xdr:spPr bwMode="auto">
        <a:xfrm>
          <a:off x="28575" y="9824084"/>
          <a:ext cx="6023610" cy="501015"/>
        </a:xfrm>
        <a:prstGeom prst="rect">
          <a:avLst/>
        </a:prstGeom>
        <a:solidFill>
          <a:srgbClr val="FFFFFF"/>
        </a:solidFill>
        <a:ln w="9525">
          <a:solidFill>
            <a:srgbClr val="000000"/>
          </a:solidFill>
          <a:prstDash val="dash"/>
          <a:miter lim="800000"/>
          <a:headEnd/>
          <a:tailEnd/>
        </a:ln>
      </xdr:spPr>
      <xdr:txBody>
        <a:bodyPr vertOverflow="clip" wrap="square" lIns="74295" tIns="8890" rIns="74295" bIns="8890" anchor="t" upright="1"/>
        <a:lstStyle/>
        <a:p>
          <a:pPr algn="l" rtl="0">
            <a:lnSpc>
              <a:spcPts val="1300"/>
            </a:lnSpc>
            <a:defRPr sz="1000"/>
          </a:pPr>
          <a:r>
            <a:rPr lang="ja-JP" altLang="en-US" sz="1050" b="0" i="0" u="none" strike="noStrike" baseline="0">
              <a:solidFill>
                <a:srgbClr val="000000"/>
              </a:solidFill>
              <a:latin typeface="ＭＳ ゴシック"/>
              <a:ea typeface="ＭＳ ゴシック"/>
            </a:rPr>
            <a:t>※　老人デイサービス事業・老人短期入所事業で、</a:t>
          </a:r>
          <a:r>
            <a:rPr lang="ja-JP" altLang="en-US" sz="1050" b="1" i="0" u="sng" strike="noStrike" baseline="0">
              <a:solidFill>
                <a:srgbClr val="000000"/>
              </a:solidFill>
              <a:latin typeface="ＭＳ ゴシック"/>
              <a:ea typeface="ＭＳ ゴシック"/>
            </a:rPr>
            <a:t>他施設において</a:t>
          </a:r>
          <a:r>
            <a:rPr lang="ja-JP" altLang="en-US" sz="1050" b="0" i="0" u="none" strike="noStrike" baseline="0">
              <a:solidFill>
                <a:srgbClr val="000000"/>
              </a:solidFill>
              <a:latin typeface="ＭＳ ゴシック"/>
              <a:ea typeface="ＭＳ ゴシック"/>
            </a:rPr>
            <a:t>行う場合、当該様式を使用。</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1050" b="0" i="0" u="none" strike="noStrike" baseline="0">
              <a:solidFill>
                <a:srgbClr val="000000"/>
              </a:solidFill>
              <a:latin typeface="ＭＳ ゴシック"/>
              <a:ea typeface="ＭＳ ゴシック"/>
            </a:rPr>
            <a:t>※　上記</a:t>
          </a:r>
          <a:r>
            <a:rPr lang="ja-JP" altLang="en-US" sz="1050" b="1"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ゴシック"/>
              <a:ea typeface="ＭＳ ゴシック"/>
            </a:rPr>
            <a:t>については、文書量削減の観点から、東京都では記載不要（添付も不要）とします。</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4</xdr:col>
      <xdr:colOff>731520</xdr:colOff>
      <xdr:row>14</xdr:row>
      <xdr:rowOff>0</xdr:rowOff>
    </xdr:from>
    <xdr:to>
      <xdr:col>7</xdr:col>
      <xdr:colOff>207645</xdr:colOff>
      <xdr:row>15</xdr:row>
      <xdr:rowOff>19050</xdr:rowOff>
    </xdr:to>
    <xdr:sp macro="" textlink="">
      <xdr:nvSpPr>
        <xdr:cNvPr id="2" name="円/楕円 1">
          <a:extLst>
            <a:ext uri="{FF2B5EF4-FFF2-40B4-BE49-F238E27FC236}">
              <a16:creationId xmlns:a16="http://schemas.microsoft.com/office/drawing/2014/main" id="{00000000-0008-0000-1700-000002000000}"/>
            </a:ext>
          </a:extLst>
        </xdr:cNvPr>
        <xdr:cNvSpPr/>
      </xdr:nvSpPr>
      <xdr:spPr bwMode="auto">
        <a:xfrm>
          <a:off x="1508760" y="3200400"/>
          <a:ext cx="2455545" cy="247650"/>
        </a:xfrm>
        <a:prstGeom prst="ellipse">
          <a:avLst/>
        </a:prstGeom>
        <a:noFill/>
        <a:ln w="2857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6</xdr:col>
      <xdr:colOff>563880</xdr:colOff>
      <xdr:row>21</xdr:row>
      <xdr:rowOff>175260</xdr:rowOff>
    </xdr:from>
    <xdr:to>
      <xdr:col>9</xdr:col>
      <xdr:colOff>533400</xdr:colOff>
      <xdr:row>23</xdr:row>
      <xdr:rowOff>169545</xdr:rowOff>
    </xdr:to>
    <xdr:sp macro="" textlink="">
      <xdr:nvSpPr>
        <xdr:cNvPr id="3" name="AutoShape 2">
          <a:extLst>
            <a:ext uri="{FF2B5EF4-FFF2-40B4-BE49-F238E27FC236}">
              <a16:creationId xmlns:a16="http://schemas.microsoft.com/office/drawing/2014/main" id="{00000000-0008-0000-1700-000006000000}"/>
            </a:ext>
          </a:extLst>
        </xdr:cNvPr>
        <xdr:cNvSpPr>
          <a:spLocks noChangeArrowheads="1"/>
        </xdr:cNvSpPr>
      </xdr:nvSpPr>
      <xdr:spPr bwMode="auto">
        <a:xfrm>
          <a:off x="3108960" y="4953000"/>
          <a:ext cx="2552700" cy="443865"/>
        </a:xfrm>
        <a:prstGeom prst="wedgeRoundRectCallout">
          <a:avLst>
            <a:gd name="adj1" fmla="val -37746"/>
            <a:gd name="adj2" fmla="val 95494"/>
            <a:gd name="adj3" fmla="val 16667"/>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l" rtl="0">
            <a:lnSpc>
              <a:spcPts val="1000"/>
            </a:lnSpc>
            <a:defRPr sz="1000"/>
          </a:pPr>
          <a:r>
            <a:rPr lang="ja-JP" altLang="en-US" sz="900" b="1" i="0" u="none" strike="noStrike" baseline="0">
              <a:solidFill>
                <a:srgbClr val="000000"/>
              </a:solidFill>
              <a:latin typeface="ＭＳ ゴシック"/>
              <a:ea typeface="ＭＳ ゴシック"/>
            </a:rPr>
            <a:t>老人福祉法上の事業の種類を記載し、</a:t>
          </a:r>
          <a:endParaRPr lang="en-US" altLang="ja-JP" sz="900" b="1" i="0" u="none" strike="noStrike" baseline="0">
            <a:solidFill>
              <a:srgbClr val="000000"/>
            </a:solidFill>
            <a:latin typeface="ＭＳ ゴシック"/>
            <a:ea typeface="ＭＳ ゴシック"/>
          </a:endParaRPr>
        </a:p>
        <a:p>
          <a:pPr algn="l" rtl="0">
            <a:lnSpc>
              <a:spcPts val="1000"/>
            </a:lnSpc>
            <a:defRPr sz="1000"/>
          </a:pPr>
          <a:r>
            <a:rPr lang="ja-JP" altLang="en-US" sz="900" b="1" i="0" u="none" strike="noStrike" baseline="0">
              <a:solidFill>
                <a:srgbClr val="000000"/>
              </a:solidFill>
              <a:latin typeface="ＭＳ ゴシック"/>
              <a:ea typeface="ＭＳ ゴシック"/>
            </a:rPr>
            <a:t>括弧書きで介護保険法上の事業の内容を記載。</a:t>
          </a:r>
        </a:p>
      </xdr:txBody>
    </xdr:sp>
    <xdr:clientData/>
  </xdr:twoCellAnchor>
  <xdr:twoCellAnchor>
    <xdr:from>
      <xdr:col>0</xdr:col>
      <xdr:colOff>114300</xdr:colOff>
      <xdr:row>40</xdr:row>
      <xdr:rowOff>57151</xdr:rowOff>
    </xdr:from>
    <xdr:to>
      <xdr:col>10</xdr:col>
      <xdr:colOff>123825</xdr:colOff>
      <xdr:row>43</xdr:row>
      <xdr:rowOff>114301</xdr:rowOff>
    </xdr:to>
    <xdr:sp macro="" textlink="">
      <xdr:nvSpPr>
        <xdr:cNvPr id="4" name="Text Box 2">
          <a:extLst>
            <a:ext uri="{FF2B5EF4-FFF2-40B4-BE49-F238E27FC236}">
              <a16:creationId xmlns:a16="http://schemas.microsoft.com/office/drawing/2014/main" id="{00000000-0008-0000-1700-000002DC0000}"/>
            </a:ext>
          </a:extLst>
        </xdr:cNvPr>
        <xdr:cNvSpPr txBox="1">
          <a:spLocks noChangeArrowheads="1"/>
        </xdr:cNvSpPr>
      </xdr:nvSpPr>
      <xdr:spPr bwMode="auto">
        <a:xfrm>
          <a:off x="114300" y="8972551"/>
          <a:ext cx="5922645" cy="430530"/>
        </a:xfrm>
        <a:prstGeom prst="rect">
          <a:avLst/>
        </a:prstGeom>
        <a:solidFill>
          <a:srgbClr val="FFFFFF"/>
        </a:solidFill>
        <a:ln w="9525">
          <a:solidFill>
            <a:srgbClr val="000000"/>
          </a:solidFill>
          <a:prstDash val="dash"/>
          <a:miter lim="800000"/>
          <a:headEnd/>
          <a:tailEnd/>
        </a:ln>
      </xdr:spPr>
      <xdr:txBody>
        <a:bodyPr vertOverflow="clip" wrap="square" lIns="74295" tIns="8890" rIns="74295" bIns="8890" anchor="t" upright="1"/>
        <a:lstStyle/>
        <a:p>
          <a:pPr algn="l" rtl="0">
            <a:defRPr sz="1000"/>
          </a:pPr>
          <a:r>
            <a:rPr lang="ja-JP" altLang="en-US" sz="1050" b="0" i="0" u="none" strike="noStrike" baseline="0">
              <a:solidFill>
                <a:srgbClr val="000000"/>
              </a:solidFill>
              <a:latin typeface="ＭＳ ゴシック"/>
              <a:ea typeface="ＭＳ ゴシック"/>
            </a:rPr>
            <a:t>※　老人デイサービス事業・老人短期入所事業を</a:t>
          </a:r>
          <a:r>
            <a:rPr lang="ja-JP" altLang="en-US" sz="1050" b="1" i="0" u="sng" strike="noStrike" baseline="0">
              <a:solidFill>
                <a:srgbClr val="000000"/>
              </a:solidFill>
              <a:latin typeface="ＭＳ ゴシック"/>
              <a:ea typeface="ＭＳ ゴシック"/>
            </a:rPr>
            <a:t>単独の施設において</a:t>
          </a:r>
          <a:r>
            <a:rPr lang="ja-JP" altLang="en-US" sz="1050" b="0" i="0" u="none" strike="noStrike" baseline="0">
              <a:solidFill>
                <a:srgbClr val="000000"/>
              </a:solidFill>
              <a:latin typeface="ＭＳ ゴシック"/>
              <a:ea typeface="ＭＳ ゴシック"/>
            </a:rPr>
            <a:t>行う場合、当該様式を使用。</a:t>
          </a:r>
          <a:endParaRPr lang="ja-JP" altLang="en-US" sz="1200" b="0" i="0" u="none" strike="noStrike" baseline="0">
            <a:solidFill>
              <a:srgbClr val="000000"/>
            </a:solidFill>
            <a:latin typeface="ＭＳ Ｐゴシック"/>
            <a:ea typeface="ＭＳ Ｐゴシック"/>
          </a:endParaRPr>
        </a:p>
        <a:p>
          <a:pPr algn="l" rtl="0">
            <a:defRPr sz="1000"/>
          </a:pPr>
          <a:r>
            <a:rPr lang="ja-JP" altLang="en-US" sz="1050" b="0" i="0" u="none" strike="noStrike" baseline="0">
              <a:solidFill>
                <a:srgbClr val="000000"/>
              </a:solidFill>
              <a:latin typeface="ＭＳ ゴシック"/>
              <a:ea typeface="ＭＳ ゴシック"/>
            </a:rPr>
            <a:t>※　</a:t>
          </a:r>
          <a:r>
            <a:rPr lang="ja-JP" altLang="ja-JP" sz="1050" b="0" i="0" baseline="0">
              <a:effectLst/>
              <a:latin typeface="+mn-lt"/>
              <a:ea typeface="+mn-ea"/>
              <a:cs typeface="+mn-cs"/>
            </a:rPr>
            <a:t>上記</a:t>
          </a:r>
          <a:r>
            <a:rPr lang="ja-JP" altLang="ja-JP" sz="1050" b="1" i="0" baseline="0">
              <a:effectLst/>
              <a:latin typeface="+mn-lt"/>
              <a:ea typeface="+mn-ea"/>
              <a:cs typeface="+mn-cs"/>
            </a:rPr>
            <a:t>（＊）</a:t>
          </a:r>
          <a:r>
            <a:rPr lang="ja-JP" altLang="ja-JP" sz="1050" b="0" i="0" baseline="0">
              <a:effectLst/>
              <a:latin typeface="+mn-lt"/>
              <a:ea typeface="+mn-ea"/>
              <a:cs typeface="+mn-cs"/>
            </a:rPr>
            <a:t>については、文書量削減の観点から、東京都では記載不要（添付も不要）とします。</a:t>
          </a:r>
          <a:endParaRPr lang="ja-JP" altLang="en-US" sz="1050" b="0" i="0" u="none" strike="noStrike" baseline="0">
            <a:solidFill>
              <a:srgbClr val="000000"/>
            </a:solidFill>
            <a:latin typeface="ＭＳ ゴシック"/>
            <a:ea typeface="ＭＳ ゴシック"/>
          </a:endParaRPr>
        </a:p>
      </xdr:txBody>
    </xdr:sp>
    <xdr:clientData/>
  </xdr:twoCellAnchor>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94</xdr:col>
          <xdr:colOff>30480</xdr:colOff>
          <xdr:row>15</xdr:row>
          <xdr:rowOff>30480</xdr:rowOff>
        </xdr:from>
        <xdr:to>
          <xdr:col>99</xdr:col>
          <xdr:colOff>0</xdr:colOff>
          <xdr:row>21</xdr:row>
          <xdr:rowOff>7620</xdr:rowOff>
        </xdr:to>
        <xdr:sp macro="" textlink="">
          <xdr:nvSpPr>
            <xdr:cNvPr id="72705" name="Check Box 1" hidden="1">
              <a:extLst>
                <a:ext uri="{63B3BB69-23CF-44E3-9099-C40C66FF867C}">
                  <a14:compatExt spid="_x0000_s727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80</xdr:col>
          <xdr:colOff>30480</xdr:colOff>
          <xdr:row>75</xdr:row>
          <xdr:rowOff>60960</xdr:rowOff>
        </xdr:from>
        <xdr:to>
          <xdr:col>85</xdr:col>
          <xdr:colOff>0</xdr:colOff>
          <xdr:row>80</xdr:row>
          <xdr:rowOff>0</xdr:rowOff>
        </xdr:to>
        <xdr:sp macro="" textlink="">
          <xdr:nvSpPr>
            <xdr:cNvPr id="72706" name="Check Box 2" hidden="1">
              <a:extLst>
                <a:ext uri="{63B3BB69-23CF-44E3-9099-C40C66FF867C}">
                  <a14:compatExt spid="_x0000_s727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94</xdr:col>
          <xdr:colOff>7620</xdr:colOff>
          <xdr:row>75</xdr:row>
          <xdr:rowOff>38100</xdr:rowOff>
        </xdr:from>
        <xdr:to>
          <xdr:col>98</xdr:col>
          <xdr:colOff>38100</xdr:colOff>
          <xdr:row>79</xdr:row>
          <xdr:rowOff>45720</xdr:rowOff>
        </xdr:to>
        <xdr:sp macro="" textlink="">
          <xdr:nvSpPr>
            <xdr:cNvPr id="72707" name="Check Box 3" hidden="1">
              <a:extLst>
                <a:ext uri="{63B3BB69-23CF-44E3-9099-C40C66FF867C}">
                  <a14:compatExt spid="_x0000_s727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80</xdr:col>
          <xdr:colOff>45720</xdr:colOff>
          <xdr:row>82</xdr:row>
          <xdr:rowOff>76200</xdr:rowOff>
        </xdr:from>
        <xdr:to>
          <xdr:col>85</xdr:col>
          <xdr:colOff>22860</xdr:colOff>
          <xdr:row>85</xdr:row>
          <xdr:rowOff>60960</xdr:rowOff>
        </xdr:to>
        <xdr:sp macro="" textlink="">
          <xdr:nvSpPr>
            <xdr:cNvPr id="72708" name="Check Box 4" hidden="1">
              <a:extLst>
                <a:ext uri="{63B3BB69-23CF-44E3-9099-C40C66FF867C}">
                  <a14:compatExt spid="_x0000_s727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94</xdr:col>
          <xdr:colOff>30480</xdr:colOff>
          <xdr:row>82</xdr:row>
          <xdr:rowOff>38100</xdr:rowOff>
        </xdr:from>
        <xdr:to>
          <xdr:col>99</xdr:col>
          <xdr:colOff>0</xdr:colOff>
          <xdr:row>86</xdr:row>
          <xdr:rowOff>45720</xdr:rowOff>
        </xdr:to>
        <xdr:sp macro="" textlink="">
          <xdr:nvSpPr>
            <xdr:cNvPr id="72709" name="Check Box 5" hidden="1">
              <a:extLst>
                <a:ext uri="{63B3BB69-23CF-44E3-9099-C40C66FF867C}">
                  <a14:compatExt spid="_x0000_s727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80</xdr:col>
          <xdr:colOff>22860</xdr:colOff>
          <xdr:row>97</xdr:row>
          <xdr:rowOff>60960</xdr:rowOff>
        </xdr:from>
        <xdr:to>
          <xdr:col>84</xdr:col>
          <xdr:colOff>45720</xdr:colOff>
          <xdr:row>104</xdr:row>
          <xdr:rowOff>45720</xdr:rowOff>
        </xdr:to>
        <xdr:sp macro="" textlink="">
          <xdr:nvSpPr>
            <xdr:cNvPr id="72710" name="Check Box 6" hidden="1">
              <a:extLst>
                <a:ext uri="{63B3BB69-23CF-44E3-9099-C40C66FF867C}">
                  <a14:compatExt spid="_x0000_s727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94</xdr:col>
          <xdr:colOff>38100</xdr:colOff>
          <xdr:row>98</xdr:row>
          <xdr:rowOff>0</xdr:rowOff>
        </xdr:from>
        <xdr:to>
          <xdr:col>99</xdr:col>
          <xdr:colOff>7620</xdr:colOff>
          <xdr:row>104</xdr:row>
          <xdr:rowOff>45720</xdr:rowOff>
        </xdr:to>
        <xdr:sp macro="" textlink="">
          <xdr:nvSpPr>
            <xdr:cNvPr id="72711" name="Check Box 7" hidden="1">
              <a:extLst>
                <a:ext uri="{63B3BB69-23CF-44E3-9099-C40C66FF867C}">
                  <a14:compatExt spid="_x0000_s727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6</xdr:col>
      <xdr:colOff>28575</xdr:colOff>
      <xdr:row>105</xdr:row>
      <xdr:rowOff>28575</xdr:rowOff>
    </xdr:from>
    <xdr:to>
      <xdr:col>8</xdr:col>
      <xdr:colOff>28575</xdr:colOff>
      <xdr:row>107</xdr:row>
      <xdr:rowOff>9525</xdr:rowOff>
    </xdr:to>
    <xdr:sp macro="" textlink="">
      <xdr:nvSpPr>
        <xdr:cNvPr id="9" name="右矢印 8"/>
        <xdr:cNvSpPr/>
      </xdr:nvSpPr>
      <xdr:spPr>
        <a:xfrm>
          <a:off x="348615" y="6635115"/>
          <a:ext cx="106680" cy="118110"/>
        </a:xfrm>
        <a:prstGeom prst="rightArrow">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94</xdr:col>
      <xdr:colOff>9525</xdr:colOff>
      <xdr:row>16</xdr:row>
      <xdr:rowOff>38100</xdr:rowOff>
    </xdr:from>
    <xdr:to>
      <xdr:col>98</xdr:col>
      <xdr:colOff>28575</xdr:colOff>
      <xdr:row>20</xdr:row>
      <xdr:rowOff>9525</xdr:rowOff>
    </xdr:to>
    <xdr:sp macro="" textlink="">
      <xdr:nvSpPr>
        <xdr:cNvPr id="10" name="正方形/長方形 9"/>
        <xdr:cNvSpPr/>
      </xdr:nvSpPr>
      <xdr:spPr bwMode="auto">
        <a:xfrm>
          <a:off x="5023485" y="1089660"/>
          <a:ext cx="232410" cy="215265"/>
        </a:xfrm>
        <a:prstGeom prst="rect">
          <a:avLst/>
        </a:prstGeom>
        <a:noFill/>
        <a:ln w="19050" cap="flat" cmpd="sng" algn="ctr">
          <a:solidFill>
            <a:schemeClr val="tx1"/>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94</xdr:col>
      <xdr:colOff>19050</xdr:colOff>
      <xdr:row>38</xdr:row>
      <xdr:rowOff>28575</xdr:rowOff>
    </xdr:from>
    <xdr:to>
      <xdr:col>98</xdr:col>
      <xdr:colOff>38100</xdr:colOff>
      <xdr:row>42</xdr:row>
      <xdr:rowOff>0</xdr:rowOff>
    </xdr:to>
    <xdr:sp macro="" textlink="">
      <xdr:nvSpPr>
        <xdr:cNvPr id="11" name="正方形/長方形 10"/>
        <xdr:cNvSpPr/>
      </xdr:nvSpPr>
      <xdr:spPr bwMode="auto">
        <a:xfrm>
          <a:off x="5033010" y="2421255"/>
          <a:ext cx="232410" cy="215265"/>
        </a:xfrm>
        <a:prstGeom prst="rect">
          <a:avLst/>
        </a:prstGeom>
        <a:noFill/>
        <a:ln w="19050" cap="flat" cmpd="sng" algn="ctr">
          <a:solidFill>
            <a:schemeClr val="tx1"/>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94</xdr:col>
          <xdr:colOff>30480</xdr:colOff>
          <xdr:row>37</xdr:row>
          <xdr:rowOff>0</xdr:rowOff>
        </xdr:from>
        <xdr:to>
          <xdr:col>99</xdr:col>
          <xdr:colOff>0</xdr:colOff>
          <xdr:row>43</xdr:row>
          <xdr:rowOff>30480</xdr:rowOff>
        </xdr:to>
        <xdr:sp macro="" textlink="">
          <xdr:nvSpPr>
            <xdr:cNvPr id="72712" name="Check Box 8" hidden="1">
              <a:extLst>
                <a:ext uri="{63B3BB69-23CF-44E3-9099-C40C66FF867C}">
                  <a14:compatExt spid="_x0000_s727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95</xdr:col>
      <xdr:colOff>38100</xdr:colOff>
      <xdr:row>54</xdr:row>
      <xdr:rowOff>38100</xdr:rowOff>
    </xdr:from>
    <xdr:to>
      <xdr:col>100</xdr:col>
      <xdr:colOff>0</xdr:colOff>
      <xdr:row>58</xdr:row>
      <xdr:rowOff>9525</xdr:rowOff>
    </xdr:to>
    <xdr:sp macro="" textlink="">
      <xdr:nvSpPr>
        <xdr:cNvPr id="13" name="正方形/長方形 12"/>
        <xdr:cNvSpPr/>
      </xdr:nvSpPr>
      <xdr:spPr bwMode="auto">
        <a:xfrm>
          <a:off x="5105400" y="3406140"/>
          <a:ext cx="228600" cy="215265"/>
        </a:xfrm>
        <a:prstGeom prst="rect">
          <a:avLst/>
        </a:prstGeom>
        <a:noFill/>
        <a:ln w="19050" cap="flat" cmpd="sng" algn="ctr">
          <a:solidFill>
            <a:schemeClr val="tx1"/>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95</xdr:col>
          <xdr:colOff>45720</xdr:colOff>
          <xdr:row>53</xdr:row>
          <xdr:rowOff>30480</xdr:rowOff>
        </xdr:from>
        <xdr:to>
          <xdr:col>100</xdr:col>
          <xdr:colOff>0</xdr:colOff>
          <xdr:row>59</xdr:row>
          <xdr:rowOff>0</xdr:rowOff>
        </xdr:to>
        <xdr:sp macro="" textlink="">
          <xdr:nvSpPr>
            <xdr:cNvPr id="72713" name="Check Box 9" hidden="1">
              <a:extLst>
                <a:ext uri="{63B3BB69-23CF-44E3-9099-C40C66FF867C}">
                  <a14:compatExt spid="_x0000_s727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80</xdr:col>
      <xdr:colOff>19050</xdr:colOff>
      <xdr:row>82</xdr:row>
      <xdr:rowOff>104775</xdr:rowOff>
    </xdr:from>
    <xdr:to>
      <xdr:col>85</xdr:col>
      <xdr:colOff>19049</xdr:colOff>
      <xdr:row>85</xdr:row>
      <xdr:rowOff>47625</xdr:rowOff>
    </xdr:to>
    <xdr:sp macro="" textlink="">
      <xdr:nvSpPr>
        <xdr:cNvPr id="15" name="正方形/長方形 14"/>
        <xdr:cNvSpPr/>
      </xdr:nvSpPr>
      <xdr:spPr bwMode="auto">
        <a:xfrm>
          <a:off x="4286250" y="5179695"/>
          <a:ext cx="266699" cy="240030"/>
        </a:xfrm>
        <a:prstGeom prst="rect">
          <a:avLst/>
        </a:prstGeom>
        <a:noFill/>
        <a:ln w="19050" cap="flat" cmpd="sng" algn="ctr">
          <a:solidFill>
            <a:schemeClr val="tx1"/>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94</xdr:col>
      <xdr:colOff>0</xdr:colOff>
      <xdr:row>82</xdr:row>
      <xdr:rowOff>114300</xdr:rowOff>
    </xdr:from>
    <xdr:to>
      <xdr:col>98</xdr:col>
      <xdr:colOff>57149</xdr:colOff>
      <xdr:row>85</xdr:row>
      <xdr:rowOff>57150</xdr:rowOff>
    </xdr:to>
    <xdr:sp macro="" textlink="">
      <xdr:nvSpPr>
        <xdr:cNvPr id="16" name="正方形/長方形 15"/>
        <xdr:cNvSpPr/>
      </xdr:nvSpPr>
      <xdr:spPr bwMode="auto">
        <a:xfrm>
          <a:off x="5013960" y="5189220"/>
          <a:ext cx="270509" cy="240030"/>
        </a:xfrm>
        <a:prstGeom prst="rect">
          <a:avLst/>
        </a:prstGeom>
        <a:noFill/>
        <a:ln w="19050" cap="flat" cmpd="sng" algn="ctr">
          <a:solidFill>
            <a:schemeClr val="tx1"/>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80</xdr:col>
      <xdr:colOff>0</xdr:colOff>
      <xdr:row>99</xdr:row>
      <xdr:rowOff>0</xdr:rowOff>
    </xdr:from>
    <xdr:to>
      <xdr:col>84</xdr:col>
      <xdr:colOff>57149</xdr:colOff>
      <xdr:row>103</xdr:row>
      <xdr:rowOff>28575</xdr:rowOff>
    </xdr:to>
    <xdr:sp macro="" textlink="">
      <xdr:nvSpPr>
        <xdr:cNvPr id="17" name="正方形/長方形 16"/>
        <xdr:cNvSpPr/>
      </xdr:nvSpPr>
      <xdr:spPr bwMode="auto">
        <a:xfrm>
          <a:off x="4267200" y="6240780"/>
          <a:ext cx="270509" cy="272415"/>
        </a:xfrm>
        <a:prstGeom prst="rect">
          <a:avLst/>
        </a:prstGeom>
        <a:noFill/>
        <a:ln w="19050" cap="flat" cmpd="sng" algn="ctr">
          <a:solidFill>
            <a:schemeClr val="tx1"/>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94</xdr:col>
      <xdr:colOff>9525</xdr:colOff>
      <xdr:row>99</xdr:row>
      <xdr:rowOff>19050</xdr:rowOff>
    </xdr:from>
    <xdr:to>
      <xdr:col>99</xdr:col>
      <xdr:colOff>9524</xdr:colOff>
      <xdr:row>103</xdr:row>
      <xdr:rowOff>47625</xdr:rowOff>
    </xdr:to>
    <xdr:sp macro="" textlink="">
      <xdr:nvSpPr>
        <xdr:cNvPr id="18" name="正方形/長方形 17"/>
        <xdr:cNvSpPr/>
      </xdr:nvSpPr>
      <xdr:spPr bwMode="auto">
        <a:xfrm>
          <a:off x="5023485" y="6259830"/>
          <a:ext cx="266699" cy="272415"/>
        </a:xfrm>
        <a:prstGeom prst="rect">
          <a:avLst/>
        </a:prstGeom>
        <a:noFill/>
        <a:ln w="19050" cap="flat" cmpd="sng" algn="ctr">
          <a:solidFill>
            <a:schemeClr val="tx1"/>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93</xdr:col>
      <xdr:colOff>38100</xdr:colOff>
      <xdr:row>75</xdr:row>
      <xdr:rowOff>57150</xdr:rowOff>
    </xdr:from>
    <xdr:to>
      <xdr:col>98</xdr:col>
      <xdr:colOff>38099</xdr:colOff>
      <xdr:row>79</xdr:row>
      <xdr:rowOff>47625</xdr:rowOff>
    </xdr:to>
    <xdr:sp macro="" textlink="">
      <xdr:nvSpPr>
        <xdr:cNvPr id="19" name="正方形/長方形 18"/>
        <xdr:cNvSpPr/>
      </xdr:nvSpPr>
      <xdr:spPr bwMode="auto">
        <a:xfrm>
          <a:off x="4998720" y="4705350"/>
          <a:ext cx="266699" cy="234315"/>
        </a:xfrm>
        <a:prstGeom prst="rect">
          <a:avLst/>
        </a:prstGeom>
        <a:noFill/>
        <a:ln w="19050" cap="flat" cmpd="sng" algn="ctr">
          <a:solidFill>
            <a:schemeClr val="tx1"/>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80</xdr:col>
      <xdr:colOff>9525</xdr:colOff>
      <xdr:row>75</xdr:row>
      <xdr:rowOff>57150</xdr:rowOff>
    </xdr:from>
    <xdr:to>
      <xdr:col>85</xdr:col>
      <xdr:colOff>9524</xdr:colOff>
      <xdr:row>79</xdr:row>
      <xdr:rowOff>47625</xdr:rowOff>
    </xdr:to>
    <xdr:sp macro="" textlink="">
      <xdr:nvSpPr>
        <xdr:cNvPr id="20" name="正方形/長方形 19"/>
        <xdr:cNvSpPr/>
      </xdr:nvSpPr>
      <xdr:spPr bwMode="auto">
        <a:xfrm>
          <a:off x="4276725" y="4705350"/>
          <a:ext cx="266699" cy="234315"/>
        </a:xfrm>
        <a:prstGeom prst="rect">
          <a:avLst/>
        </a:prstGeom>
        <a:noFill/>
        <a:ln w="19050" cap="flat" cmpd="sng" algn="ctr">
          <a:solidFill>
            <a:schemeClr val="tx1"/>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0171;&#35703;&#20107;&#26989;&#32773;&#25285;&#24403;/01%20&#25351;&#23450;&#12539;&#23626;&#20986;&#31561;&#38306;&#20418;/00%20&#20849;&#36890;&#65288;&#25351;&#23450;&#31561;&#35215;&#21063;&#12539;&#35201;&#32177;&#38306;&#20418;&#12399;&#12371;&#12385;&#12425;&#12391;&#12377;&#65289;/02&#12288;&#25351;&#23450;&#31561;%20&#35201;&#32177;%20&#38306;&#20418;&#65288;11&#39640;&#20171;&#31532;82&#21495;&#65289;/R04-03&#12288;&#25913;&#27491;&#38306;&#20418;&#65288;&#20171;&#35703;&#20998;&#37326;&#12398;&#25991;&#26360;&#12395;&#20418;&#12427;&#36000;&#25285;&#36605;&#28187;&#65289;/01_&#21402;&#21172;&#30465;&#12398;&#27096;&#24335;&#20363;&#65288;&#21402;&#21172;&#30465;HP&#12363;&#12425;&#12480;&#12454;&#12531;&#12525;&#12540;&#12489;&#65289;/1-3_&#21442;&#32771;&#27096;&#24335;1-04_&#21220;&#21209;&#34920;_&#36890;&#25152;&#20171;&#3570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20171;&#35703;&#20107;&#26989;&#32773;&#25285;&#24403;/02%20&#36939;&#21942;&#25351;&#23566;/00%20&#20849;&#36890;/02%20&#30740;&#20462;&#38306;&#20418;/01%20&#26032;&#35215;&#30740;&#20462;/R4&#26032;&#35215;&#30740;&#20462;/R4&#12486;&#12461;&#12473;&#12488;&#25913;&#35330;/03_&#20316;&#26989;&#29992;&#12487;&#12540;&#12479;&#12288;&#8251;&#38543;&#26178;&#12371;&#12371;&#12398;&#12487;&#12540;&#12479;&#12434;&#26356;&#26032;&#12377;&#12427;/&#30740;&#20462;&#12486;&#12461;&#12473;&#12488;&#8545;/08_&#12304;P65~82&#12305;&#36890;&#25152;&#20171;&#35703;/R040401_tsuusyo_kaigo_shink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記載例】通所介護"/>
      <sheetName val="【記載例】シフト記号表（勤務時間帯）"/>
      <sheetName val="通所介護（100名）"/>
      <sheetName val="通所介護（1枚版）"/>
      <sheetName val="シフト記号表（勤務時間帯）"/>
      <sheetName val="記入方法"/>
      <sheetName val="プルダウン・リスト"/>
    </sheetNames>
    <sheetDataSet>
      <sheetData sheetId="0" refreshError="1"/>
      <sheetData sheetId="1">
        <row r="6">
          <cell r="C6" t="str">
            <v>a</v>
          </cell>
        </row>
        <row r="7">
          <cell r="C7" t="str">
            <v>b</v>
          </cell>
        </row>
        <row r="8">
          <cell r="C8" t="str">
            <v>c</v>
          </cell>
        </row>
        <row r="9">
          <cell r="C9" t="str">
            <v>d</v>
          </cell>
        </row>
        <row r="10">
          <cell r="C10" t="str">
            <v>e</v>
          </cell>
        </row>
        <row r="11">
          <cell r="C11" t="str">
            <v>f</v>
          </cell>
        </row>
        <row r="12">
          <cell r="C12" t="str">
            <v>g</v>
          </cell>
        </row>
        <row r="13">
          <cell r="C13" t="str">
            <v>h</v>
          </cell>
        </row>
        <row r="14">
          <cell r="C14" t="str">
            <v>i</v>
          </cell>
        </row>
        <row r="15">
          <cell r="C15" t="str">
            <v>j</v>
          </cell>
        </row>
        <row r="16">
          <cell r="C16" t="str">
            <v>k</v>
          </cell>
        </row>
        <row r="17">
          <cell r="C17" t="str">
            <v>l</v>
          </cell>
        </row>
        <row r="18">
          <cell r="C18" t="str">
            <v>m</v>
          </cell>
        </row>
        <row r="19">
          <cell r="C19" t="str">
            <v>n</v>
          </cell>
        </row>
        <row r="20">
          <cell r="C20" t="str">
            <v>o</v>
          </cell>
        </row>
        <row r="21">
          <cell r="C21" t="str">
            <v>p</v>
          </cell>
        </row>
        <row r="22">
          <cell r="C22" t="str">
            <v>q</v>
          </cell>
        </row>
        <row r="23">
          <cell r="C23" t="str">
            <v>r</v>
          </cell>
        </row>
        <row r="24">
          <cell r="C24" t="str">
            <v>s</v>
          </cell>
        </row>
        <row r="25">
          <cell r="C25" t="str">
            <v>t</v>
          </cell>
        </row>
        <row r="26">
          <cell r="C26" t="str">
            <v>u</v>
          </cell>
        </row>
        <row r="27">
          <cell r="C27" t="str">
            <v>v</v>
          </cell>
        </row>
        <row r="28">
          <cell r="C28" t="str">
            <v>w</v>
          </cell>
        </row>
        <row r="29">
          <cell r="C29" t="str">
            <v>x</v>
          </cell>
        </row>
        <row r="30">
          <cell r="C30" t="str">
            <v>y</v>
          </cell>
        </row>
        <row r="31">
          <cell r="C31" t="str">
            <v>z</v>
          </cell>
        </row>
        <row r="32">
          <cell r="C32" t="str">
            <v>休</v>
          </cell>
        </row>
        <row r="33">
          <cell r="C33" t="str">
            <v>-</v>
          </cell>
        </row>
        <row r="34">
          <cell r="C34" t="str">
            <v>-</v>
          </cell>
        </row>
        <row r="35">
          <cell r="C35" t="str">
            <v>-</v>
          </cell>
        </row>
      </sheetData>
      <sheetData sheetId="2"/>
      <sheetData sheetId="3"/>
      <sheetData sheetId="4"/>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添付書類一覧"/>
      <sheetName val="添付書類一覧 (共生型)"/>
      <sheetName val="申請書（第1号様式）"/>
      <sheetName val="申請書（第1号様式裏面）"/>
      <sheetName val="付表6（通所介護）"/>
      <sheetName val="勤務表の記入方法"/>
      <sheetName val="勤務表（参考様式１_100名まで）"/>
      <sheetName val="勤務表（参考様式1_1枚版）"/>
      <sheetName val="シフト記号表（勤務時間帯）"/>
      <sheetName val="プルダウン・リスト"/>
      <sheetName val="勤務時間調べ "/>
      <sheetName val="平面図（参考様式2）"/>
      <sheetName val="写真（例）"/>
      <sheetName val="苦情処理（参考様式3）"/>
      <sheetName val="誓約書（参考様式４）"/>
      <sheetName val="誓約書別紙①（参考様式４別紙①）"/>
      <sheetName val="加算様式6-1【通所介護】"/>
      <sheetName val="加算様式6-2【通所介護サテライト】"/>
      <sheetName val="加算様式6-3【処遇改善加算】"/>
      <sheetName val="【老人福祉法】事業開始届 "/>
      <sheetName val="【老人福祉法】事業開始届 (記載例)"/>
      <sheetName val="【老人福祉法】施設設置届"/>
      <sheetName val="【老人福祉法】施設設置届 (記載例)"/>
      <sheetName val="【老人福祉法】チェックリスト"/>
      <sheetName val="建築物に係る関係法令確認書（参考様式5-2）"/>
    </sheetNames>
    <sheetDataSet>
      <sheetData sheetId="0"/>
      <sheetData sheetId="1"/>
      <sheetData sheetId="2"/>
      <sheetData sheetId="3"/>
      <sheetData sheetId="4"/>
      <sheetData sheetId="5"/>
      <sheetData sheetId="6"/>
      <sheetData sheetId="7"/>
      <sheetData sheetId="8">
        <row r="6">
          <cell r="C6" t="str">
            <v>a</v>
          </cell>
        </row>
        <row r="7">
          <cell r="C7" t="str">
            <v>b</v>
          </cell>
        </row>
        <row r="8">
          <cell r="C8" t="str">
            <v>c</v>
          </cell>
        </row>
        <row r="9">
          <cell r="C9" t="str">
            <v>d</v>
          </cell>
        </row>
        <row r="10">
          <cell r="C10" t="str">
            <v>e</v>
          </cell>
        </row>
        <row r="11">
          <cell r="C11" t="str">
            <v>f</v>
          </cell>
        </row>
        <row r="12">
          <cell r="C12" t="str">
            <v>g</v>
          </cell>
        </row>
        <row r="13">
          <cell r="C13" t="str">
            <v>h</v>
          </cell>
        </row>
        <row r="14">
          <cell r="C14" t="str">
            <v>i</v>
          </cell>
        </row>
        <row r="15">
          <cell r="C15" t="str">
            <v>j</v>
          </cell>
        </row>
        <row r="16">
          <cell r="C16" t="str">
            <v>k</v>
          </cell>
        </row>
        <row r="17">
          <cell r="C17" t="str">
            <v>l</v>
          </cell>
        </row>
        <row r="18">
          <cell r="C18" t="str">
            <v>m</v>
          </cell>
        </row>
        <row r="19">
          <cell r="C19" t="str">
            <v>n</v>
          </cell>
        </row>
        <row r="20">
          <cell r="C20" t="str">
            <v>o</v>
          </cell>
        </row>
        <row r="21">
          <cell r="C21" t="str">
            <v>p</v>
          </cell>
        </row>
        <row r="22">
          <cell r="C22" t="str">
            <v>q</v>
          </cell>
        </row>
        <row r="23">
          <cell r="C23" t="str">
            <v>r</v>
          </cell>
        </row>
        <row r="24">
          <cell r="C24" t="str">
            <v>s</v>
          </cell>
        </row>
        <row r="25">
          <cell r="C25" t="str">
            <v>t</v>
          </cell>
        </row>
        <row r="26">
          <cell r="C26" t="str">
            <v>u</v>
          </cell>
        </row>
        <row r="27">
          <cell r="C27" t="str">
            <v>v</v>
          </cell>
        </row>
        <row r="28">
          <cell r="C28" t="str">
            <v>w</v>
          </cell>
        </row>
        <row r="29">
          <cell r="C29" t="str">
            <v>x</v>
          </cell>
        </row>
        <row r="30">
          <cell r="C30" t="str">
            <v>y</v>
          </cell>
        </row>
        <row r="31">
          <cell r="C31" t="str">
            <v>z</v>
          </cell>
        </row>
        <row r="32">
          <cell r="C32" t="str">
            <v>休</v>
          </cell>
        </row>
        <row r="33">
          <cell r="C33" t="str">
            <v>-</v>
          </cell>
        </row>
        <row r="34">
          <cell r="C34" t="str">
            <v>-</v>
          </cell>
        </row>
        <row r="35">
          <cell r="C35" t="str">
            <v>-</v>
          </cell>
        </row>
      </sheetData>
      <sheetData sheetId="9">
        <row r="12">
          <cell r="C12" t="str">
            <v>管理者</v>
          </cell>
          <cell r="D12" t="str">
            <v>生活相談員</v>
          </cell>
          <cell r="E12" t="str">
            <v>看護職員</v>
          </cell>
          <cell r="F12" t="str">
            <v>介護職員</v>
          </cell>
          <cell r="G12" t="str">
            <v>機能訓練指導員</v>
          </cell>
          <cell r="H12" t="str">
            <v>管理栄養士【栄養】</v>
          </cell>
          <cell r="I12" t="str">
            <v>言語聴覚士【口腔】</v>
          </cell>
          <cell r="J12" t="str">
            <v>歯科衛生士【口腔】</v>
          </cell>
          <cell r="K12" t="str">
            <v>ー</v>
          </cell>
          <cell r="L12" t="str">
            <v>ー</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7.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4.xml.rels><?xml version="1.0" encoding="UTF-8" standalone="yes"?>
<Relationships xmlns="http://schemas.openxmlformats.org/package/2006/relationships"><Relationship Id="rId8" Type="http://schemas.openxmlformats.org/officeDocument/2006/relationships/ctrlProp" Target="../ctrlProps/ctrlProp11.xml"/><Relationship Id="rId13" Type="http://schemas.openxmlformats.org/officeDocument/2006/relationships/ctrlProp" Target="../ctrlProps/ctrlProp16.xml"/><Relationship Id="rId3" Type="http://schemas.openxmlformats.org/officeDocument/2006/relationships/drawing" Target="../drawings/drawing9.xml"/><Relationship Id="rId7" Type="http://schemas.openxmlformats.org/officeDocument/2006/relationships/ctrlProp" Target="../ctrlProps/ctrlProp10.xml"/><Relationship Id="rId12" Type="http://schemas.openxmlformats.org/officeDocument/2006/relationships/ctrlProp" Target="../ctrlProps/ctrlProp15.xml"/><Relationship Id="rId2" Type="http://schemas.openxmlformats.org/officeDocument/2006/relationships/printerSettings" Target="../printerSettings/printerSettings20.bin"/><Relationship Id="rId1" Type="http://schemas.openxmlformats.org/officeDocument/2006/relationships/hyperlink" Target="http://www.toshiseibi.metro.tokyo.jp/kenchiku/kijun/kaisei.htm" TargetMode="External"/><Relationship Id="rId6" Type="http://schemas.openxmlformats.org/officeDocument/2006/relationships/ctrlProp" Target="../ctrlProps/ctrlProp9.xml"/><Relationship Id="rId11" Type="http://schemas.openxmlformats.org/officeDocument/2006/relationships/ctrlProp" Target="../ctrlProps/ctrlProp14.xml"/><Relationship Id="rId5" Type="http://schemas.openxmlformats.org/officeDocument/2006/relationships/ctrlProp" Target="../ctrlProps/ctrlProp8.xml"/><Relationship Id="rId10" Type="http://schemas.openxmlformats.org/officeDocument/2006/relationships/ctrlProp" Target="../ctrlProps/ctrlProp13.xml"/><Relationship Id="rId4" Type="http://schemas.openxmlformats.org/officeDocument/2006/relationships/vmlDrawing" Target="../drawings/vmlDrawing3.vml"/><Relationship Id="rId9" Type="http://schemas.openxmlformats.org/officeDocument/2006/relationships/ctrlProp" Target="../ctrlProps/ctrlProp12.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3.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5.bin"/><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F50"/>
  <sheetViews>
    <sheetView tabSelected="1" view="pageBreakPreview" zoomScaleNormal="100" zoomScaleSheetLayoutView="100" workbookViewId="0"/>
  </sheetViews>
  <sheetFormatPr defaultColWidth="9" defaultRowHeight="14.4" x14ac:dyDescent="0.2"/>
  <cols>
    <col min="1" max="1" width="3.59765625" style="567" customWidth="1"/>
    <col min="2" max="2" width="15.59765625" style="567" customWidth="1"/>
    <col min="3" max="3" width="59.09765625" style="567" customWidth="1"/>
    <col min="4" max="4" width="7.09765625" style="567" customWidth="1"/>
    <col min="5" max="5" width="10.69921875" style="567" customWidth="1"/>
    <col min="6" max="16384" width="9" style="567"/>
  </cols>
  <sheetData>
    <row r="1" spans="1:5" ht="25.2" customHeight="1" x14ac:dyDescent="0.2"/>
    <row r="2" spans="1:5" s="568" customFormat="1" ht="19.5" customHeight="1" x14ac:dyDescent="0.2">
      <c r="B2" s="569" t="s">
        <v>688</v>
      </c>
    </row>
    <row r="3" spans="1:5" ht="9.75" customHeight="1" x14ac:dyDescent="0.25">
      <c r="B3" s="570"/>
    </row>
    <row r="4" spans="1:5" x14ac:dyDescent="0.2">
      <c r="B4" s="702" t="s">
        <v>689</v>
      </c>
      <c r="C4" s="703"/>
      <c r="D4" s="571"/>
      <c r="E4" s="571"/>
    </row>
    <row r="5" spans="1:5" ht="6.75" customHeight="1" x14ac:dyDescent="0.25">
      <c r="B5" s="572"/>
    </row>
    <row r="6" spans="1:5" ht="27" customHeight="1" x14ac:dyDescent="0.2">
      <c r="A6" s="704" t="s">
        <v>122</v>
      </c>
      <c r="B6" s="705"/>
      <c r="C6" s="706"/>
      <c r="D6" s="707"/>
      <c r="E6" s="708"/>
    </row>
    <row r="7" spans="1:5" ht="6" customHeight="1" thickBot="1" x14ac:dyDescent="0.25"/>
    <row r="8" spans="1:5" ht="6.9" customHeight="1" x14ac:dyDescent="0.2">
      <c r="A8" s="573"/>
      <c r="B8" s="574"/>
      <c r="C8" s="575"/>
      <c r="D8" s="709" t="s">
        <v>165</v>
      </c>
      <c r="E8" s="576"/>
    </row>
    <row r="9" spans="1:5" ht="18" customHeight="1" x14ac:dyDescent="0.2">
      <c r="A9" s="577"/>
      <c r="B9" s="712" t="s">
        <v>166</v>
      </c>
      <c r="C9" s="713"/>
      <c r="D9" s="710"/>
      <c r="E9" s="578" t="s">
        <v>690</v>
      </c>
    </row>
    <row r="10" spans="1:5" ht="9.9" customHeight="1" thickBot="1" x14ac:dyDescent="0.25">
      <c r="A10" s="579"/>
      <c r="B10" s="580"/>
      <c r="C10" s="581"/>
      <c r="D10" s="711"/>
      <c r="E10" s="582"/>
    </row>
    <row r="11" spans="1:5" ht="25.2" customHeight="1" x14ac:dyDescent="0.2">
      <c r="A11" s="696" t="s">
        <v>691</v>
      </c>
      <c r="B11" s="698" t="s">
        <v>686</v>
      </c>
      <c r="C11" s="699"/>
      <c r="D11" s="583"/>
      <c r="E11" s="584"/>
    </row>
    <row r="12" spans="1:5" ht="25.2" customHeight="1" thickBot="1" x14ac:dyDescent="0.25">
      <c r="A12" s="697"/>
      <c r="B12" s="700" t="s">
        <v>687</v>
      </c>
      <c r="C12" s="701"/>
      <c r="D12" s="585"/>
      <c r="E12" s="586"/>
    </row>
    <row r="13" spans="1:5" s="590" customFormat="1" ht="25.2" customHeight="1" x14ac:dyDescent="0.2">
      <c r="A13" s="587">
        <v>1</v>
      </c>
      <c r="B13" s="684" t="s">
        <v>692</v>
      </c>
      <c r="C13" s="685"/>
      <c r="D13" s="588"/>
      <c r="E13" s="589"/>
    </row>
    <row r="14" spans="1:5" s="590" customFormat="1" ht="25.2" customHeight="1" x14ac:dyDescent="0.2">
      <c r="A14" s="686">
        <v>2</v>
      </c>
      <c r="B14" s="688" t="s">
        <v>693</v>
      </c>
      <c r="C14" s="689"/>
      <c r="D14" s="591"/>
      <c r="E14" s="592"/>
    </row>
    <row r="15" spans="1:5" s="590" customFormat="1" ht="34.950000000000003" customHeight="1" x14ac:dyDescent="0.2">
      <c r="A15" s="687"/>
      <c r="B15" s="690" t="s">
        <v>694</v>
      </c>
      <c r="C15" s="691"/>
      <c r="D15" s="593"/>
      <c r="E15" s="594"/>
    </row>
    <row r="16" spans="1:5" s="590" customFormat="1" ht="25.2" customHeight="1" x14ac:dyDescent="0.2">
      <c r="A16" s="686">
        <v>3</v>
      </c>
      <c r="B16" s="692" t="s">
        <v>695</v>
      </c>
      <c r="C16" s="693"/>
      <c r="D16" s="591"/>
      <c r="E16" s="592"/>
    </row>
    <row r="17" spans="1:5" s="590" customFormat="1" ht="25.2" customHeight="1" x14ac:dyDescent="0.2">
      <c r="A17" s="687"/>
      <c r="B17" s="694" t="s">
        <v>696</v>
      </c>
      <c r="C17" s="695"/>
      <c r="D17" s="595"/>
      <c r="E17" s="596"/>
    </row>
    <row r="18" spans="1:5" s="590" customFormat="1" ht="25.2" customHeight="1" x14ac:dyDescent="0.2">
      <c r="A18" s="597">
        <v>4</v>
      </c>
      <c r="B18" s="665" t="s">
        <v>697</v>
      </c>
      <c r="C18" s="666"/>
      <c r="D18" s="598"/>
      <c r="E18" s="599"/>
    </row>
    <row r="19" spans="1:5" s="590" customFormat="1" ht="25.2" customHeight="1" x14ac:dyDescent="0.2">
      <c r="A19" s="597">
        <v>5</v>
      </c>
      <c r="B19" s="667" t="s">
        <v>698</v>
      </c>
      <c r="C19" s="668"/>
      <c r="D19" s="600"/>
      <c r="E19" s="601"/>
    </row>
    <row r="20" spans="1:5" s="590" customFormat="1" ht="25.2" customHeight="1" x14ac:dyDescent="0.2">
      <c r="A20" s="597">
        <v>6</v>
      </c>
      <c r="B20" s="665" t="s">
        <v>562</v>
      </c>
      <c r="C20" s="666"/>
      <c r="D20" s="601"/>
      <c r="E20" s="601"/>
    </row>
    <row r="21" spans="1:5" s="590" customFormat="1" ht="25.2" customHeight="1" x14ac:dyDescent="0.2">
      <c r="A21" s="669">
        <v>7</v>
      </c>
      <c r="B21" s="671" t="s">
        <v>711</v>
      </c>
      <c r="C21" s="672"/>
      <c r="D21" s="592"/>
      <c r="E21" s="592"/>
    </row>
    <row r="22" spans="1:5" s="590" customFormat="1" ht="60" customHeight="1" x14ac:dyDescent="0.2">
      <c r="A22" s="670"/>
      <c r="B22" s="673" t="s">
        <v>712</v>
      </c>
      <c r="C22" s="674"/>
      <c r="D22" s="589"/>
      <c r="E22" s="589"/>
    </row>
    <row r="23" spans="1:5" s="590" customFormat="1" ht="25.2" customHeight="1" thickBot="1" x14ac:dyDescent="0.25">
      <c r="A23" s="602">
        <v>8</v>
      </c>
      <c r="B23" s="675" t="s">
        <v>699</v>
      </c>
      <c r="C23" s="676"/>
      <c r="D23" s="602"/>
      <c r="E23" s="602"/>
    </row>
    <row r="24" spans="1:5" s="603" customFormat="1" ht="19.5" customHeight="1" thickBot="1" x14ac:dyDescent="0.25">
      <c r="A24" s="677"/>
      <c r="B24" s="677"/>
      <c r="C24" s="677"/>
      <c r="D24" s="677"/>
      <c r="E24" s="677"/>
    </row>
    <row r="25" spans="1:5" s="603" customFormat="1" ht="19.5" customHeight="1" x14ac:dyDescent="0.2">
      <c r="A25" s="604"/>
      <c r="B25" s="678" t="s">
        <v>700</v>
      </c>
      <c r="C25" s="679"/>
      <c r="D25" s="682" t="s">
        <v>701</v>
      </c>
      <c r="E25" s="604"/>
    </row>
    <row r="26" spans="1:5" s="603" customFormat="1" ht="19.5" customHeight="1" thickBot="1" x14ac:dyDescent="0.25">
      <c r="A26" s="605"/>
      <c r="B26" s="680"/>
      <c r="C26" s="681"/>
      <c r="D26" s="683"/>
      <c r="E26" s="605"/>
    </row>
    <row r="27" spans="1:5" s="603" customFormat="1" ht="25.95" customHeight="1" x14ac:dyDescent="0.2">
      <c r="A27" s="606">
        <v>1</v>
      </c>
      <c r="B27" s="663" t="s">
        <v>573</v>
      </c>
      <c r="C27" s="664"/>
      <c r="D27" s="607"/>
      <c r="E27" s="608"/>
    </row>
    <row r="28" spans="1:5" s="603" customFormat="1" ht="25.95" customHeight="1" x14ac:dyDescent="0.2">
      <c r="A28" s="606">
        <v>2</v>
      </c>
      <c r="B28" s="663" t="s">
        <v>702</v>
      </c>
      <c r="C28" s="664"/>
      <c r="D28" s="609"/>
      <c r="E28" s="610"/>
    </row>
    <row r="29" spans="1:5" s="603" customFormat="1" ht="25.95" customHeight="1" thickBot="1" x14ac:dyDescent="0.25">
      <c r="A29" s="611">
        <v>3</v>
      </c>
      <c r="B29" s="653" t="s">
        <v>703</v>
      </c>
      <c r="C29" s="654"/>
      <c r="D29" s="612"/>
      <c r="E29" s="613"/>
    </row>
    <row r="30" spans="1:5" s="603" customFormat="1" ht="25.2" customHeight="1" x14ac:dyDescent="0.2">
      <c r="A30" s="614"/>
      <c r="B30" s="615"/>
      <c r="C30" s="615"/>
      <c r="D30" s="616"/>
      <c r="E30" s="617"/>
    </row>
    <row r="31" spans="1:5" s="590" customFormat="1" ht="7.2" customHeight="1" x14ac:dyDescent="0.2">
      <c r="A31" s="618"/>
      <c r="B31" s="619"/>
      <c r="C31" s="619"/>
      <c r="D31" s="618"/>
      <c r="E31" s="618"/>
    </row>
    <row r="32" spans="1:5" ht="18" customHeight="1" x14ac:dyDescent="0.2">
      <c r="A32" s="655" t="s">
        <v>171</v>
      </c>
      <c r="B32" s="655"/>
      <c r="C32" s="655"/>
      <c r="D32" s="655"/>
      <c r="E32" s="655"/>
    </row>
    <row r="33" spans="1:6" ht="18" customHeight="1" x14ac:dyDescent="0.2">
      <c r="A33" s="656" t="s">
        <v>121</v>
      </c>
      <c r="B33" s="656"/>
      <c r="C33" s="656"/>
      <c r="D33" s="656"/>
      <c r="E33" s="656"/>
    </row>
    <row r="34" spans="1:6" ht="15.6" customHeight="1" x14ac:dyDescent="0.2">
      <c r="A34" s="657" t="s">
        <v>719</v>
      </c>
      <c r="B34" s="657"/>
      <c r="C34" s="657"/>
      <c r="D34" s="657"/>
      <c r="E34" s="657"/>
    </row>
    <row r="35" spans="1:6" ht="15.6" customHeight="1" x14ac:dyDescent="0.2">
      <c r="A35" s="657"/>
      <c r="B35" s="657"/>
      <c r="C35" s="657"/>
      <c r="D35" s="657"/>
      <c r="E35" s="657"/>
    </row>
    <row r="36" spans="1:6" ht="15.6" customHeight="1" x14ac:dyDescent="0.2">
      <c r="A36" s="657"/>
      <c r="B36" s="657"/>
      <c r="C36" s="657"/>
      <c r="D36" s="657"/>
      <c r="E36" s="657"/>
    </row>
    <row r="37" spans="1:6" ht="7.95" customHeight="1" thickBot="1" x14ac:dyDescent="0.25">
      <c r="A37" s="620"/>
      <c r="B37" s="620"/>
      <c r="C37" s="620"/>
      <c r="D37" s="620"/>
      <c r="E37" s="620"/>
    </row>
    <row r="38" spans="1:6" ht="31.5" customHeight="1" thickBot="1" x14ac:dyDescent="0.25">
      <c r="A38" s="658" t="s">
        <v>704</v>
      </c>
      <c r="B38" s="659"/>
      <c r="C38" s="660"/>
      <c r="D38" s="661" t="s">
        <v>705</v>
      </c>
      <c r="E38" s="662"/>
    </row>
    <row r="39" spans="1:6" s="603" customFormat="1" ht="34.950000000000003" customHeight="1" thickBot="1" x14ac:dyDescent="0.25">
      <c r="A39" s="640" t="s">
        <v>706</v>
      </c>
      <c r="B39" s="641"/>
      <c r="C39" s="642"/>
      <c r="D39" s="643" t="s">
        <v>707</v>
      </c>
      <c r="E39" s="643"/>
    </row>
    <row r="40" spans="1:6" s="603" customFormat="1" ht="32.4" customHeight="1" x14ac:dyDescent="0.2">
      <c r="A40" s="1539" t="s">
        <v>720</v>
      </c>
      <c r="B40" s="1539"/>
      <c r="C40" s="1539"/>
      <c r="D40" s="1540" t="s">
        <v>721</v>
      </c>
      <c r="E40" s="1541"/>
      <c r="F40" s="1542"/>
    </row>
    <row r="41" spans="1:6" s="603" customFormat="1" ht="21" customHeight="1" thickBot="1" x14ac:dyDescent="0.25">
      <c r="A41" s="1543" t="s">
        <v>722</v>
      </c>
      <c r="B41" s="1544"/>
      <c r="C41" s="1545"/>
      <c r="D41" s="1546"/>
      <c r="E41" s="1547"/>
      <c r="F41" s="1542"/>
    </row>
    <row r="42" spans="1:6" ht="20.100000000000001" customHeight="1" x14ac:dyDescent="0.2"/>
    <row r="43" spans="1:6" ht="24" customHeight="1" x14ac:dyDescent="0.2">
      <c r="A43" s="644" t="s">
        <v>167</v>
      </c>
      <c r="B43" s="645"/>
      <c r="C43" s="645"/>
      <c r="D43" s="645"/>
      <c r="E43" s="646"/>
    </row>
    <row r="44" spans="1:6" ht="15" customHeight="1" x14ac:dyDescent="0.2">
      <c r="A44" s="647" t="s">
        <v>708</v>
      </c>
      <c r="B44" s="648"/>
      <c r="C44" s="648"/>
      <c r="D44" s="648"/>
      <c r="E44" s="649"/>
    </row>
    <row r="45" spans="1:6" ht="15" customHeight="1" x14ac:dyDescent="0.2">
      <c r="A45" s="650"/>
      <c r="B45" s="651"/>
      <c r="C45" s="651"/>
      <c r="D45" s="651"/>
      <c r="E45" s="652"/>
    </row>
    <row r="46" spans="1:6" ht="25.2" customHeight="1" x14ac:dyDescent="0.2">
      <c r="A46" s="637" t="s">
        <v>168</v>
      </c>
      <c r="B46" s="637"/>
      <c r="C46" s="621"/>
      <c r="D46" s="622"/>
      <c r="E46" s="623"/>
    </row>
    <row r="47" spans="1:6" ht="25.2" customHeight="1" x14ac:dyDescent="0.2">
      <c r="A47" s="637" t="s">
        <v>169</v>
      </c>
      <c r="B47" s="637"/>
      <c r="C47" s="624"/>
      <c r="D47" s="625"/>
      <c r="E47" s="626"/>
    </row>
    <row r="48" spans="1:6" ht="25.2" customHeight="1" x14ac:dyDescent="0.2">
      <c r="A48" s="637" t="s">
        <v>170</v>
      </c>
      <c r="B48" s="637"/>
      <c r="C48" s="627" t="s">
        <v>709</v>
      </c>
      <c r="D48" s="628"/>
      <c r="E48" s="629"/>
    </row>
    <row r="49" spans="1:5" ht="25.2" customHeight="1" x14ac:dyDescent="0.2">
      <c r="A49" s="637"/>
      <c r="B49" s="637"/>
      <c r="C49" s="630" t="s">
        <v>710</v>
      </c>
      <c r="D49" s="622"/>
      <c r="E49" s="623"/>
    </row>
    <row r="50" spans="1:5" s="603" customFormat="1" ht="21" customHeight="1" x14ac:dyDescent="0.2">
      <c r="A50" s="638" t="s">
        <v>575</v>
      </c>
      <c r="B50" s="638"/>
      <c r="C50" s="639"/>
      <c r="D50" s="639"/>
      <c r="E50" s="639"/>
    </row>
  </sheetData>
  <mergeCells count="45">
    <mergeCell ref="A11:A12"/>
    <mergeCell ref="B11:C11"/>
    <mergeCell ref="B12:C12"/>
    <mergeCell ref="B4:C4"/>
    <mergeCell ref="A6:B6"/>
    <mergeCell ref="C6:E6"/>
    <mergeCell ref="D8:D10"/>
    <mergeCell ref="B9:C9"/>
    <mergeCell ref="B13:C13"/>
    <mergeCell ref="A14:A15"/>
    <mergeCell ref="B14:C14"/>
    <mergeCell ref="B15:C15"/>
    <mergeCell ref="A16:A17"/>
    <mergeCell ref="B16:C16"/>
    <mergeCell ref="B17:C17"/>
    <mergeCell ref="B28:C28"/>
    <mergeCell ref="B18:C18"/>
    <mergeCell ref="B19:C19"/>
    <mergeCell ref="B20:C20"/>
    <mergeCell ref="A21:A22"/>
    <mergeCell ref="B21:C21"/>
    <mergeCell ref="B22:C22"/>
    <mergeCell ref="B23:C23"/>
    <mergeCell ref="A24:E24"/>
    <mergeCell ref="B25:C26"/>
    <mergeCell ref="D25:D26"/>
    <mergeCell ref="B27:C27"/>
    <mergeCell ref="B29:C29"/>
    <mergeCell ref="A32:E32"/>
    <mergeCell ref="A33:E33"/>
    <mergeCell ref="A34:E36"/>
    <mergeCell ref="A38:C38"/>
    <mergeCell ref="D38:E38"/>
    <mergeCell ref="A48:B49"/>
    <mergeCell ref="A50:B50"/>
    <mergeCell ref="C50:E50"/>
    <mergeCell ref="A39:C39"/>
    <mergeCell ref="D39:E39"/>
    <mergeCell ref="A43:E43"/>
    <mergeCell ref="A44:E45"/>
    <mergeCell ref="A46:B46"/>
    <mergeCell ref="A47:B47"/>
    <mergeCell ref="A40:C40"/>
    <mergeCell ref="D40:E41"/>
    <mergeCell ref="A41:C41"/>
  </mergeCells>
  <phoneticPr fontId="17"/>
  <pageMargins left="0.55118110236220474" right="0.27559055118110237" top="0.74803149606299213" bottom="0.51181102362204722" header="0.51181102362204722" footer="0.51181102362204722"/>
  <pageSetup paperSize="9" scale="75"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42"/>
  <sheetViews>
    <sheetView topLeftCell="A4" zoomScale="75" zoomScaleNormal="75" workbookViewId="0">
      <selection activeCell="L22" sqref="L22"/>
    </sheetView>
  </sheetViews>
  <sheetFormatPr defaultColWidth="9" defaultRowHeight="19.2" x14ac:dyDescent="0.2"/>
  <cols>
    <col min="1" max="1" width="1.59765625" style="305" customWidth="1"/>
    <col min="2" max="2" width="5.59765625" style="304" customWidth="1"/>
    <col min="3" max="3" width="10.59765625" style="304" customWidth="1"/>
    <col min="4" max="4" width="3.3984375" style="304" bestFit="1" customWidth="1"/>
    <col min="5" max="5" width="15.59765625" style="305" customWidth="1"/>
    <col min="6" max="6" width="3.3984375" style="305" bestFit="1" customWidth="1"/>
    <col min="7" max="7" width="15.59765625" style="305" customWidth="1"/>
    <col min="8" max="8" width="3.3984375" style="305" bestFit="1" customWidth="1"/>
    <col min="9" max="9" width="15.59765625" style="304" customWidth="1"/>
    <col min="10" max="10" width="3.3984375" style="305" bestFit="1" customWidth="1"/>
    <col min="11" max="11" width="15.59765625" style="305" customWidth="1"/>
    <col min="12" max="12" width="3.3984375" style="305" customWidth="1"/>
    <col min="13" max="13" width="15.59765625" style="305" customWidth="1"/>
    <col min="14" max="14" width="3.3984375" style="305" customWidth="1"/>
    <col min="15" max="15" width="15.59765625" style="305" customWidth="1"/>
    <col min="16" max="16" width="3.3984375" style="305" customWidth="1"/>
    <col min="17" max="17" width="15.59765625" style="305" customWidth="1"/>
    <col min="18" max="18" width="3.3984375" style="305" customWidth="1"/>
    <col min="19" max="19" width="15.59765625" style="305" customWidth="1"/>
    <col min="20" max="20" width="3.3984375" style="305" customWidth="1"/>
    <col min="21" max="21" width="15.59765625" style="305" customWidth="1"/>
    <col min="22" max="22" width="3.3984375" style="305" customWidth="1"/>
    <col min="23" max="23" width="50.59765625" style="305" customWidth="1"/>
    <col min="24" max="16384" width="9" style="305"/>
  </cols>
  <sheetData>
    <row r="1" spans="2:23" x14ac:dyDescent="0.2">
      <c r="B1" s="303" t="s">
        <v>353</v>
      </c>
    </row>
    <row r="2" spans="2:23" x14ac:dyDescent="0.2">
      <c r="B2" s="306" t="s">
        <v>354</v>
      </c>
      <c r="E2" s="307"/>
      <c r="I2" s="308"/>
    </row>
    <row r="3" spans="2:23" x14ac:dyDescent="0.2">
      <c r="B3" s="308" t="s">
        <v>355</v>
      </c>
      <c r="E3" s="307" t="s">
        <v>356</v>
      </c>
      <c r="I3" s="308"/>
    </row>
    <row r="4" spans="2:23" x14ac:dyDescent="0.2">
      <c r="B4" s="306"/>
      <c r="E4" s="1425" t="s">
        <v>357</v>
      </c>
      <c r="F4" s="1425"/>
      <c r="G4" s="1425"/>
      <c r="H4" s="1425"/>
      <c r="I4" s="1425"/>
      <c r="J4" s="1425"/>
      <c r="K4" s="1425"/>
      <c r="M4" s="1425" t="s">
        <v>358</v>
      </c>
      <c r="N4" s="1425"/>
      <c r="O4" s="1425"/>
      <c r="Q4" s="1425" t="s">
        <v>359</v>
      </c>
      <c r="R4" s="1425"/>
      <c r="S4" s="1425"/>
      <c r="T4" s="1425"/>
      <c r="U4" s="1425"/>
      <c r="W4" s="1425" t="s">
        <v>360</v>
      </c>
    </row>
    <row r="5" spans="2:23" x14ac:dyDescent="0.2">
      <c r="B5" s="304" t="s">
        <v>327</v>
      </c>
      <c r="C5" s="304" t="s">
        <v>361</v>
      </c>
      <c r="E5" s="304" t="s">
        <v>362</v>
      </c>
      <c r="F5" s="304"/>
      <c r="G5" s="304" t="s">
        <v>363</v>
      </c>
      <c r="I5" s="304" t="s">
        <v>364</v>
      </c>
      <c r="K5" s="304" t="s">
        <v>357</v>
      </c>
      <c r="M5" s="304" t="s">
        <v>365</v>
      </c>
      <c r="O5" s="304" t="s">
        <v>366</v>
      </c>
      <c r="Q5" s="304" t="s">
        <v>365</v>
      </c>
      <c r="S5" s="304" t="s">
        <v>366</v>
      </c>
      <c r="U5" s="304" t="s">
        <v>357</v>
      </c>
      <c r="W5" s="1425"/>
    </row>
    <row r="6" spans="2:23" x14ac:dyDescent="0.2">
      <c r="B6" s="304">
        <v>1</v>
      </c>
      <c r="C6" s="309" t="s">
        <v>367</v>
      </c>
      <c r="D6" s="304" t="s">
        <v>368</v>
      </c>
      <c r="E6" s="310">
        <v>0.375</v>
      </c>
      <c r="F6" s="304" t="s">
        <v>324</v>
      </c>
      <c r="G6" s="310">
        <v>0.75</v>
      </c>
      <c r="H6" s="305" t="s">
        <v>181</v>
      </c>
      <c r="I6" s="310">
        <v>4.1666666666666664E-2</v>
      </c>
      <c r="J6" s="305" t="s">
        <v>311</v>
      </c>
      <c r="K6" s="311">
        <f t="shared" ref="K6:K8" si="0">(G6-E6-I6)*24</f>
        <v>8</v>
      </c>
      <c r="M6" s="310">
        <v>0.39583333333333331</v>
      </c>
      <c r="N6" s="304" t="s">
        <v>324</v>
      </c>
      <c r="O6" s="310">
        <v>0.6875</v>
      </c>
      <c r="Q6" s="312">
        <f>IF(E6&lt;M6,M6,E6)</f>
        <v>0.39583333333333331</v>
      </c>
      <c r="R6" s="304" t="s">
        <v>324</v>
      </c>
      <c r="S6" s="312">
        <f t="shared" ref="S6:S8" si="1">IF(G6&gt;O6,O6,G6)</f>
        <v>0.6875</v>
      </c>
      <c r="U6" s="313">
        <f t="shared" ref="U6:U8" si="2">(S6-Q6)*24</f>
        <v>7</v>
      </c>
      <c r="W6" s="314"/>
    </row>
    <row r="7" spans="2:23" x14ac:dyDescent="0.2">
      <c r="B7" s="304">
        <v>2</v>
      </c>
      <c r="C7" s="309" t="s">
        <v>369</v>
      </c>
      <c r="D7" s="304" t="s">
        <v>368</v>
      </c>
      <c r="E7" s="310"/>
      <c r="F7" s="304" t="s">
        <v>324</v>
      </c>
      <c r="G7" s="310"/>
      <c r="H7" s="305" t="s">
        <v>181</v>
      </c>
      <c r="I7" s="310">
        <v>0</v>
      </c>
      <c r="J7" s="305" t="s">
        <v>311</v>
      </c>
      <c r="K7" s="311">
        <f t="shared" si="0"/>
        <v>0</v>
      </c>
      <c r="M7" s="310"/>
      <c r="N7" s="304" t="s">
        <v>324</v>
      </c>
      <c r="O7" s="310"/>
      <c r="Q7" s="312">
        <f t="shared" ref="Q7:Q8" si="3">IF(E7&lt;M7,M7,E7)</f>
        <v>0</v>
      </c>
      <c r="R7" s="304" t="s">
        <v>324</v>
      </c>
      <c r="S7" s="312">
        <f t="shared" si="1"/>
        <v>0</v>
      </c>
      <c r="U7" s="313">
        <f t="shared" si="2"/>
        <v>0</v>
      </c>
      <c r="W7" s="314"/>
    </row>
    <row r="8" spans="2:23" x14ac:dyDescent="0.2">
      <c r="B8" s="304">
        <v>3</v>
      </c>
      <c r="C8" s="309" t="s">
        <v>370</v>
      </c>
      <c r="D8" s="304" t="s">
        <v>368</v>
      </c>
      <c r="E8" s="310"/>
      <c r="F8" s="304" t="s">
        <v>324</v>
      </c>
      <c r="G8" s="310"/>
      <c r="H8" s="305" t="s">
        <v>181</v>
      </c>
      <c r="I8" s="310">
        <v>0</v>
      </c>
      <c r="J8" s="305" t="s">
        <v>311</v>
      </c>
      <c r="K8" s="311">
        <f t="shared" si="0"/>
        <v>0</v>
      </c>
      <c r="M8" s="310"/>
      <c r="N8" s="304" t="s">
        <v>324</v>
      </c>
      <c r="O8" s="310"/>
      <c r="Q8" s="312">
        <f t="shared" si="3"/>
        <v>0</v>
      </c>
      <c r="R8" s="304" t="s">
        <v>324</v>
      </c>
      <c r="S8" s="312">
        <f t="shared" si="1"/>
        <v>0</v>
      </c>
      <c r="U8" s="313">
        <f t="shared" si="2"/>
        <v>0</v>
      </c>
      <c r="W8" s="314"/>
    </row>
    <row r="9" spans="2:23" x14ac:dyDescent="0.2">
      <c r="B9" s="304">
        <v>4</v>
      </c>
      <c r="C9" s="309" t="s">
        <v>371</v>
      </c>
      <c r="D9" s="304" t="s">
        <v>368</v>
      </c>
      <c r="E9" s="310"/>
      <c r="F9" s="304" t="s">
        <v>324</v>
      </c>
      <c r="G9" s="310"/>
      <c r="H9" s="305" t="s">
        <v>181</v>
      </c>
      <c r="I9" s="310">
        <v>0</v>
      </c>
      <c r="J9" s="305" t="s">
        <v>311</v>
      </c>
      <c r="K9" s="311">
        <f>(G9-E9-I9)*24</f>
        <v>0</v>
      </c>
      <c r="M9" s="310"/>
      <c r="N9" s="304" t="s">
        <v>324</v>
      </c>
      <c r="O9" s="310"/>
      <c r="Q9" s="312">
        <f>IF(E9&lt;M9,M9,E9)</f>
        <v>0</v>
      </c>
      <c r="R9" s="304" t="s">
        <v>324</v>
      </c>
      <c r="S9" s="312">
        <f>IF(G9&gt;O9,O9,G9)</f>
        <v>0</v>
      </c>
      <c r="U9" s="313">
        <f>(S9-Q9)*24</f>
        <v>0</v>
      </c>
      <c r="W9" s="314"/>
    </row>
    <row r="10" spans="2:23" x14ac:dyDescent="0.2">
      <c r="B10" s="304">
        <v>5</v>
      </c>
      <c r="C10" s="309" t="s">
        <v>372</v>
      </c>
      <c r="D10" s="304" t="s">
        <v>368</v>
      </c>
      <c r="E10" s="310"/>
      <c r="F10" s="304" t="s">
        <v>324</v>
      </c>
      <c r="G10" s="310"/>
      <c r="H10" s="305" t="s">
        <v>181</v>
      </c>
      <c r="I10" s="310">
        <v>0</v>
      </c>
      <c r="J10" s="305" t="s">
        <v>311</v>
      </c>
      <c r="K10" s="311">
        <f>(G10-E10-I10)*24</f>
        <v>0</v>
      </c>
      <c r="M10" s="310"/>
      <c r="N10" s="304" t="s">
        <v>324</v>
      </c>
      <c r="O10" s="310"/>
      <c r="Q10" s="312">
        <f t="shared" ref="Q10:Q25" si="4">IF(E10&lt;M10,M10,E10)</f>
        <v>0</v>
      </c>
      <c r="R10" s="304" t="s">
        <v>324</v>
      </c>
      <c r="S10" s="312">
        <f t="shared" ref="S10:S25" si="5">IF(G10&gt;O10,O10,G10)</f>
        <v>0</v>
      </c>
      <c r="U10" s="313">
        <f t="shared" ref="U10:U25" si="6">(S10-Q10)*24</f>
        <v>0</v>
      </c>
      <c r="W10" s="314"/>
    </row>
    <row r="11" spans="2:23" x14ac:dyDescent="0.2">
      <c r="B11" s="304">
        <v>6</v>
      </c>
      <c r="C11" s="309" t="s">
        <v>373</v>
      </c>
      <c r="D11" s="304" t="s">
        <v>368</v>
      </c>
      <c r="E11" s="310"/>
      <c r="F11" s="304" t="s">
        <v>324</v>
      </c>
      <c r="G11" s="310"/>
      <c r="H11" s="305" t="s">
        <v>181</v>
      </c>
      <c r="I11" s="310">
        <v>0</v>
      </c>
      <c r="J11" s="305" t="s">
        <v>311</v>
      </c>
      <c r="K11" s="311">
        <f t="shared" ref="K11:K25" si="7">(G11-E11-I11)*24</f>
        <v>0</v>
      </c>
      <c r="M11" s="310"/>
      <c r="N11" s="304" t="s">
        <v>324</v>
      </c>
      <c r="O11" s="310"/>
      <c r="Q11" s="312">
        <f t="shared" si="4"/>
        <v>0</v>
      </c>
      <c r="R11" s="304" t="s">
        <v>324</v>
      </c>
      <c r="S11" s="312">
        <f t="shared" si="5"/>
        <v>0</v>
      </c>
      <c r="U11" s="313">
        <f t="shared" si="6"/>
        <v>0</v>
      </c>
      <c r="W11" s="314"/>
    </row>
    <row r="12" spans="2:23" x14ac:dyDescent="0.2">
      <c r="B12" s="304">
        <v>7</v>
      </c>
      <c r="C12" s="309" t="s">
        <v>374</v>
      </c>
      <c r="D12" s="304" t="s">
        <v>368</v>
      </c>
      <c r="E12" s="310"/>
      <c r="F12" s="304" t="s">
        <v>324</v>
      </c>
      <c r="G12" s="310"/>
      <c r="H12" s="305" t="s">
        <v>181</v>
      </c>
      <c r="I12" s="310">
        <v>0</v>
      </c>
      <c r="J12" s="305" t="s">
        <v>311</v>
      </c>
      <c r="K12" s="311">
        <f t="shared" si="7"/>
        <v>0</v>
      </c>
      <c r="M12" s="310"/>
      <c r="N12" s="304" t="s">
        <v>324</v>
      </c>
      <c r="O12" s="310"/>
      <c r="Q12" s="312">
        <f t="shared" si="4"/>
        <v>0</v>
      </c>
      <c r="R12" s="304" t="s">
        <v>324</v>
      </c>
      <c r="S12" s="312">
        <f t="shared" si="5"/>
        <v>0</v>
      </c>
      <c r="U12" s="313">
        <f t="shared" si="6"/>
        <v>0</v>
      </c>
      <c r="W12" s="314"/>
    </row>
    <row r="13" spans="2:23" x14ac:dyDescent="0.2">
      <c r="B13" s="304">
        <v>8</v>
      </c>
      <c r="C13" s="309" t="s">
        <v>375</v>
      </c>
      <c r="D13" s="304" t="s">
        <v>368</v>
      </c>
      <c r="E13" s="310"/>
      <c r="F13" s="304" t="s">
        <v>324</v>
      </c>
      <c r="G13" s="310"/>
      <c r="H13" s="305" t="s">
        <v>181</v>
      </c>
      <c r="I13" s="310">
        <v>0</v>
      </c>
      <c r="J13" s="305" t="s">
        <v>311</v>
      </c>
      <c r="K13" s="311">
        <f t="shared" si="7"/>
        <v>0</v>
      </c>
      <c r="M13" s="310"/>
      <c r="N13" s="304" t="s">
        <v>324</v>
      </c>
      <c r="O13" s="310"/>
      <c r="Q13" s="312">
        <f t="shared" si="4"/>
        <v>0</v>
      </c>
      <c r="R13" s="304" t="s">
        <v>324</v>
      </c>
      <c r="S13" s="312">
        <f t="shared" si="5"/>
        <v>0</v>
      </c>
      <c r="U13" s="313">
        <f t="shared" si="6"/>
        <v>0</v>
      </c>
      <c r="W13" s="314"/>
    </row>
    <row r="14" spans="2:23" x14ac:dyDescent="0.2">
      <c r="B14" s="304">
        <v>9</v>
      </c>
      <c r="C14" s="309" t="s">
        <v>376</v>
      </c>
      <c r="D14" s="304" t="s">
        <v>368</v>
      </c>
      <c r="E14" s="310"/>
      <c r="F14" s="304" t="s">
        <v>324</v>
      </c>
      <c r="G14" s="310"/>
      <c r="H14" s="305" t="s">
        <v>181</v>
      </c>
      <c r="I14" s="310">
        <v>0</v>
      </c>
      <c r="J14" s="305" t="s">
        <v>311</v>
      </c>
      <c r="K14" s="311">
        <f t="shared" si="7"/>
        <v>0</v>
      </c>
      <c r="M14" s="310"/>
      <c r="N14" s="304" t="s">
        <v>324</v>
      </c>
      <c r="O14" s="310"/>
      <c r="Q14" s="312">
        <f t="shared" si="4"/>
        <v>0</v>
      </c>
      <c r="R14" s="304" t="s">
        <v>324</v>
      </c>
      <c r="S14" s="312">
        <f t="shared" si="5"/>
        <v>0</v>
      </c>
      <c r="U14" s="313">
        <f t="shared" si="6"/>
        <v>0</v>
      </c>
      <c r="W14" s="314"/>
    </row>
    <row r="15" spans="2:23" x14ac:dyDescent="0.2">
      <c r="B15" s="304">
        <v>10</v>
      </c>
      <c r="C15" s="309" t="s">
        <v>377</v>
      </c>
      <c r="D15" s="304" t="s">
        <v>368</v>
      </c>
      <c r="E15" s="310"/>
      <c r="F15" s="304" t="s">
        <v>324</v>
      </c>
      <c r="G15" s="310"/>
      <c r="H15" s="305" t="s">
        <v>181</v>
      </c>
      <c r="I15" s="310">
        <v>0</v>
      </c>
      <c r="J15" s="305" t="s">
        <v>311</v>
      </c>
      <c r="K15" s="311">
        <f t="shared" si="7"/>
        <v>0</v>
      </c>
      <c r="M15" s="310"/>
      <c r="N15" s="304" t="s">
        <v>324</v>
      </c>
      <c r="O15" s="310"/>
      <c r="Q15" s="312">
        <f t="shared" si="4"/>
        <v>0</v>
      </c>
      <c r="R15" s="304" t="s">
        <v>324</v>
      </c>
      <c r="S15" s="312">
        <f>IF(G15&gt;O15,O15,G15)</f>
        <v>0</v>
      </c>
      <c r="U15" s="313">
        <f t="shared" si="6"/>
        <v>0</v>
      </c>
      <c r="W15" s="314"/>
    </row>
    <row r="16" spans="2:23" x14ac:dyDescent="0.2">
      <c r="B16" s="304">
        <v>11</v>
      </c>
      <c r="C16" s="309" t="s">
        <v>378</v>
      </c>
      <c r="D16" s="304" t="s">
        <v>368</v>
      </c>
      <c r="E16" s="310"/>
      <c r="F16" s="304" t="s">
        <v>324</v>
      </c>
      <c r="G16" s="310"/>
      <c r="H16" s="305" t="s">
        <v>181</v>
      </c>
      <c r="I16" s="310">
        <v>0</v>
      </c>
      <c r="J16" s="305" t="s">
        <v>311</v>
      </c>
      <c r="K16" s="311">
        <f t="shared" si="7"/>
        <v>0</v>
      </c>
      <c r="M16" s="310"/>
      <c r="N16" s="304" t="s">
        <v>324</v>
      </c>
      <c r="O16" s="310"/>
      <c r="Q16" s="312">
        <f t="shared" si="4"/>
        <v>0</v>
      </c>
      <c r="R16" s="304" t="s">
        <v>324</v>
      </c>
      <c r="S16" s="312">
        <f t="shared" si="5"/>
        <v>0</v>
      </c>
      <c r="U16" s="313">
        <f t="shared" si="6"/>
        <v>0</v>
      </c>
      <c r="W16" s="314"/>
    </row>
    <row r="17" spans="2:23" x14ac:dyDescent="0.2">
      <c r="B17" s="304">
        <v>12</v>
      </c>
      <c r="C17" s="309" t="s">
        <v>379</v>
      </c>
      <c r="D17" s="304" t="s">
        <v>368</v>
      </c>
      <c r="E17" s="310"/>
      <c r="F17" s="304" t="s">
        <v>324</v>
      </c>
      <c r="G17" s="310"/>
      <c r="H17" s="305" t="s">
        <v>181</v>
      </c>
      <c r="I17" s="310">
        <v>0</v>
      </c>
      <c r="J17" s="305" t="s">
        <v>311</v>
      </c>
      <c r="K17" s="311">
        <f t="shared" si="7"/>
        <v>0</v>
      </c>
      <c r="M17" s="310"/>
      <c r="N17" s="304" t="s">
        <v>324</v>
      </c>
      <c r="O17" s="310"/>
      <c r="Q17" s="312">
        <f t="shared" si="4"/>
        <v>0</v>
      </c>
      <c r="R17" s="304" t="s">
        <v>324</v>
      </c>
      <c r="S17" s="312">
        <f t="shared" si="5"/>
        <v>0</v>
      </c>
      <c r="U17" s="313">
        <f t="shared" si="6"/>
        <v>0</v>
      </c>
      <c r="W17" s="314"/>
    </row>
    <row r="18" spans="2:23" x14ac:dyDescent="0.2">
      <c r="B18" s="304">
        <v>13</v>
      </c>
      <c r="C18" s="309" t="s">
        <v>380</v>
      </c>
      <c r="D18" s="304" t="s">
        <v>368</v>
      </c>
      <c r="E18" s="310"/>
      <c r="F18" s="304" t="s">
        <v>324</v>
      </c>
      <c r="G18" s="310"/>
      <c r="H18" s="305" t="s">
        <v>181</v>
      </c>
      <c r="I18" s="310">
        <v>0</v>
      </c>
      <c r="J18" s="305" t="s">
        <v>311</v>
      </c>
      <c r="K18" s="311">
        <f t="shared" si="7"/>
        <v>0</v>
      </c>
      <c r="M18" s="310"/>
      <c r="N18" s="304" t="s">
        <v>324</v>
      </c>
      <c r="O18" s="310"/>
      <c r="Q18" s="312">
        <f t="shared" si="4"/>
        <v>0</v>
      </c>
      <c r="R18" s="304" t="s">
        <v>324</v>
      </c>
      <c r="S18" s="312">
        <f t="shared" si="5"/>
        <v>0</v>
      </c>
      <c r="U18" s="313">
        <f t="shared" si="6"/>
        <v>0</v>
      </c>
      <c r="W18" s="314"/>
    </row>
    <row r="19" spans="2:23" x14ac:dyDescent="0.2">
      <c r="B19" s="304">
        <v>14</v>
      </c>
      <c r="C19" s="309" t="s">
        <v>381</v>
      </c>
      <c r="D19" s="304" t="s">
        <v>368</v>
      </c>
      <c r="E19" s="310"/>
      <c r="F19" s="304" t="s">
        <v>324</v>
      </c>
      <c r="G19" s="310"/>
      <c r="H19" s="305" t="s">
        <v>181</v>
      </c>
      <c r="I19" s="310">
        <v>0</v>
      </c>
      <c r="J19" s="305" t="s">
        <v>311</v>
      </c>
      <c r="K19" s="311">
        <f t="shared" si="7"/>
        <v>0</v>
      </c>
      <c r="M19" s="310"/>
      <c r="N19" s="304" t="s">
        <v>324</v>
      </c>
      <c r="O19" s="310"/>
      <c r="Q19" s="312">
        <f t="shared" si="4"/>
        <v>0</v>
      </c>
      <c r="R19" s="304" t="s">
        <v>324</v>
      </c>
      <c r="S19" s="312">
        <f t="shared" si="5"/>
        <v>0</v>
      </c>
      <c r="U19" s="313">
        <f t="shared" si="6"/>
        <v>0</v>
      </c>
      <c r="W19" s="314"/>
    </row>
    <row r="20" spans="2:23" x14ac:dyDescent="0.2">
      <c r="B20" s="304">
        <v>15</v>
      </c>
      <c r="C20" s="309" t="s">
        <v>382</v>
      </c>
      <c r="D20" s="304" t="s">
        <v>368</v>
      </c>
      <c r="E20" s="310"/>
      <c r="F20" s="304" t="s">
        <v>324</v>
      </c>
      <c r="G20" s="310"/>
      <c r="H20" s="305" t="s">
        <v>181</v>
      </c>
      <c r="I20" s="310">
        <v>0</v>
      </c>
      <c r="J20" s="305" t="s">
        <v>311</v>
      </c>
      <c r="K20" s="315">
        <f t="shared" si="7"/>
        <v>0</v>
      </c>
      <c r="M20" s="310"/>
      <c r="N20" s="304" t="s">
        <v>324</v>
      </c>
      <c r="O20" s="310"/>
      <c r="Q20" s="312">
        <f t="shared" si="4"/>
        <v>0</v>
      </c>
      <c r="R20" s="304" t="s">
        <v>324</v>
      </c>
      <c r="S20" s="312">
        <f t="shared" si="5"/>
        <v>0</v>
      </c>
      <c r="U20" s="313">
        <f t="shared" si="6"/>
        <v>0</v>
      </c>
      <c r="W20" s="314"/>
    </row>
    <row r="21" spans="2:23" x14ac:dyDescent="0.2">
      <c r="B21" s="304">
        <v>16</v>
      </c>
      <c r="C21" s="309" t="s">
        <v>383</v>
      </c>
      <c r="D21" s="304" t="s">
        <v>368</v>
      </c>
      <c r="E21" s="310"/>
      <c r="F21" s="304" t="s">
        <v>324</v>
      </c>
      <c r="G21" s="310"/>
      <c r="H21" s="305" t="s">
        <v>181</v>
      </c>
      <c r="I21" s="310">
        <v>0</v>
      </c>
      <c r="J21" s="305" t="s">
        <v>311</v>
      </c>
      <c r="K21" s="311">
        <f t="shared" si="7"/>
        <v>0</v>
      </c>
      <c r="M21" s="310"/>
      <c r="N21" s="304" t="s">
        <v>324</v>
      </c>
      <c r="O21" s="310"/>
      <c r="Q21" s="312">
        <f t="shared" si="4"/>
        <v>0</v>
      </c>
      <c r="R21" s="304" t="s">
        <v>324</v>
      </c>
      <c r="S21" s="312">
        <f t="shared" si="5"/>
        <v>0</v>
      </c>
      <c r="U21" s="313">
        <f t="shared" si="6"/>
        <v>0</v>
      </c>
      <c r="W21" s="314"/>
    </row>
    <row r="22" spans="2:23" x14ac:dyDescent="0.2">
      <c r="B22" s="304">
        <v>17</v>
      </c>
      <c r="C22" s="309" t="s">
        <v>384</v>
      </c>
      <c r="D22" s="304" t="s">
        <v>368</v>
      </c>
      <c r="E22" s="310"/>
      <c r="F22" s="304" t="s">
        <v>324</v>
      </c>
      <c r="G22" s="310"/>
      <c r="H22" s="305" t="s">
        <v>181</v>
      </c>
      <c r="I22" s="310">
        <v>0</v>
      </c>
      <c r="J22" s="305" t="s">
        <v>311</v>
      </c>
      <c r="K22" s="311">
        <f t="shared" si="7"/>
        <v>0</v>
      </c>
      <c r="M22" s="310"/>
      <c r="N22" s="304" t="s">
        <v>324</v>
      </c>
      <c r="O22" s="310"/>
      <c r="Q22" s="312">
        <f t="shared" si="4"/>
        <v>0</v>
      </c>
      <c r="R22" s="304" t="s">
        <v>324</v>
      </c>
      <c r="S22" s="312">
        <f t="shared" si="5"/>
        <v>0</v>
      </c>
      <c r="U22" s="313">
        <f t="shared" si="6"/>
        <v>0</v>
      </c>
      <c r="W22" s="314"/>
    </row>
    <row r="23" spans="2:23" x14ac:dyDescent="0.2">
      <c r="B23" s="304">
        <v>18</v>
      </c>
      <c r="C23" s="309" t="s">
        <v>385</v>
      </c>
      <c r="D23" s="304" t="s">
        <v>368</v>
      </c>
      <c r="E23" s="310"/>
      <c r="F23" s="304" t="s">
        <v>324</v>
      </c>
      <c r="G23" s="310"/>
      <c r="H23" s="305" t="s">
        <v>181</v>
      </c>
      <c r="I23" s="310">
        <v>0</v>
      </c>
      <c r="J23" s="305" t="s">
        <v>311</v>
      </c>
      <c r="K23" s="311">
        <f t="shared" si="7"/>
        <v>0</v>
      </c>
      <c r="M23" s="310"/>
      <c r="N23" s="304" t="s">
        <v>324</v>
      </c>
      <c r="O23" s="310"/>
      <c r="Q23" s="312">
        <f t="shared" si="4"/>
        <v>0</v>
      </c>
      <c r="R23" s="304" t="s">
        <v>324</v>
      </c>
      <c r="S23" s="312">
        <f t="shared" si="5"/>
        <v>0</v>
      </c>
      <c r="U23" s="313">
        <f t="shared" si="6"/>
        <v>0</v>
      </c>
      <c r="W23" s="314"/>
    </row>
    <row r="24" spans="2:23" x14ac:dyDescent="0.2">
      <c r="B24" s="304">
        <v>19</v>
      </c>
      <c r="C24" s="309" t="s">
        <v>386</v>
      </c>
      <c r="D24" s="304" t="s">
        <v>368</v>
      </c>
      <c r="E24" s="310"/>
      <c r="F24" s="304" t="s">
        <v>324</v>
      </c>
      <c r="G24" s="310"/>
      <c r="H24" s="305" t="s">
        <v>181</v>
      </c>
      <c r="I24" s="310">
        <v>0</v>
      </c>
      <c r="J24" s="305" t="s">
        <v>311</v>
      </c>
      <c r="K24" s="311">
        <f t="shared" si="7"/>
        <v>0</v>
      </c>
      <c r="M24" s="310"/>
      <c r="N24" s="304" t="s">
        <v>324</v>
      </c>
      <c r="O24" s="310"/>
      <c r="Q24" s="312">
        <f t="shared" si="4"/>
        <v>0</v>
      </c>
      <c r="R24" s="304" t="s">
        <v>324</v>
      </c>
      <c r="S24" s="312">
        <f t="shared" si="5"/>
        <v>0</v>
      </c>
      <c r="U24" s="313">
        <f t="shared" si="6"/>
        <v>0</v>
      </c>
      <c r="W24" s="314"/>
    </row>
    <row r="25" spans="2:23" x14ac:dyDescent="0.2">
      <c r="B25" s="304">
        <v>20</v>
      </c>
      <c r="C25" s="309" t="s">
        <v>387</v>
      </c>
      <c r="D25" s="304" t="s">
        <v>368</v>
      </c>
      <c r="E25" s="310"/>
      <c r="F25" s="304" t="s">
        <v>324</v>
      </c>
      <c r="G25" s="310"/>
      <c r="H25" s="305" t="s">
        <v>181</v>
      </c>
      <c r="I25" s="310">
        <v>0</v>
      </c>
      <c r="J25" s="305" t="s">
        <v>311</v>
      </c>
      <c r="K25" s="311">
        <f t="shared" si="7"/>
        <v>0</v>
      </c>
      <c r="M25" s="310"/>
      <c r="N25" s="304" t="s">
        <v>324</v>
      </c>
      <c r="O25" s="310"/>
      <c r="Q25" s="312">
        <f t="shared" si="4"/>
        <v>0</v>
      </c>
      <c r="R25" s="304" t="s">
        <v>324</v>
      </c>
      <c r="S25" s="312">
        <f t="shared" si="5"/>
        <v>0</v>
      </c>
      <c r="U25" s="313">
        <f t="shared" si="6"/>
        <v>0</v>
      </c>
      <c r="W25" s="314"/>
    </row>
    <row r="26" spans="2:23" x14ac:dyDescent="0.2">
      <c r="B26" s="304">
        <v>21</v>
      </c>
      <c r="C26" s="309" t="s">
        <v>388</v>
      </c>
      <c r="D26" s="304" t="s">
        <v>368</v>
      </c>
      <c r="E26" s="316"/>
      <c r="F26" s="304" t="s">
        <v>324</v>
      </c>
      <c r="G26" s="316"/>
      <c r="H26" s="305" t="s">
        <v>181</v>
      </c>
      <c r="I26" s="316"/>
      <c r="J26" s="305" t="s">
        <v>311</v>
      </c>
      <c r="K26" s="309">
        <v>1</v>
      </c>
      <c r="M26" s="311"/>
      <c r="N26" s="304" t="s">
        <v>324</v>
      </c>
      <c r="O26" s="311"/>
      <c r="Q26" s="311"/>
      <c r="R26" s="304" t="s">
        <v>324</v>
      </c>
      <c r="S26" s="311"/>
      <c r="U26" s="309">
        <v>1</v>
      </c>
      <c r="W26" s="314"/>
    </row>
    <row r="27" spans="2:23" x14ac:dyDescent="0.2">
      <c r="B27" s="304">
        <v>22</v>
      </c>
      <c r="C27" s="309" t="s">
        <v>389</v>
      </c>
      <c r="D27" s="304" t="s">
        <v>368</v>
      </c>
      <c r="E27" s="316"/>
      <c r="F27" s="304" t="s">
        <v>324</v>
      </c>
      <c r="G27" s="316"/>
      <c r="H27" s="305" t="s">
        <v>181</v>
      </c>
      <c r="I27" s="316"/>
      <c r="J27" s="305" t="s">
        <v>311</v>
      </c>
      <c r="K27" s="309">
        <v>2</v>
      </c>
      <c r="M27" s="311"/>
      <c r="N27" s="304" t="s">
        <v>324</v>
      </c>
      <c r="O27" s="311"/>
      <c r="Q27" s="311"/>
      <c r="R27" s="304" t="s">
        <v>324</v>
      </c>
      <c r="S27" s="311"/>
      <c r="U27" s="309">
        <v>2</v>
      </c>
      <c r="W27" s="314"/>
    </row>
    <row r="28" spans="2:23" x14ac:dyDescent="0.2">
      <c r="B28" s="304">
        <v>23</v>
      </c>
      <c r="C28" s="309" t="s">
        <v>390</v>
      </c>
      <c r="D28" s="304" t="s">
        <v>368</v>
      </c>
      <c r="E28" s="316"/>
      <c r="F28" s="304" t="s">
        <v>324</v>
      </c>
      <c r="G28" s="316"/>
      <c r="H28" s="305" t="s">
        <v>181</v>
      </c>
      <c r="I28" s="316"/>
      <c r="J28" s="305" t="s">
        <v>311</v>
      </c>
      <c r="K28" s="309">
        <v>3</v>
      </c>
      <c r="M28" s="311"/>
      <c r="N28" s="304" t="s">
        <v>324</v>
      </c>
      <c r="O28" s="311"/>
      <c r="Q28" s="311"/>
      <c r="R28" s="304" t="s">
        <v>324</v>
      </c>
      <c r="S28" s="311"/>
      <c r="U28" s="309">
        <v>3</v>
      </c>
      <c r="W28" s="314"/>
    </row>
    <row r="29" spans="2:23" x14ac:dyDescent="0.2">
      <c r="B29" s="304">
        <v>24</v>
      </c>
      <c r="C29" s="309" t="s">
        <v>391</v>
      </c>
      <c r="D29" s="304" t="s">
        <v>368</v>
      </c>
      <c r="E29" s="316"/>
      <c r="F29" s="304" t="s">
        <v>324</v>
      </c>
      <c r="G29" s="316"/>
      <c r="H29" s="305" t="s">
        <v>181</v>
      </c>
      <c r="I29" s="316"/>
      <c r="J29" s="305" t="s">
        <v>311</v>
      </c>
      <c r="K29" s="309">
        <v>4</v>
      </c>
      <c r="M29" s="311"/>
      <c r="N29" s="304" t="s">
        <v>324</v>
      </c>
      <c r="O29" s="311"/>
      <c r="Q29" s="311"/>
      <c r="R29" s="304" t="s">
        <v>324</v>
      </c>
      <c r="S29" s="311"/>
      <c r="U29" s="309">
        <v>4</v>
      </c>
      <c r="W29" s="314"/>
    </row>
    <row r="30" spans="2:23" x14ac:dyDescent="0.2">
      <c r="B30" s="304">
        <v>25</v>
      </c>
      <c r="C30" s="309" t="s">
        <v>392</v>
      </c>
      <c r="D30" s="304" t="s">
        <v>368</v>
      </c>
      <c r="E30" s="316"/>
      <c r="F30" s="304" t="s">
        <v>324</v>
      </c>
      <c r="G30" s="316"/>
      <c r="H30" s="305" t="s">
        <v>181</v>
      </c>
      <c r="I30" s="316"/>
      <c r="J30" s="305" t="s">
        <v>311</v>
      </c>
      <c r="K30" s="309">
        <v>4</v>
      </c>
      <c r="M30" s="311"/>
      <c r="N30" s="304" t="s">
        <v>324</v>
      </c>
      <c r="O30" s="311"/>
      <c r="Q30" s="311"/>
      <c r="R30" s="304" t="s">
        <v>324</v>
      </c>
      <c r="S30" s="311"/>
      <c r="U30" s="309">
        <v>3</v>
      </c>
      <c r="W30" s="314"/>
    </row>
    <row r="31" spans="2:23" x14ac:dyDescent="0.2">
      <c r="B31" s="304">
        <v>26</v>
      </c>
      <c r="C31" s="309" t="s">
        <v>393</v>
      </c>
      <c r="D31" s="304" t="s">
        <v>368</v>
      </c>
      <c r="E31" s="316"/>
      <c r="F31" s="304" t="s">
        <v>324</v>
      </c>
      <c r="G31" s="316"/>
      <c r="H31" s="305" t="s">
        <v>181</v>
      </c>
      <c r="I31" s="316"/>
      <c r="J31" s="305" t="s">
        <v>311</v>
      </c>
      <c r="K31" s="309">
        <v>5</v>
      </c>
      <c r="M31" s="311"/>
      <c r="N31" s="304" t="s">
        <v>324</v>
      </c>
      <c r="O31" s="311"/>
      <c r="Q31" s="311"/>
      <c r="R31" s="304" t="s">
        <v>324</v>
      </c>
      <c r="S31" s="311"/>
      <c r="U31" s="309">
        <v>5</v>
      </c>
      <c r="W31" s="314"/>
    </row>
    <row r="32" spans="2:23" x14ac:dyDescent="0.2">
      <c r="B32" s="304">
        <v>27</v>
      </c>
      <c r="C32" s="309" t="s">
        <v>394</v>
      </c>
      <c r="D32" s="304" t="s">
        <v>368</v>
      </c>
      <c r="E32" s="316"/>
      <c r="F32" s="304" t="s">
        <v>324</v>
      </c>
      <c r="G32" s="316"/>
      <c r="H32" s="305" t="s">
        <v>181</v>
      </c>
      <c r="I32" s="316"/>
      <c r="J32" s="305" t="s">
        <v>311</v>
      </c>
      <c r="K32" s="309">
        <v>0</v>
      </c>
      <c r="M32" s="311"/>
      <c r="N32" s="304" t="s">
        <v>324</v>
      </c>
      <c r="O32" s="311"/>
      <c r="Q32" s="311"/>
      <c r="R32" s="304" t="s">
        <v>324</v>
      </c>
      <c r="S32" s="311"/>
      <c r="U32" s="309">
        <v>0</v>
      </c>
      <c r="W32" s="314" t="s">
        <v>395</v>
      </c>
    </row>
    <row r="33" spans="2:23" x14ac:dyDescent="0.2">
      <c r="B33" s="304">
        <v>28</v>
      </c>
      <c r="C33" s="309" t="s">
        <v>396</v>
      </c>
      <c r="D33" s="304" t="s">
        <v>368</v>
      </c>
      <c r="E33" s="316"/>
      <c r="F33" s="304" t="s">
        <v>324</v>
      </c>
      <c r="G33" s="316"/>
      <c r="H33" s="305" t="s">
        <v>181</v>
      </c>
      <c r="I33" s="316"/>
      <c r="J33" s="305" t="s">
        <v>311</v>
      </c>
      <c r="K33" s="309"/>
      <c r="M33" s="311"/>
      <c r="N33" s="304" t="s">
        <v>324</v>
      </c>
      <c r="O33" s="311"/>
      <c r="Q33" s="311"/>
      <c r="R33" s="304" t="s">
        <v>324</v>
      </c>
      <c r="S33" s="311"/>
      <c r="U33" s="309"/>
      <c r="W33" s="314"/>
    </row>
    <row r="34" spans="2:23" x14ac:dyDescent="0.2">
      <c r="B34" s="304">
        <v>29</v>
      </c>
      <c r="C34" s="309" t="s">
        <v>396</v>
      </c>
      <c r="D34" s="304" t="s">
        <v>368</v>
      </c>
      <c r="E34" s="316"/>
      <c r="F34" s="304" t="s">
        <v>324</v>
      </c>
      <c r="G34" s="316"/>
      <c r="H34" s="305" t="s">
        <v>181</v>
      </c>
      <c r="I34" s="316"/>
      <c r="J34" s="305" t="s">
        <v>311</v>
      </c>
      <c r="K34" s="309"/>
      <c r="M34" s="311"/>
      <c r="N34" s="304" t="s">
        <v>324</v>
      </c>
      <c r="O34" s="311"/>
      <c r="Q34" s="311"/>
      <c r="R34" s="304" t="s">
        <v>324</v>
      </c>
      <c r="S34" s="311"/>
      <c r="U34" s="309"/>
      <c r="W34" s="314"/>
    </row>
    <row r="35" spans="2:23" x14ac:dyDescent="0.2">
      <c r="B35" s="304">
        <v>30</v>
      </c>
      <c r="C35" s="309" t="s">
        <v>396</v>
      </c>
      <c r="D35" s="304" t="s">
        <v>368</v>
      </c>
      <c r="E35" s="316"/>
      <c r="F35" s="304" t="s">
        <v>324</v>
      </c>
      <c r="G35" s="316"/>
      <c r="H35" s="305" t="s">
        <v>181</v>
      </c>
      <c r="I35" s="316"/>
      <c r="J35" s="305" t="s">
        <v>311</v>
      </c>
      <c r="K35" s="309"/>
      <c r="M35" s="311"/>
      <c r="N35" s="304" t="s">
        <v>324</v>
      </c>
      <c r="O35" s="311"/>
      <c r="Q35" s="311"/>
      <c r="R35" s="304" t="s">
        <v>324</v>
      </c>
      <c r="S35" s="311"/>
      <c r="U35" s="309"/>
      <c r="W35" s="314"/>
    </row>
    <row r="36" spans="2:23" x14ac:dyDescent="0.2">
      <c r="C36" s="317"/>
    </row>
    <row r="37" spans="2:23" x14ac:dyDescent="0.2">
      <c r="C37" s="318" t="s">
        <v>397</v>
      </c>
    </row>
    <row r="38" spans="2:23" x14ac:dyDescent="0.2">
      <c r="C38" s="318" t="s">
        <v>398</v>
      </c>
    </row>
    <row r="39" spans="2:23" x14ac:dyDescent="0.2">
      <c r="C39" s="318" t="s">
        <v>399</v>
      </c>
    </row>
    <row r="40" spans="2:23" x14ac:dyDescent="0.2">
      <c r="C40" s="318" t="s">
        <v>400</v>
      </c>
    </row>
    <row r="41" spans="2:23" x14ac:dyDescent="0.2">
      <c r="C41" s="306" t="s">
        <v>401</v>
      </c>
    </row>
    <row r="42" spans="2:23" x14ac:dyDescent="0.2">
      <c r="C42" s="306" t="s">
        <v>402</v>
      </c>
    </row>
  </sheetData>
  <sheetProtection sheet="1" insertRows="0" deleteRows="0"/>
  <mergeCells count="4">
    <mergeCell ref="E4:K4"/>
    <mergeCell ref="M4:O4"/>
    <mergeCell ref="Q4:U4"/>
    <mergeCell ref="W4:W5"/>
  </mergeCells>
  <phoneticPr fontId="17"/>
  <pageMargins left="0.15748031496062992" right="0.15748031496062992" top="0.55118110236220474" bottom="0.35433070866141736" header="0.31496062992125984" footer="0.31496062992125984"/>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4"/>
  <sheetViews>
    <sheetView zoomScale="55" zoomScaleNormal="55" workbookViewId="0">
      <selection activeCell="D18" sqref="D18"/>
    </sheetView>
  </sheetViews>
  <sheetFormatPr defaultColWidth="9" defaultRowHeight="19.2" x14ac:dyDescent="0.2"/>
  <cols>
    <col min="1" max="1" width="1.69921875" style="345" customWidth="1"/>
    <col min="2" max="2" width="9" style="345"/>
    <col min="3" max="12" width="40.59765625" style="345" customWidth="1"/>
    <col min="13" max="16384" width="9" style="345"/>
  </cols>
  <sheetData>
    <row r="1" spans="1:12" x14ac:dyDescent="0.2">
      <c r="A1" s="343"/>
      <c r="B1" s="344" t="s">
        <v>453</v>
      </c>
      <c r="C1" s="344"/>
      <c r="D1" s="344"/>
    </row>
    <row r="2" spans="1:12" x14ac:dyDescent="0.2">
      <c r="A2" s="343"/>
      <c r="B2" s="344"/>
      <c r="C2" s="344"/>
      <c r="D2" s="344"/>
    </row>
    <row r="3" spans="1:12" x14ac:dyDescent="0.2">
      <c r="A3" s="343"/>
      <c r="B3" s="346" t="s">
        <v>327</v>
      </c>
      <c r="C3" s="346" t="s">
        <v>454</v>
      </c>
      <c r="D3" s="344"/>
    </row>
    <row r="4" spans="1:12" x14ac:dyDescent="0.2">
      <c r="A4" s="343"/>
      <c r="B4" s="347">
        <v>1</v>
      </c>
      <c r="C4" s="347" t="s">
        <v>308</v>
      </c>
      <c r="D4" s="344"/>
    </row>
    <row r="5" spans="1:12" x14ac:dyDescent="0.2">
      <c r="A5" s="343"/>
      <c r="B5" s="347">
        <v>2</v>
      </c>
      <c r="C5" s="347" t="s">
        <v>455</v>
      </c>
    </row>
    <row r="6" spans="1:12" x14ac:dyDescent="0.2">
      <c r="A6" s="343"/>
      <c r="B6" s="347">
        <v>3</v>
      </c>
      <c r="C6" s="347" t="s">
        <v>455</v>
      </c>
      <c r="D6" s="344"/>
    </row>
    <row r="7" spans="1:12" x14ac:dyDescent="0.2">
      <c r="A7" s="343"/>
      <c r="B7" s="347">
        <v>4</v>
      </c>
      <c r="C7" s="347" t="s">
        <v>455</v>
      </c>
      <c r="D7" s="344"/>
    </row>
    <row r="8" spans="1:12" x14ac:dyDescent="0.2">
      <c r="A8" s="343"/>
      <c r="B8" s="347">
        <v>5</v>
      </c>
      <c r="C8" s="347" t="s">
        <v>455</v>
      </c>
      <c r="D8" s="344"/>
    </row>
    <row r="9" spans="1:12" x14ac:dyDescent="0.2">
      <c r="A9" s="343"/>
      <c r="B9" s="344"/>
      <c r="C9" s="344"/>
      <c r="D9" s="344"/>
    </row>
    <row r="10" spans="1:12" x14ac:dyDescent="0.2">
      <c r="A10" s="343"/>
      <c r="B10" s="344" t="s">
        <v>456</v>
      </c>
      <c r="C10" s="344"/>
      <c r="D10" s="344"/>
    </row>
    <row r="11" spans="1:12" ht="19.8" thickBot="1" x14ac:dyDescent="0.25">
      <c r="A11" s="343"/>
      <c r="B11" s="344"/>
      <c r="C11" s="344"/>
      <c r="D11" s="344"/>
    </row>
    <row r="12" spans="1:12" ht="19.8" thickBot="1" x14ac:dyDescent="0.25">
      <c r="A12" s="343"/>
      <c r="B12" s="348" t="s">
        <v>417</v>
      </c>
      <c r="C12" s="349" t="s">
        <v>418</v>
      </c>
      <c r="D12" s="350" t="s">
        <v>349</v>
      </c>
      <c r="E12" s="350" t="s">
        <v>350</v>
      </c>
      <c r="F12" s="350" t="s">
        <v>351</v>
      </c>
      <c r="G12" s="351" t="s">
        <v>352</v>
      </c>
      <c r="H12" s="350" t="s">
        <v>569</v>
      </c>
      <c r="I12" s="416" t="s">
        <v>568</v>
      </c>
      <c r="J12" s="416" t="s">
        <v>570</v>
      </c>
      <c r="K12" s="350" t="s">
        <v>455</v>
      </c>
      <c r="L12" s="411" t="s">
        <v>455</v>
      </c>
    </row>
    <row r="13" spans="1:12" x14ac:dyDescent="0.2">
      <c r="A13" s="343"/>
      <c r="B13" s="1426" t="s">
        <v>457</v>
      </c>
      <c r="C13" s="352" t="s">
        <v>455</v>
      </c>
      <c r="D13" s="353" t="s">
        <v>458</v>
      </c>
      <c r="E13" s="353" t="s">
        <v>459</v>
      </c>
      <c r="F13" s="353" t="s">
        <v>460</v>
      </c>
      <c r="G13" s="354" t="s">
        <v>461</v>
      </c>
      <c r="H13" s="353" t="s">
        <v>565</v>
      </c>
      <c r="I13" s="353" t="s">
        <v>566</v>
      </c>
      <c r="J13" s="353" t="s">
        <v>567</v>
      </c>
      <c r="K13" s="353" t="s">
        <v>455</v>
      </c>
      <c r="L13" s="412" t="s">
        <v>455</v>
      </c>
    </row>
    <row r="14" spans="1:12" x14ac:dyDescent="0.2">
      <c r="B14" s="1427"/>
      <c r="C14" s="355" t="s">
        <v>455</v>
      </c>
      <c r="D14" s="356" t="s">
        <v>462</v>
      </c>
      <c r="E14" s="356" t="s">
        <v>463</v>
      </c>
      <c r="F14" s="356" t="s">
        <v>455</v>
      </c>
      <c r="G14" s="357" t="s">
        <v>464</v>
      </c>
      <c r="H14" s="356" t="s">
        <v>455</v>
      </c>
      <c r="I14" s="356" t="s">
        <v>455</v>
      </c>
      <c r="J14" s="356" t="s">
        <v>455</v>
      </c>
      <c r="K14" s="356" t="s">
        <v>455</v>
      </c>
      <c r="L14" s="358" t="s">
        <v>455</v>
      </c>
    </row>
    <row r="15" spans="1:12" x14ac:dyDescent="0.2">
      <c r="B15" s="1427"/>
      <c r="C15" s="355" t="s">
        <v>455</v>
      </c>
      <c r="D15" s="356" t="s">
        <v>465</v>
      </c>
      <c r="E15" s="356" t="s">
        <v>455</v>
      </c>
      <c r="F15" s="356" t="s">
        <v>455</v>
      </c>
      <c r="G15" s="357" t="s">
        <v>466</v>
      </c>
      <c r="H15" s="356" t="s">
        <v>455</v>
      </c>
      <c r="I15" s="356" t="s">
        <v>455</v>
      </c>
      <c r="J15" s="356" t="s">
        <v>455</v>
      </c>
      <c r="K15" s="356" t="s">
        <v>455</v>
      </c>
      <c r="L15" s="358" t="s">
        <v>455</v>
      </c>
    </row>
    <row r="16" spans="1:12" x14ac:dyDescent="0.2">
      <c r="B16" s="1427"/>
      <c r="C16" s="355" t="s">
        <v>455</v>
      </c>
      <c r="D16" s="356" t="s">
        <v>571</v>
      </c>
      <c r="E16" s="356" t="s">
        <v>455</v>
      </c>
      <c r="F16" s="356" t="s">
        <v>455</v>
      </c>
      <c r="G16" s="357" t="s">
        <v>459</v>
      </c>
      <c r="H16" s="356" t="s">
        <v>455</v>
      </c>
      <c r="I16" s="356" t="s">
        <v>455</v>
      </c>
      <c r="J16" s="356" t="s">
        <v>455</v>
      </c>
      <c r="K16" s="356" t="s">
        <v>455</v>
      </c>
      <c r="L16" s="358" t="s">
        <v>455</v>
      </c>
    </row>
    <row r="17" spans="2:12" x14ac:dyDescent="0.2">
      <c r="B17" s="1427"/>
      <c r="C17" s="355" t="s">
        <v>455</v>
      </c>
      <c r="D17" s="356" t="s">
        <v>572</v>
      </c>
      <c r="E17" s="356" t="s">
        <v>455</v>
      </c>
      <c r="F17" s="356" t="s">
        <v>455</v>
      </c>
      <c r="G17" s="357" t="s">
        <v>463</v>
      </c>
      <c r="H17" s="356" t="s">
        <v>455</v>
      </c>
      <c r="I17" s="356" t="s">
        <v>455</v>
      </c>
      <c r="J17" s="356" t="s">
        <v>455</v>
      </c>
      <c r="K17" s="356" t="s">
        <v>455</v>
      </c>
      <c r="L17" s="358" t="s">
        <v>455</v>
      </c>
    </row>
    <row r="18" spans="2:12" x14ac:dyDescent="0.2">
      <c r="B18" s="1427"/>
      <c r="C18" s="355" t="s">
        <v>455</v>
      </c>
      <c r="D18" s="356" t="s">
        <v>455</v>
      </c>
      <c r="E18" s="356" t="s">
        <v>455</v>
      </c>
      <c r="F18" s="356" t="s">
        <v>455</v>
      </c>
      <c r="G18" s="357" t="s">
        <v>467</v>
      </c>
      <c r="H18" s="356" t="s">
        <v>455</v>
      </c>
      <c r="I18" s="356" t="s">
        <v>455</v>
      </c>
      <c r="J18" s="356" t="s">
        <v>455</v>
      </c>
      <c r="K18" s="356" t="s">
        <v>455</v>
      </c>
      <c r="L18" s="358" t="s">
        <v>455</v>
      </c>
    </row>
    <row r="19" spans="2:12" x14ac:dyDescent="0.2">
      <c r="B19" s="1427"/>
      <c r="C19" s="355" t="s">
        <v>455</v>
      </c>
      <c r="D19" s="356" t="s">
        <v>455</v>
      </c>
      <c r="E19" s="356" t="s">
        <v>455</v>
      </c>
      <c r="F19" s="356" t="s">
        <v>455</v>
      </c>
      <c r="G19" s="357" t="s">
        <v>468</v>
      </c>
      <c r="H19" s="356" t="s">
        <v>455</v>
      </c>
      <c r="I19" s="356" t="s">
        <v>455</v>
      </c>
      <c r="J19" s="356" t="s">
        <v>455</v>
      </c>
      <c r="K19" s="356" t="s">
        <v>455</v>
      </c>
      <c r="L19" s="358" t="s">
        <v>455</v>
      </c>
    </row>
    <row r="20" spans="2:12" x14ac:dyDescent="0.2">
      <c r="B20" s="1427"/>
      <c r="C20" s="355" t="s">
        <v>455</v>
      </c>
      <c r="D20" s="356" t="s">
        <v>455</v>
      </c>
      <c r="E20" s="356" t="s">
        <v>455</v>
      </c>
      <c r="F20" s="356" t="s">
        <v>455</v>
      </c>
      <c r="G20" s="357" t="s">
        <v>469</v>
      </c>
      <c r="H20" s="356" t="s">
        <v>455</v>
      </c>
      <c r="I20" s="356" t="s">
        <v>455</v>
      </c>
      <c r="J20" s="356" t="s">
        <v>455</v>
      </c>
      <c r="K20" s="356" t="s">
        <v>455</v>
      </c>
      <c r="L20" s="358" t="s">
        <v>455</v>
      </c>
    </row>
    <row r="21" spans="2:12" x14ac:dyDescent="0.2">
      <c r="B21" s="1427"/>
      <c r="C21" s="355" t="s">
        <v>455</v>
      </c>
      <c r="D21" s="356" t="s">
        <v>455</v>
      </c>
      <c r="E21" s="356" t="s">
        <v>455</v>
      </c>
      <c r="F21" s="356" t="s">
        <v>455</v>
      </c>
      <c r="G21" s="357" t="s">
        <v>470</v>
      </c>
      <c r="H21" s="356" t="s">
        <v>455</v>
      </c>
      <c r="I21" s="356" t="s">
        <v>455</v>
      </c>
      <c r="J21" s="356" t="s">
        <v>455</v>
      </c>
      <c r="K21" s="356" t="s">
        <v>455</v>
      </c>
      <c r="L21" s="358" t="s">
        <v>455</v>
      </c>
    </row>
    <row r="22" spans="2:12" x14ac:dyDescent="0.2">
      <c r="B22" s="1427"/>
      <c r="C22" s="355" t="s">
        <v>455</v>
      </c>
      <c r="D22" s="356" t="s">
        <v>455</v>
      </c>
      <c r="E22" s="356" t="s">
        <v>455</v>
      </c>
      <c r="F22" s="356" t="s">
        <v>455</v>
      </c>
      <c r="G22" s="356" t="s">
        <v>455</v>
      </c>
      <c r="H22" s="356" t="s">
        <v>455</v>
      </c>
      <c r="I22" s="356" t="s">
        <v>455</v>
      </c>
      <c r="J22" s="356" t="s">
        <v>455</v>
      </c>
      <c r="K22" s="356" t="s">
        <v>455</v>
      </c>
      <c r="L22" s="358" t="s">
        <v>455</v>
      </c>
    </row>
    <row r="23" spans="2:12" x14ac:dyDescent="0.2">
      <c r="B23" s="1427"/>
      <c r="C23" s="355" t="s">
        <v>455</v>
      </c>
      <c r="D23" s="356" t="s">
        <v>455</v>
      </c>
      <c r="E23" s="356" t="s">
        <v>455</v>
      </c>
      <c r="F23" s="356" t="s">
        <v>455</v>
      </c>
      <c r="G23" s="356" t="s">
        <v>455</v>
      </c>
      <c r="H23" s="356" t="s">
        <v>455</v>
      </c>
      <c r="I23" s="356" t="s">
        <v>455</v>
      </c>
      <c r="J23" s="356" t="s">
        <v>455</v>
      </c>
      <c r="K23" s="356" t="s">
        <v>455</v>
      </c>
      <c r="L23" s="358" t="s">
        <v>455</v>
      </c>
    </row>
    <row r="24" spans="2:12" x14ac:dyDescent="0.2">
      <c r="B24" s="1427"/>
      <c r="C24" s="355" t="s">
        <v>455</v>
      </c>
      <c r="D24" s="356" t="s">
        <v>455</v>
      </c>
      <c r="E24" s="356" t="s">
        <v>455</v>
      </c>
      <c r="F24" s="356" t="s">
        <v>455</v>
      </c>
      <c r="G24" s="356" t="s">
        <v>455</v>
      </c>
      <c r="H24" s="356" t="s">
        <v>455</v>
      </c>
      <c r="I24" s="356" t="s">
        <v>455</v>
      </c>
      <c r="J24" s="356" t="s">
        <v>455</v>
      </c>
      <c r="K24" s="356" t="s">
        <v>455</v>
      </c>
      <c r="L24" s="358" t="s">
        <v>455</v>
      </c>
    </row>
    <row r="25" spans="2:12" ht="19.8" thickBot="1" x14ac:dyDescent="0.25">
      <c r="B25" s="1428"/>
      <c r="C25" s="413" t="s">
        <v>455</v>
      </c>
      <c r="D25" s="414" t="s">
        <v>455</v>
      </c>
      <c r="E25" s="414" t="s">
        <v>455</v>
      </c>
      <c r="F25" s="414" t="s">
        <v>455</v>
      </c>
      <c r="G25" s="414" t="s">
        <v>455</v>
      </c>
      <c r="H25" s="414" t="s">
        <v>455</v>
      </c>
      <c r="I25" s="414" t="s">
        <v>455</v>
      </c>
      <c r="J25" s="414" t="s">
        <v>455</v>
      </c>
      <c r="K25" s="414" t="s">
        <v>455</v>
      </c>
      <c r="L25" s="415" t="s">
        <v>455</v>
      </c>
    </row>
    <row r="28" spans="2:12" x14ac:dyDescent="0.2">
      <c r="C28" s="345" t="s">
        <v>471</v>
      </c>
    </row>
    <row r="29" spans="2:12" x14ac:dyDescent="0.2">
      <c r="C29" s="345" t="s">
        <v>472</v>
      </c>
    </row>
    <row r="30" spans="2:12" x14ac:dyDescent="0.2">
      <c r="C30" s="345" t="s">
        <v>473</v>
      </c>
    </row>
    <row r="31" spans="2:12" x14ac:dyDescent="0.2">
      <c r="C31" s="345" t="s">
        <v>474</v>
      </c>
    </row>
    <row r="32" spans="2:12" x14ac:dyDescent="0.2">
      <c r="C32" s="345" t="s">
        <v>475</v>
      </c>
    </row>
    <row r="33" spans="3:3" x14ac:dyDescent="0.2">
      <c r="C33" s="345" t="s">
        <v>476</v>
      </c>
    </row>
    <row r="34" spans="3:3" x14ac:dyDescent="0.2">
      <c r="C34" s="345" t="s">
        <v>477</v>
      </c>
    </row>
    <row r="35" spans="3:3" x14ac:dyDescent="0.2">
      <c r="C35" s="345" t="s">
        <v>478</v>
      </c>
    </row>
    <row r="36" spans="3:3" x14ac:dyDescent="0.2">
      <c r="C36" s="345" t="s">
        <v>479</v>
      </c>
    </row>
    <row r="37" spans="3:3" x14ac:dyDescent="0.2">
      <c r="C37" s="345" t="s">
        <v>480</v>
      </c>
    </row>
    <row r="39" spans="3:3" x14ac:dyDescent="0.2">
      <c r="C39" s="345" t="s">
        <v>481</v>
      </c>
    </row>
    <row r="40" spans="3:3" x14ac:dyDescent="0.2">
      <c r="C40" s="345" t="s">
        <v>482</v>
      </c>
    </row>
    <row r="41" spans="3:3" x14ac:dyDescent="0.2">
      <c r="C41" s="345" t="s">
        <v>483</v>
      </c>
    </row>
    <row r="42" spans="3:3" x14ac:dyDescent="0.2">
      <c r="C42" s="345" t="s">
        <v>484</v>
      </c>
    </row>
    <row r="43" spans="3:3" x14ac:dyDescent="0.2">
      <c r="C43" s="345" t="s">
        <v>485</v>
      </c>
    </row>
    <row r="44" spans="3:3" x14ac:dyDescent="0.2">
      <c r="C44" s="345" t="s">
        <v>486</v>
      </c>
    </row>
  </sheetData>
  <sheetProtection sheet="1" objects="1" scenarios="1"/>
  <mergeCells count="1">
    <mergeCell ref="B13:B25"/>
  </mergeCells>
  <phoneticPr fontId="17"/>
  <pageMargins left="0.70866141732283472" right="0.70866141732283472" top="0.74803149606299213" bottom="0.74803149606299213" header="0.31496062992125984" footer="0.31496062992125984"/>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I47"/>
  <sheetViews>
    <sheetView view="pageBreakPreview" zoomScaleNormal="100" zoomScaleSheetLayoutView="100" workbookViewId="0">
      <selection sqref="A1:H1"/>
    </sheetView>
  </sheetViews>
  <sheetFormatPr defaultColWidth="9" defaultRowHeight="13.2" x14ac:dyDescent="0.2"/>
  <cols>
    <col min="1" max="1" width="9" style="2"/>
    <col min="2" max="2" width="17.19921875" style="2" customWidth="1"/>
    <col min="3" max="3" width="11" style="2" customWidth="1"/>
    <col min="4" max="4" width="6.8984375" style="2" customWidth="1"/>
    <col min="5" max="5" width="9" style="2"/>
    <col min="6" max="6" width="6.59765625" style="2" customWidth="1"/>
    <col min="7" max="16384" width="9" style="2"/>
  </cols>
  <sheetData>
    <row r="1" spans="1:9" ht="16.2" x14ac:dyDescent="0.2">
      <c r="A1" s="1429" t="s">
        <v>126</v>
      </c>
      <c r="B1" s="1429"/>
      <c r="C1" s="1429"/>
      <c r="D1" s="1429"/>
      <c r="E1" s="1429"/>
      <c r="F1" s="1429"/>
      <c r="G1" s="1429"/>
      <c r="H1" s="1429"/>
      <c r="I1" s="15"/>
    </row>
    <row r="2" spans="1:9" ht="14.25" customHeight="1" x14ac:dyDescent="0.2">
      <c r="A2" s="1"/>
      <c r="B2" s="1"/>
      <c r="C2" s="1"/>
      <c r="D2" s="1"/>
      <c r="E2" s="1"/>
      <c r="F2" s="1"/>
      <c r="G2" s="1"/>
      <c r="H2" s="1"/>
      <c r="I2" s="1"/>
    </row>
    <row r="3" spans="1:9" x14ac:dyDescent="0.2">
      <c r="A3" s="2" t="s">
        <v>127</v>
      </c>
    </row>
    <row r="5" spans="1:9" ht="19.5" customHeight="1" x14ac:dyDescent="0.2"/>
    <row r="6" spans="1:9" x14ac:dyDescent="0.2">
      <c r="A6" s="2" t="s">
        <v>128</v>
      </c>
    </row>
    <row r="8" spans="1:9" ht="19.5" customHeight="1" x14ac:dyDescent="0.2">
      <c r="B8" s="3" t="s">
        <v>151</v>
      </c>
      <c r="C8" s="8" t="s">
        <v>124</v>
      </c>
      <c r="D8" s="3" t="s">
        <v>152</v>
      </c>
      <c r="E8" s="8" t="s">
        <v>125</v>
      </c>
      <c r="F8" s="3" t="s">
        <v>130</v>
      </c>
    </row>
    <row r="9" spans="1:9" x14ac:dyDescent="0.2">
      <c r="C9" s="9"/>
      <c r="E9" s="9"/>
    </row>
    <row r="10" spans="1:9" ht="19.5" customHeight="1" x14ac:dyDescent="0.2">
      <c r="B10" s="3" t="s">
        <v>153</v>
      </c>
      <c r="C10" s="8"/>
      <c r="D10" s="3" t="s">
        <v>132</v>
      </c>
      <c r="E10" s="10"/>
      <c r="F10" s="3" t="s">
        <v>133</v>
      </c>
    </row>
    <row r="11" spans="1:9" x14ac:dyDescent="0.2">
      <c r="C11" s="9"/>
      <c r="E11" s="9"/>
    </row>
    <row r="12" spans="1:9" ht="19.5" customHeight="1" x14ac:dyDescent="0.2">
      <c r="B12" s="3" t="s">
        <v>154</v>
      </c>
      <c r="C12" s="8"/>
      <c r="D12" s="3" t="s">
        <v>132</v>
      </c>
      <c r="E12" s="10"/>
      <c r="F12" s="3" t="s">
        <v>133</v>
      </c>
    </row>
    <row r="13" spans="1:9" x14ac:dyDescent="0.2">
      <c r="C13" s="9"/>
    </row>
    <row r="14" spans="1:9" ht="19.5" customHeight="1" x14ac:dyDescent="0.2">
      <c r="B14" s="3" t="s">
        <v>135</v>
      </c>
      <c r="C14" s="8"/>
      <c r="D14" s="3" t="s">
        <v>136</v>
      </c>
      <c r="E14" s="4"/>
      <c r="F14" s="4"/>
    </row>
    <row r="15" spans="1:9" ht="13.8" thickBot="1" x14ac:dyDescent="0.25"/>
    <row r="16" spans="1:9" ht="19.5" customHeight="1" thickBot="1" x14ac:dyDescent="0.25">
      <c r="B16" s="5" t="s">
        <v>137</v>
      </c>
      <c r="C16" s="11"/>
      <c r="D16" s="1432" t="s">
        <v>138</v>
      </c>
      <c r="E16" s="1433"/>
    </row>
    <row r="17" spans="1:6" ht="19.5" customHeight="1" thickBot="1" x14ac:dyDescent="0.25">
      <c r="C17" s="11"/>
      <c r="D17" s="1432" t="s">
        <v>139</v>
      </c>
      <c r="E17" s="1433"/>
    </row>
    <row r="20" spans="1:6" x14ac:dyDescent="0.2">
      <c r="A20" s="2" t="s">
        <v>140</v>
      </c>
    </row>
    <row r="22" spans="1:6" ht="19.5" customHeight="1" x14ac:dyDescent="0.2">
      <c r="B22" s="3" t="s">
        <v>129</v>
      </c>
      <c r="C22" s="8"/>
      <c r="D22" s="3"/>
      <c r="E22" s="8"/>
      <c r="F22" s="3" t="s">
        <v>130</v>
      </c>
    </row>
    <row r="23" spans="1:6" x14ac:dyDescent="0.2">
      <c r="C23" s="9"/>
    </row>
    <row r="24" spans="1:6" ht="19.5" customHeight="1" x14ac:dyDescent="0.2">
      <c r="B24" s="3" t="s">
        <v>131</v>
      </c>
      <c r="C24" s="8"/>
      <c r="D24" s="3" t="s">
        <v>132</v>
      </c>
      <c r="E24" s="10"/>
      <c r="F24" s="3" t="s">
        <v>133</v>
      </c>
    </row>
    <row r="25" spans="1:6" x14ac:dyDescent="0.2">
      <c r="C25" s="9"/>
    </row>
    <row r="26" spans="1:6" ht="19.5" customHeight="1" x14ac:dyDescent="0.2">
      <c r="B26" s="3" t="s">
        <v>134</v>
      </c>
      <c r="C26" s="8"/>
      <c r="D26" s="3" t="s">
        <v>132</v>
      </c>
      <c r="E26" s="10"/>
      <c r="F26" s="3" t="s">
        <v>133</v>
      </c>
    </row>
    <row r="27" spans="1:6" x14ac:dyDescent="0.2">
      <c r="C27" s="9"/>
    </row>
    <row r="28" spans="1:6" ht="19.5" customHeight="1" x14ac:dyDescent="0.2">
      <c r="B28" s="3" t="s">
        <v>135</v>
      </c>
      <c r="C28" s="8"/>
      <c r="D28" s="3" t="s">
        <v>136</v>
      </c>
      <c r="E28" s="4"/>
      <c r="F28" s="4"/>
    </row>
    <row r="29" spans="1:6" ht="13.8" thickBot="1" x14ac:dyDescent="0.25"/>
    <row r="30" spans="1:6" ht="19.5" customHeight="1" thickBot="1" x14ac:dyDescent="0.25">
      <c r="B30" s="5" t="s">
        <v>137</v>
      </c>
      <c r="C30" s="11"/>
      <c r="D30" s="1432" t="s">
        <v>141</v>
      </c>
      <c r="E30" s="1433"/>
    </row>
    <row r="31" spans="1:6" ht="19.5" customHeight="1" thickBot="1" x14ac:dyDescent="0.25">
      <c r="C31" s="11"/>
      <c r="D31" s="1432" t="s">
        <v>142</v>
      </c>
      <c r="E31" s="1433"/>
    </row>
    <row r="33" spans="1:9" x14ac:dyDescent="0.2">
      <c r="F33" s="6"/>
    </row>
    <row r="34" spans="1:9" x14ac:dyDescent="0.2">
      <c r="A34" s="2" t="s">
        <v>143</v>
      </c>
    </row>
    <row r="35" spans="1:9" ht="15" customHeight="1" x14ac:dyDescent="0.2">
      <c r="B35" s="3" t="s">
        <v>144</v>
      </c>
      <c r="C35" s="3"/>
    </row>
    <row r="36" spans="1:9" ht="15" customHeight="1" x14ac:dyDescent="0.2">
      <c r="B36" s="3" t="s">
        <v>145</v>
      </c>
      <c r="C36" s="8"/>
    </row>
    <row r="37" spans="1:9" ht="15" customHeight="1" x14ac:dyDescent="0.2">
      <c r="B37" s="3" t="s">
        <v>146</v>
      </c>
      <c r="C37" s="3"/>
    </row>
    <row r="38" spans="1:9" ht="15" customHeight="1" x14ac:dyDescent="0.2">
      <c r="B38" s="3" t="s">
        <v>147</v>
      </c>
      <c r="C38" s="8"/>
    </row>
    <row r="39" spans="1:9" ht="15" customHeight="1" x14ac:dyDescent="0.2">
      <c r="B39" s="7" t="s">
        <v>148</v>
      </c>
      <c r="C39" s="3"/>
    </row>
    <row r="41" spans="1:9" ht="13.8" thickBot="1" x14ac:dyDescent="0.25">
      <c r="A41" s="2" t="s">
        <v>149</v>
      </c>
    </row>
    <row r="42" spans="1:9" ht="19.5" customHeight="1" thickBot="1" x14ac:dyDescent="0.25">
      <c r="B42" s="2" t="s">
        <v>150</v>
      </c>
      <c r="D42" s="1434"/>
      <c r="E42" s="1435"/>
      <c r="F42" s="2" t="s">
        <v>136</v>
      </c>
    </row>
    <row r="44" spans="1:9" x14ac:dyDescent="0.2">
      <c r="A44" s="12" t="s">
        <v>155</v>
      </c>
      <c r="B44" s="1436" t="s">
        <v>156</v>
      </c>
      <c r="C44" s="1436"/>
      <c r="D44" s="1436"/>
      <c r="E44" s="1436"/>
      <c r="F44" s="1436"/>
      <c r="G44" s="1436"/>
      <c r="H44" s="1437"/>
      <c r="I44" s="16"/>
    </row>
    <row r="45" spans="1:9" x14ac:dyDescent="0.2">
      <c r="A45" s="13"/>
      <c r="B45" s="1438" t="s">
        <v>157</v>
      </c>
      <c r="C45" s="1438"/>
      <c r="D45" s="1438"/>
      <c r="E45" s="1438"/>
      <c r="F45" s="1438"/>
      <c r="G45" s="1438"/>
      <c r="H45" s="1439"/>
      <c r="I45" s="16"/>
    </row>
    <row r="46" spans="1:9" x14ac:dyDescent="0.2">
      <c r="A46" s="13"/>
      <c r="B46" s="1438" t="s">
        <v>158</v>
      </c>
      <c r="C46" s="1438"/>
      <c r="D46" s="1438"/>
      <c r="E46" s="1438"/>
      <c r="F46" s="1438"/>
      <c r="G46" s="1438"/>
      <c r="H46" s="1439"/>
      <c r="I46" s="16"/>
    </row>
    <row r="47" spans="1:9" x14ac:dyDescent="0.2">
      <c r="A47" s="14"/>
      <c r="B47" s="1430" t="s">
        <v>159</v>
      </c>
      <c r="C47" s="1430"/>
      <c r="D47" s="1430"/>
      <c r="E47" s="1430"/>
      <c r="F47" s="1430"/>
      <c r="G47" s="1430"/>
      <c r="H47" s="1431"/>
      <c r="I47" s="16"/>
    </row>
  </sheetData>
  <mergeCells count="10">
    <mergeCell ref="A1:H1"/>
    <mergeCell ref="B47:H47"/>
    <mergeCell ref="D16:E16"/>
    <mergeCell ref="D17:E17"/>
    <mergeCell ref="D30:E30"/>
    <mergeCell ref="D31:E31"/>
    <mergeCell ref="D42:E42"/>
    <mergeCell ref="B44:H44"/>
    <mergeCell ref="B45:H45"/>
    <mergeCell ref="B46:H46"/>
  </mergeCells>
  <phoneticPr fontId="17"/>
  <pageMargins left="0.75" right="0.75" top="1" bottom="1" header="0.51200000000000001" footer="0.51200000000000001"/>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20"/>
  <sheetViews>
    <sheetView showGridLines="0" view="pageBreakPreview" zoomScaleNormal="70" zoomScaleSheetLayoutView="100" workbookViewId="0"/>
  </sheetViews>
  <sheetFormatPr defaultColWidth="8.09765625" defaultRowHeight="13.2" x14ac:dyDescent="0.2"/>
  <cols>
    <col min="1" max="2" width="8.09765625" style="359"/>
    <col min="3" max="3" width="11.69921875" style="359" customWidth="1"/>
    <col min="4" max="4" width="14.09765625" style="359" customWidth="1"/>
    <col min="5" max="8" width="9.59765625" style="359" customWidth="1"/>
    <col min="9" max="9" width="8.09765625" style="359"/>
    <col min="10" max="12" width="5.09765625" style="359" customWidth="1"/>
    <col min="13" max="16384" width="8.09765625" style="359"/>
  </cols>
  <sheetData>
    <row r="1" spans="2:13" x14ac:dyDescent="0.2">
      <c r="B1" s="359" t="s">
        <v>487</v>
      </c>
    </row>
    <row r="2" spans="2:13" x14ac:dyDescent="0.2">
      <c r="B2" s="359" t="s">
        <v>304</v>
      </c>
    </row>
    <row r="3" spans="2:13" ht="25.5" customHeight="1" x14ac:dyDescent="0.2">
      <c r="B3" s="1440" t="s">
        <v>488</v>
      </c>
      <c r="C3" s="1441"/>
      <c r="D3" s="1442"/>
      <c r="E3" s="1443"/>
      <c r="F3" s="1443"/>
      <c r="G3" s="1443"/>
      <c r="H3" s="1443"/>
    </row>
    <row r="4" spans="2:13" ht="13.8" thickBot="1" x14ac:dyDescent="0.25"/>
    <row r="5" spans="2:13" ht="28.5" customHeight="1" x14ac:dyDescent="0.2">
      <c r="B5" s="360"/>
      <c r="C5" s="361"/>
      <c r="D5" s="361"/>
      <c r="E5" s="361"/>
      <c r="F5" s="361"/>
      <c r="G5" s="361"/>
      <c r="H5" s="361"/>
      <c r="I5" s="361"/>
      <c r="J5" s="361"/>
      <c r="K5" s="361"/>
      <c r="L5" s="361"/>
      <c r="M5" s="362"/>
    </row>
    <row r="6" spans="2:13" ht="22.5" customHeight="1" x14ac:dyDescent="0.2">
      <c r="B6" s="363"/>
      <c r="C6"/>
      <c r="D6"/>
      <c r="E6"/>
      <c r="F6"/>
      <c r="G6"/>
      <c r="H6"/>
      <c r="I6"/>
      <c r="J6"/>
      <c r="K6"/>
      <c r="L6"/>
      <c r="M6" s="364"/>
    </row>
    <row r="7" spans="2:13" ht="22.5" customHeight="1" x14ac:dyDescent="0.2">
      <c r="B7" s="363"/>
      <c r="C7"/>
      <c r="D7"/>
      <c r="E7"/>
      <c r="F7"/>
      <c r="G7"/>
      <c r="H7"/>
      <c r="I7"/>
      <c r="J7"/>
      <c r="K7"/>
      <c r="L7"/>
      <c r="M7" s="364"/>
    </row>
    <row r="8" spans="2:13" ht="22.5" customHeight="1" x14ac:dyDescent="0.2">
      <c r="B8" s="363"/>
      <c r="C8"/>
      <c r="D8"/>
      <c r="E8"/>
      <c r="F8"/>
      <c r="G8"/>
      <c r="H8"/>
      <c r="I8"/>
      <c r="J8"/>
      <c r="K8"/>
      <c r="L8"/>
      <c r="M8" s="364"/>
    </row>
    <row r="9" spans="2:13" ht="22.5" customHeight="1" x14ac:dyDescent="0.2">
      <c r="B9" s="363"/>
      <c r="C9"/>
      <c r="D9"/>
      <c r="E9"/>
      <c r="F9"/>
      <c r="G9"/>
      <c r="H9"/>
      <c r="I9"/>
      <c r="J9"/>
      <c r="K9"/>
      <c r="L9"/>
      <c r="M9" s="364"/>
    </row>
    <row r="10" spans="2:13" ht="22.5" customHeight="1" x14ac:dyDescent="0.2">
      <c r="B10" s="363"/>
      <c r="C10"/>
      <c r="D10"/>
      <c r="E10"/>
      <c r="F10"/>
      <c r="G10"/>
      <c r="H10"/>
      <c r="I10"/>
      <c r="J10"/>
      <c r="K10"/>
      <c r="L10"/>
      <c r="M10" s="364"/>
    </row>
    <row r="11" spans="2:13" ht="22.5" customHeight="1" x14ac:dyDescent="0.2">
      <c r="B11" s="363"/>
      <c r="C11"/>
      <c r="D11"/>
      <c r="E11"/>
      <c r="F11"/>
      <c r="G11"/>
      <c r="H11"/>
      <c r="I11"/>
      <c r="J11"/>
      <c r="K11"/>
      <c r="L11"/>
      <c r="M11" s="364"/>
    </row>
    <row r="12" spans="2:13" ht="22.5" customHeight="1" x14ac:dyDescent="0.2">
      <c r="B12" s="363"/>
      <c r="C12"/>
      <c r="D12"/>
      <c r="E12"/>
      <c r="F12"/>
      <c r="G12"/>
      <c r="H12"/>
      <c r="I12"/>
      <c r="J12"/>
      <c r="K12"/>
      <c r="L12"/>
      <c r="M12" s="364"/>
    </row>
    <row r="13" spans="2:13" ht="22.5" customHeight="1" x14ac:dyDescent="0.2">
      <c r="B13" s="363"/>
      <c r="C13"/>
      <c r="D13"/>
      <c r="E13"/>
      <c r="F13"/>
      <c r="G13"/>
      <c r="H13"/>
      <c r="I13"/>
      <c r="J13"/>
      <c r="K13"/>
      <c r="L13"/>
      <c r="M13" s="364"/>
    </row>
    <row r="14" spans="2:13" ht="22.5" customHeight="1" x14ac:dyDescent="0.2">
      <c r="B14" s="363"/>
      <c r="C14"/>
      <c r="D14"/>
      <c r="E14"/>
      <c r="F14"/>
      <c r="G14"/>
      <c r="H14"/>
      <c r="I14"/>
      <c r="J14"/>
      <c r="K14"/>
      <c r="L14"/>
      <c r="M14" s="364"/>
    </row>
    <row r="15" spans="2:13" ht="22.5" customHeight="1" x14ac:dyDescent="0.2">
      <c r="B15" s="363"/>
      <c r="C15"/>
      <c r="D15"/>
      <c r="E15"/>
      <c r="F15"/>
      <c r="G15"/>
      <c r="H15"/>
      <c r="I15"/>
      <c r="J15"/>
      <c r="K15"/>
      <c r="L15"/>
      <c r="M15" s="364"/>
    </row>
    <row r="16" spans="2:13" ht="71.25" customHeight="1" thickBot="1" x14ac:dyDescent="0.25">
      <c r="B16" s="365"/>
      <c r="C16" s="366"/>
      <c r="D16" s="366"/>
      <c r="E16" s="366"/>
      <c r="F16" s="366"/>
      <c r="G16" s="366"/>
      <c r="H16" s="366"/>
      <c r="I16" s="366"/>
      <c r="J16" s="366"/>
      <c r="K16" s="366"/>
      <c r="L16" s="366"/>
      <c r="M16" s="367"/>
    </row>
    <row r="17" spans="2:15" ht="22.5" customHeight="1" x14ac:dyDescent="0.2">
      <c r="B17" s="368" t="s">
        <v>489</v>
      </c>
      <c r="C17" s="359" t="s">
        <v>490</v>
      </c>
    </row>
    <row r="18" spans="2:15" ht="22.5" customHeight="1" x14ac:dyDescent="0.2">
      <c r="B18" s="359">
        <v>2</v>
      </c>
      <c r="C18" s="359" t="s">
        <v>491</v>
      </c>
    </row>
    <row r="19" spans="2:15" ht="22.5" customHeight="1" x14ac:dyDescent="0.2">
      <c r="B19" s="359">
        <v>3</v>
      </c>
      <c r="C19" s="359" t="s">
        <v>492</v>
      </c>
    </row>
    <row r="20" spans="2:15" x14ac:dyDescent="0.2">
      <c r="L20" s="369"/>
      <c r="M20" s="369"/>
      <c r="N20" s="147" t="s">
        <v>284</v>
      </c>
      <c r="O20" s="369"/>
    </row>
  </sheetData>
  <mergeCells count="2">
    <mergeCell ref="B3:D3"/>
    <mergeCell ref="E3:H3"/>
  </mergeCells>
  <phoneticPr fontId="17"/>
  <printOptions verticalCentered="1"/>
  <pageMargins left="0.70866141732283472" right="0.70866141732283472" top="0.74803149606299213" bottom="0.74803149606299213" header="0.31496062992125984" footer="0.31496062992125984"/>
  <pageSetup paperSize="9"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4"/>
  <sheetViews>
    <sheetView view="pageBreakPreview" zoomScale="85" zoomScaleNormal="100" zoomScaleSheetLayoutView="85" workbookViewId="0">
      <selection sqref="A1:W1"/>
    </sheetView>
  </sheetViews>
  <sheetFormatPr defaultColWidth="8.09765625" defaultRowHeight="13.2" x14ac:dyDescent="0.2"/>
  <cols>
    <col min="1" max="16384" width="8.09765625" style="403"/>
  </cols>
  <sheetData>
    <row r="1" spans="1:23" ht="38.4" customHeight="1" x14ac:dyDescent="0.2">
      <c r="A1" s="1450" t="s">
        <v>552</v>
      </c>
      <c r="B1" s="1450"/>
      <c r="C1" s="1450"/>
      <c r="D1" s="1450"/>
      <c r="E1" s="1450"/>
      <c r="F1" s="1450"/>
      <c r="G1" s="1450"/>
      <c r="H1" s="1450"/>
      <c r="I1" s="1450"/>
      <c r="J1" s="1450"/>
      <c r="K1" s="1450"/>
      <c r="L1" s="1450"/>
      <c r="M1" s="1450"/>
      <c r="N1" s="1450"/>
      <c r="O1" s="1450"/>
      <c r="P1" s="1450"/>
      <c r="Q1" s="1450"/>
      <c r="R1" s="1450"/>
      <c r="S1" s="1450"/>
      <c r="T1" s="1450"/>
      <c r="U1" s="1450"/>
      <c r="V1" s="1450"/>
      <c r="W1" s="1450"/>
    </row>
    <row r="2" spans="1:23" ht="36" customHeight="1" x14ac:dyDescent="0.2">
      <c r="A2" s="1451" t="s">
        <v>576</v>
      </c>
      <c r="B2" s="1452"/>
      <c r="C2" s="1452"/>
      <c r="D2" s="1452"/>
      <c r="E2" s="1452"/>
      <c r="F2" s="1452"/>
      <c r="G2" s="1452"/>
      <c r="H2" s="1452"/>
      <c r="I2" s="1452"/>
      <c r="J2" s="1453"/>
      <c r="K2" s="1453"/>
      <c r="L2" s="1453"/>
      <c r="M2" s="1453"/>
      <c r="N2" s="1453"/>
      <c r="O2" s="1453"/>
      <c r="P2" s="1453"/>
      <c r="Q2" s="1453"/>
      <c r="R2" s="1453"/>
      <c r="S2" s="1453"/>
      <c r="T2" s="1453"/>
      <c r="U2" s="1453"/>
      <c r="V2" s="1453"/>
      <c r="W2" s="1453"/>
    </row>
    <row r="3" spans="1:23" ht="67.2" customHeight="1" x14ac:dyDescent="0.2">
      <c r="A3" s="1454" t="s">
        <v>577</v>
      </c>
      <c r="B3" s="1455"/>
      <c r="C3" s="1455"/>
      <c r="D3" s="1455"/>
      <c r="E3" s="1455"/>
      <c r="F3" s="1455"/>
      <c r="G3" s="1455"/>
      <c r="H3" s="1455"/>
      <c r="I3" s="1455"/>
      <c r="J3" s="1455"/>
      <c r="K3" s="1455"/>
      <c r="L3" s="1455"/>
      <c r="M3" s="1455"/>
      <c r="N3" s="1455"/>
      <c r="O3" s="1455"/>
      <c r="P3" s="1455"/>
      <c r="Q3" s="1455"/>
      <c r="R3" s="1455"/>
      <c r="S3" s="1455"/>
      <c r="T3" s="1455"/>
      <c r="U3" s="1455"/>
      <c r="V3" s="1455"/>
      <c r="W3" s="1455"/>
    </row>
    <row r="4" spans="1:23" s="404" customFormat="1" ht="27" customHeight="1" x14ac:dyDescent="0.2">
      <c r="A4" s="1456" t="s">
        <v>553</v>
      </c>
      <c r="B4" s="1456"/>
      <c r="C4" s="1456"/>
      <c r="D4" s="1456"/>
      <c r="E4" s="1457" t="s">
        <v>554</v>
      </c>
      <c r="F4" s="1457"/>
      <c r="G4" s="1457"/>
      <c r="H4" s="1457"/>
      <c r="I4" s="1457"/>
      <c r="J4" s="1457"/>
      <c r="K4" s="1457"/>
      <c r="L4" s="1457"/>
      <c r="M4" s="1457"/>
      <c r="N4" s="1457"/>
      <c r="O4" s="1457"/>
      <c r="P4" s="1457"/>
      <c r="Q4" s="1457"/>
      <c r="R4" s="1457"/>
      <c r="S4" s="1457"/>
      <c r="T4" s="1457"/>
      <c r="U4" s="1457"/>
      <c r="V4" s="1457"/>
      <c r="W4" s="1457"/>
    </row>
    <row r="5" spans="1:23" s="404" customFormat="1" ht="27" customHeight="1" x14ac:dyDescent="0.2">
      <c r="A5" s="405"/>
      <c r="B5" s="405"/>
      <c r="C5" s="405"/>
      <c r="D5" s="405"/>
      <c r="E5" s="1457" t="s">
        <v>563</v>
      </c>
      <c r="F5" s="1457"/>
      <c r="G5" s="1457"/>
      <c r="H5" s="1457"/>
      <c r="I5" s="1457"/>
      <c r="J5" s="1457"/>
      <c r="K5" s="1457"/>
      <c r="L5" s="1457"/>
      <c r="M5" s="1457"/>
      <c r="N5" s="1457"/>
      <c r="O5" s="1457"/>
      <c r="P5" s="1457"/>
      <c r="Q5" s="1457"/>
      <c r="R5" s="1457"/>
      <c r="S5" s="1457"/>
      <c r="T5" s="1457"/>
      <c r="U5" s="1457"/>
      <c r="V5" s="1457"/>
      <c r="W5" s="1457"/>
    </row>
    <row r="6" spans="1:23" ht="6" customHeight="1" thickBot="1" x14ac:dyDescent="0.25"/>
    <row r="7" spans="1:23" ht="26.25" customHeight="1" thickBot="1" x14ac:dyDescent="0.25">
      <c r="B7" s="1444" t="s">
        <v>555</v>
      </c>
      <c r="C7" s="1445"/>
      <c r="D7" s="1445"/>
      <c r="E7" s="1445"/>
      <c r="F7" s="1446" t="s">
        <v>556</v>
      </c>
      <c r="G7" s="1447"/>
      <c r="H7" s="1447"/>
      <c r="I7" s="1447"/>
      <c r="J7" s="1447"/>
      <c r="K7" s="1447"/>
      <c r="L7" s="1447"/>
      <c r="M7" s="1447"/>
      <c r="N7" s="1447"/>
      <c r="O7" s="1448"/>
    </row>
    <row r="9" spans="1:23" ht="24.6" customHeight="1" x14ac:dyDescent="0.2">
      <c r="A9" s="1449" t="s">
        <v>557</v>
      </c>
      <c r="B9" s="1449"/>
      <c r="C9" s="1449"/>
      <c r="D9" s="1449"/>
      <c r="E9" s="1449"/>
      <c r="F9" s="1449"/>
      <c r="G9" s="1449"/>
      <c r="H9" s="1449"/>
      <c r="I9" s="1449"/>
      <c r="J9" s="1449"/>
      <c r="K9" s="1449"/>
      <c r="L9" s="1449"/>
      <c r="M9" s="1449"/>
      <c r="N9" s="1449"/>
      <c r="O9" s="1449"/>
      <c r="P9" s="1449"/>
      <c r="Q9" s="1449"/>
      <c r="R9" s="1449"/>
      <c r="S9" s="1449"/>
      <c r="T9" s="1449"/>
      <c r="U9" s="1449"/>
      <c r="V9" s="1449"/>
      <c r="W9" s="1449"/>
    </row>
    <row r="11" spans="1:23" ht="19.2" x14ac:dyDescent="0.2">
      <c r="A11" s="404"/>
      <c r="B11" s="404" t="s">
        <v>558</v>
      </c>
      <c r="C11" s="406"/>
      <c r="D11" s="404"/>
      <c r="E11" s="404"/>
      <c r="F11" s="404"/>
      <c r="G11" s="404"/>
      <c r="I11" s="404"/>
      <c r="J11" s="404"/>
      <c r="K11" s="404"/>
      <c r="L11" s="404"/>
      <c r="M11" s="404" t="s">
        <v>559</v>
      </c>
      <c r="N11" s="404"/>
      <c r="O11" s="404"/>
      <c r="Q11" s="404"/>
      <c r="R11" s="404"/>
      <c r="S11" s="404"/>
      <c r="T11" s="404"/>
      <c r="U11" s="404"/>
      <c r="V11" s="404"/>
      <c r="W11" s="404"/>
    </row>
    <row r="34" spans="1:23" ht="19.2" x14ac:dyDescent="0.2">
      <c r="A34" s="404"/>
      <c r="B34" s="404" t="s">
        <v>560</v>
      </c>
      <c r="C34" s="404"/>
      <c r="D34" s="404"/>
      <c r="E34" s="404"/>
      <c r="F34" s="404"/>
      <c r="G34" s="404"/>
      <c r="I34" s="404"/>
      <c r="J34" s="404"/>
      <c r="K34" s="404"/>
      <c r="L34" s="404"/>
      <c r="M34" s="404" t="s">
        <v>561</v>
      </c>
      <c r="N34" s="404"/>
      <c r="O34" s="404"/>
      <c r="Q34" s="404"/>
      <c r="R34" s="404"/>
      <c r="S34" s="404"/>
      <c r="T34" s="404"/>
      <c r="U34" s="404"/>
      <c r="V34" s="404"/>
      <c r="W34" s="404"/>
    </row>
  </sheetData>
  <mergeCells count="9">
    <mergeCell ref="B7:E7"/>
    <mergeCell ref="F7:O7"/>
    <mergeCell ref="A9:W9"/>
    <mergeCell ref="A1:W1"/>
    <mergeCell ref="A2:W2"/>
    <mergeCell ref="A3:W3"/>
    <mergeCell ref="A4:D4"/>
    <mergeCell ref="E4:W4"/>
    <mergeCell ref="E5:W5"/>
  </mergeCells>
  <phoneticPr fontId="17"/>
  <printOptions horizontalCentered="1" verticalCentered="1"/>
  <pageMargins left="0" right="0" top="0" bottom="0" header="0.51181102362204722" footer="0.51181102362204722"/>
  <pageSetup paperSize="9" scale="70" orientation="landscape" r:id="rId1"/>
  <headerFooter alignWithMargins="0"/>
  <colBreaks count="1" manualBreakCount="1">
    <brk id="23" min="6" max="53"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18"/>
  <sheetViews>
    <sheetView view="pageBreakPreview" zoomScale="80" zoomScaleNormal="100" zoomScaleSheetLayoutView="80" workbookViewId="0">
      <selection activeCell="F26" sqref="F26"/>
    </sheetView>
  </sheetViews>
  <sheetFormatPr defaultColWidth="7.8984375" defaultRowHeight="12" x14ac:dyDescent="0.2"/>
  <cols>
    <col min="1" max="1" width="27.69921875" style="371" customWidth="1"/>
    <col min="2" max="2" width="63.69921875" style="371" customWidth="1"/>
    <col min="3" max="3" width="2.69921875" style="371" customWidth="1"/>
    <col min="4" max="16384" width="7.8984375" style="371"/>
  </cols>
  <sheetData>
    <row r="1" spans="1:2" ht="16.95" customHeight="1" x14ac:dyDescent="0.2">
      <c r="A1" s="370" t="s">
        <v>193</v>
      </c>
    </row>
    <row r="2" spans="1:2" ht="32.4" customHeight="1" thickBot="1" x14ac:dyDescent="0.25">
      <c r="A2" s="1464" t="s">
        <v>493</v>
      </c>
      <c r="B2" s="1464"/>
    </row>
    <row r="3" spans="1:2" s="374" customFormat="1" ht="24.9" customHeight="1" x14ac:dyDescent="0.2">
      <c r="A3" s="372" t="s">
        <v>113</v>
      </c>
      <c r="B3" s="373"/>
    </row>
    <row r="4" spans="1:2" s="374" customFormat="1" ht="24.9" customHeight="1" thickBot="1" x14ac:dyDescent="0.25">
      <c r="A4" s="375" t="s">
        <v>114</v>
      </c>
      <c r="B4" s="376"/>
    </row>
    <row r="5" spans="1:2" s="374" customFormat="1" ht="20.100000000000001" customHeight="1" thickBot="1" x14ac:dyDescent="0.25">
      <c r="A5" s="377"/>
      <c r="B5" s="377"/>
    </row>
    <row r="6" spans="1:2" s="374" customFormat="1" ht="33.75" customHeight="1" x14ac:dyDescent="0.2">
      <c r="A6" s="1465" t="s">
        <v>494</v>
      </c>
      <c r="B6" s="1466"/>
    </row>
    <row r="7" spans="1:2" s="374" customFormat="1" ht="24.9" customHeight="1" x14ac:dyDescent="0.2">
      <c r="A7" s="1467" t="s">
        <v>495</v>
      </c>
      <c r="B7" s="1468"/>
    </row>
    <row r="8" spans="1:2" s="374" customFormat="1" ht="99.9" customHeight="1" x14ac:dyDescent="0.2">
      <c r="A8" s="1469"/>
      <c r="B8" s="1470"/>
    </row>
    <row r="9" spans="1:2" s="374" customFormat="1" ht="24.9" customHeight="1" x14ac:dyDescent="0.2">
      <c r="A9" s="1458" t="s">
        <v>496</v>
      </c>
      <c r="B9" s="1459"/>
    </row>
    <row r="10" spans="1:2" s="374" customFormat="1" ht="99.9" customHeight="1" x14ac:dyDescent="0.2">
      <c r="A10" s="1460"/>
      <c r="B10" s="1461"/>
    </row>
    <row r="11" spans="1:2" s="374" customFormat="1" ht="24.9" customHeight="1" x14ac:dyDescent="0.2">
      <c r="A11" s="1458" t="s">
        <v>497</v>
      </c>
      <c r="B11" s="1459"/>
    </row>
    <row r="12" spans="1:2" s="374" customFormat="1" ht="99.9" customHeight="1" x14ac:dyDescent="0.2">
      <c r="A12" s="1460"/>
      <c r="B12" s="1461"/>
    </row>
    <row r="13" spans="1:2" s="374" customFormat="1" ht="24.9" customHeight="1" x14ac:dyDescent="0.2">
      <c r="A13" s="1458" t="s">
        <v>498</v>
      </c>
      <c r="B13" s="1459"/>
    </row>
    <row r="14" spans="1:2" s="374" customFormat="1" ht="99.9" customHeight="1" thickBot="1" x14ac:dyDescent="0.25">
      <c r="A14" s="1462"/>
      <c r="B14" s="1463"/>
    </row>
    <row r="15" spans="1:2" s="374" customFormat="1" ht="13.2" x14ac:dyDescent="0.2">
      <c r="A15" s="378"/>
      <c r="B15" s="378"/>
    </row>
    <row r="16" spans="1:2" ht="16.95" customHeight="1" x14ac:dyDescent="0.2">
      <c r="A16" s="370" t="s">
        <v>499</v>
      </c>
    </row>
    <row r="18" spans="2:2" ht="13.2" x14ac:dyDescent="0.2">
      <c r="B18" s="147" t="s">
        <v>284</v>
      </c>
    </row>
  </sheetData>
  <mergeCells count="10">
    <mergeCell ref="A11:B11"/>
    <mergeCell ref="A12:B12"/>
    <mergeCell ref="A13:B13"/>
    <mergeCell ref="A14:B14"/>
    <mergeCell ref="A2:B2"/>
    <mergeCell ref="A6:B6"/>
    <mergeCell ref="A7:B7"/>
    <mergeCell ref="A8:B8"/>
    <mergeCell ref="A9:B9"/>
    <mergeCell ref="A10:B10"/>
  </mergeCells>
  <phoneticPr fontId="17"/>
  <printOptions horizontalCentered="1"/>
  <pageMargins left="0.70866141732283472" right="0.70866141732283472" top="0.74803149606299213" bottom="0.74803149606299213" header="0.31496062992125984" footer="0.31496062992125984"/>
  <pageSetup paperSize="9" scale="8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5"/>
  <sheetViews>
    <sheetView view="pageBreakPreview" topLeftCell="A4" zoomScaleNormal="85" zoomScaleSheetLayoutView="100" workbookViewId="0">
      <selection activeCell="F26" sqref="F26"/>
    </sheetView>
  </sheetViews>
  <sheetFormatPr defaultColWidth="7.8984375" defaultRowHeight="13.2" x14ac:dyDescent="0.2"/>
  <cols>
    <col min="1" max="1" width="5.69921875" style="370" customWidth="1"/>
    <col min="2" max="3" width="13.19921875" style="370" customWidth="1"/>
    <col min="4" max="5" width="11.5" style="370" customWidth="1"/>
    <col min="6" max="6" width="16" style="370" customWidth="1"/>
    <col min="7" max="12" width="4.69921875" style="370" customWidth="1"/>
    <col min="13" max="16384" width="7.8984375" style="370"/>
  </cols>
  <sheetData>
    <row r="1" spans="1:12" x14ac:dyDescent="0.2">
      <c r="A1" s="1472" t="s">
        <v>512</v>
      </c>
      <c r="B1" s="1472"/>
      <c r="C1" s="1472"/>
      <c r="D1" s="1472"/>
      <c r="E1" s="1472"/>
      <c r="F1" s="1472"/>
      <c r="G1" s="1472"/>
      <c r="H1" s="1472"/>
      <c r="I1" s="1472"/>
      <c r="J1" s="1472"/>
      <c r="K1" s="1472"/>
      <c r="L1" s="1472"/>
    </row>
    <row r="3" spans="1:12" ht="16.95" customHeight="1" x14ac:dyDescent="0.2">
      <c r="A3" s="1464" t="s">
        <v>511</v>
      </c>
      <c r="B3" s="1464"/>
      <c r="C3" s="1464"/>
      <c r="D3" s="1464"/>
      <c r="E3" s="1464"/>
      <c r="F3" s="1464"/>
      <c r="G3" s="1464"/>
      <c r="H3" s="1464"/>
      <c r="I3" s="1464"/>
      <c r="J3" s="1464"/>
      <c r="K3" s="1464"/>
      <c r="L3" s="1464"/>
    </row>
    <row r="4" spans="1:12" ht="16.95" customHeight="1" x14ac:dyDescent="0.2">
      <c r="A4" s="391"/>
      <c r="B4" s="391"/>
      <c r="C4" s="391"/>
      <c r="D4" s="391"/>
      <c r="E4" s="391"/>
      <c r="F4" s="391"/>
      <c r="G4" s="391"/>
      <c r="H4" s="391"/>
      <c r="I4" s="391"/>
      <c r="J4" s="391"/>
      <c r="K4" s="391"/>
      <c r="L4" s="391"/>
    </row>
    <row r="5" spans="1:12" ht="24" customHeight="1" x14ac:dyDescent="0.2">
      <c r="A5" s="388"/>
      <c r="B5" s="388"/>
      <c r="C5" s="388"/>
      <c r="D5" s="388"/>
      <c r="E5" s="388"/>
      <c r="F5" s="388"/>
      <c r="G5" s="390"/>
      <c r="H5" s="389" t="s">
        <v>93</v>
      </c>
      <c r="I5" s="389"/>
      <c r="J5" s="389" t="s">
        <v>124</v>
      </c>
      <c r="K5" s="389"/>
      <c r="L5" s="389" t="s">
        <v>123</v>
      </c>
    </row>
    <row r="6" spans="1:12" ht="16.95" customHeight="1" x14ac:dyDescent="0.2">
      <c r="A6" s="1480" t="s">
        <v>510</v>
      </c>
      <c r="B6" s="1480"/>
      <c r="C6" s="388" t="s">
        <v>509</v>
      </c>
      <c r="D6" s="388"/>
      <c r="E6" s="388"/>
      <c r="F6" s="388"/>
      <c r="G6" s="388"/>
      <c r="H6" s="388"/>
      <c r="I6" s="388"/>
      <c r="J6" s="388"/>
      <c r="K6" s="388"/>
      <c r="L6" s="388"/>
    </row>
    <row r="7" spans="1:12" ht="16.95" customHeight="1" x14ac:dyDescent="0.2">
      <c r="A7" s="387"/>
      <c r="B7" s="387"/>
      <c r="C7" s="387"/>
      <c r="D7" s="387"/>
      <c r="E7" s="387"/>
      <c r="F7" s="387"/>
      <c r="G7" s="387"/>
      <c r="H7" s="387"/>
      <c r="I7" s="387"/>
      <c r="J7" s="387"/>
      <c r="K7" s="387"/>
      <c r="L7" s="387"/>
    </row>
    <row r="8" spans="1:12" s="385" customFormat="1" ht="21" customHeight="1" x14ac:dyDescent="0.2">
      <c r="A8" s="1481" t="s">
        <v>508</v>
      </c>
      <c r="B8" s="1481"/>
      <c r="C8" s="1481"/>
      <c r="D8" s="386" t="s">
        <v>507</v>
      </c>
      <c r="E8" s="1474"/>
      <c r="F8" s="1474"/>
      <c r="G8" s="1474"/>
      <c r="H8" s="1474"/>
      <c r="I8" s="1474"/>
      <c r="J8" s="1474"/>
      <c r="K8" s="1474"/>
      <c r="L8" s="1474"/>
    </row>
    <row r="9" spans="1:12" ht="21" customHeight="1" x14ac:dyDescent="0.2">
      <c r="A9" s="383"/>
      <c r="B9" s="383"/>
      <c r="C9" s="383"/>
      <c r="D9" s="384"/>
      <c r="E9" s="1475"/>
      <c r="F9" s="1475"/>
      <c r="G9" s="1475"/>
      <c r="H9" s="1475"/>
      <c r="I9" s="1475"/>
      <c r="J9" s="1475"/>
      <c r="K9" s="1475"/>
      <c r="L9" s="1475"/>
    </row>
    <row r="10" spans="1:12" ht="21" customHeight="1" x14ac:dyDescent="0.15">
      <c r="A10" s="383"/>
      <c r="B10" s="383"/>
      <c r="C10" s="383"/>
      <c r="D10" s="1478" t="s">
        <v>255</v>
      </c>
      <c r="E10" s="1478"/>
      <c r="F10" s="1476"/>
      <c r="G10" s="1476"/>
      <c r="H10" s="1476"/>
      <c r="I10" s="1476"/>
      <c r="J10" s="1476"/>
      <c r="K10" s="1476"/>
      <c r="L10" s="1476"/>
    </row>
    <row r="11" spans="1:12" ht="21" customHeight="1" x14ac:dyDescent="0.2">
      <c r="D11" s="1479"/>
      <c r="E11" s="1479"/>
      <c r="F11" s="1477"/>
      <c r="G11" s="1477"/>
      <c r="H11" s="1477"/>
      <c r="I11" s="1477"/>
      <c r="J11" s="1477"/>
      <c r="K11" s="1477"/>
      <c r="L11" s="1477"/>
    </row>
    <row r="12" spans="1:12" ht="27.75" customHeight="1" x14ac:dyDescent="0.2">
      <c r="A12" s="1473"/>
      <c r="B12" s="1473"/>
      <c r="C12" s="1473"/>
      <c r="D12" s="1473"/>
      <c r="E12" s="1473"/>
      <c r="F12" s="1473"/>
      <c r="G12" s="1473"/>
      <c r="H12" s="1473"/>
      <c r="I12" s="1473"/>
      <c r="J12" s="1473"/>
      <c r="K12" s="1473"/>
      <c r="L12" s="1473"/>
    </row>
    <row r="13" spans="1:12" ht="27.75" customHeight="1" x14ac:dyDescent="0.2">
      <c r="A13" s="382"/>
      <c r="B13" s="382"/>
      <c r="C13" s="382"/>
      <c r="D13" s="382"/>
      <c r="E13" s="382"/>
      <c r="F13" s="382"/>
      <c r="G13" s="382"/>
      <c r="H13" s="382"/>
      <c r="I13" s="382"/>
      <c r="J13" s="382"/>
      <c r="K13" s="382"/>
      <c r="L13" s="382"/>
    </row>
    <row r="14" spans="1:12" s="374" customFormat="1" ht="16.95" customHeight="1" x14ac:dyDescent="0.2">
      <c r="A14" s="381" t="s">
        <v>506</v>
      </c>
      <c r="B14" s="380"/>
      <c r="C14" s="380"/>
      <c r="D14" s="380"/>
      <c r="E14" s="380"/>
      <c r="F14" s="380"/>
      <c r="G14" s="380"/>
      <c r="H14" s="380"/>
      <c r="I14" s="380"/>
      <c r="J14" s="380"/>
      <c r="K14" s="380"/>
      <c r="L14" s="380"/>
    </row>
    <row r="20" spans="1:8" ht="19.5" customHeight="1" x14ac:dyDescent="0.2">
      <c r="A20" s="379"/>
      <c r="B20" s="1471" t="s">
        <v>505</v>
      </c>
      <c r="C20" s="1471"/>
      <c r="D20" s="1471"/>
      <c r="E20" s="1471"/>
      <c r="F20" s="1471"/>
      <c r="G20" s="1471"/>
      <c r="H20" s="1471"/>
    </row>
    <row r="21" spans="1:8" ht="19.5" customHeight="1" x14ac:dyDescent="0.2">
      <c r="A21" s="379"/>
      <c r="B21" s="1471" t="s">
        <v>504</v>
      </c>
      <c r="C21" s="1471"/>
      <c r="D21" s="1471"/>
      <c r="E21" s="1471"/>
      <c r="F21" s="1471"/>
      <c r="G21" s="1471"/>
      <c r="H21" s="1471"/>
    </row>
    <row r="22" spans="1:8" ht="19.5" customHeight="1" x14ac:dyDescent="0.2">
      <c r="A22" s="379"/>
      <c r="B22" s="1471" t="s">
        <v>503</v>
      </c>
      <c r="C22" s="1471"/>
      <c r="D22" s="1471"/>
      <c r="E22" s="1471"/>
      <c r="F22" s="1471"/>
      <c r="G22" s="1471"/>
      <c r="H22" s="1471"/>
    </row>
    <row r="23" spans="1:8" ht="19.5" customHeight="1" x14ac:dyDescent="0.2">
      <c r="A23" s="379"/>
      <c r="B23" s="1471" t="s">
        <v>502</v>
      </c>
      <c r="C23" s="1471"/>
      <c r="D23" s="1471"/>
      <c r="E23" s="1471"/>
      <c r="F23" s="1471"/>
      <c r="G23" s="1471"/>
      <c r="H23" s="1471"/>
    </row>
    <row r="24" spans="1:8" ht="19.5" customHeight="1" x14ac:dyDescent="0.2">
      <c r="A24" s="379"/>
      <c r="B24" s="1471" t="s">
        <v>501</v>
      </c>
      <c r="C24" s="1471"/>
      <c r="D24" s="1471"/>
      <c r="E24" s="1471"/>
      <c r="F24" s="1471"/>
      <c r="G24" s="1471"/>
      <c r="H24" s="1471"/>
    </row>
    <row r="25" spans="1:8" x14ac:dyDescent="0.2">
      <c r="A25" s="370" t="s">
        <v>500</v>
      </c>
    </row>
  </sheetData>
  <mergeCells count="14">
    <mergeCell ref="B22:H22"/>
    <mergeCell ref="B23:H23"/>
    <mergeCell ref="B24:H24"/>
    <mergeCell ref="A1:L1"/>
    <mergeCell ref="A3:L3"/>
    <mergeCell ref="A12:L12"/>
    <mergeCell ref="E8:L9"/>
    <mergeCell ref="F10:L11"/>
    <mergeCell ref="D10:E10"/>
    <mergeCell ref="D11:E11"/>
    <mergeCell ref="A6:B6"/>
    <mergeCell ref="A8:C8"/>
    <mergeCell ref="B20:H20"/>
    <mergeCell ref="B21:H21"/>
  </mergeCells>
  <phoneticPr fontId="17"/>
  <printOptions horizontalCentered="1"/>
  <pageMargins left="0.70866141732283472" right="0.70866141732283472" top="0.74803149606299213" bottom="0.74803149606299213" header="0.31496062992125984" footer="0.31496062992125984"/>
  <pageSetup paperSize="9" scale="82"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C22"/>
  <sheetViews>
    <sheetView showGridLines="0" zoomScale="130" zoomScaleNormal="130" workbookViewId="0">
      <selection activeCell="F26" sqref="F26"/>
    </sheetView>
  </sheetViews>
  <sheetFormatPr defaultColWidth="8.3984375" defaultRowHeight="13.2" x14ac:dyDescent="0.2"/>
  <cols>
    <col min="1" max="1" width="0.8984375" style="392" customWidth="1"/>
    <col min="2" max="2" width="7" style="392" customWidth="1"/>
    <col min="3" max="3" width="99.69921875" style="393" customWidth="1"/>
    <col min="4" max="4" width="0.8984375" style="392" customWidth="1"/>
    <col min="5" max="10" width="8.3984375" style="392"/>
    <col min="11" max="11" width="7.69921875" style="392" customWidth="1"/>
    <col min="12" max="16384" width="8.3984375" style="392"/>
  </cols>
  <sheetData>
    <row r="1" spans="2:3" x14ac:dyDescent="0.2">
      <c r="B1" s="392" t="s">
        <v>550</v>
      </c>
    </row>
    <row r="2" spans="2:3" x14ac:dyDescent="0.2">
      <c r="C2" s="402" t="s">
        <v>549</v>
      </c>
    </row>
    <row r="3" spans="2:3" ht="6" customHeight="1" x14ac:dyDescent="0.2"/>
    <row r="4" spans="2:3" x14ac:dyDescent="0.2">
      <c r="B4" s="401" t="s">
        <v>548</v>
      </c>
      <c r="C4" s="400" t="s">
        <v>547</v>
      </c>
    </row>
    <row r="5" spans="2:3" x14ac:dyDescent="0.2">
      <c r="B5" s="398" t="s">
        <v>546</v>
      </c>
      <c r="C5" s="399" t="s">
        <v>545</v>
      </c>
    </row>
    <row r="6" spans="2:3" x14ac:dyDescent="0.2">
      <c r="B6" s="398" t="s">
        <v>544</v>
      </c>
      <c r="C6" s="399" t="s">
        <v>543</v>
      </c>
    </row>
    <row r="7" spans="2:3" x14ac:dyDescent="0.2">
      <c r="B7" s="398" t="s">
        <v>542</v>
      </c>
      <c r="C7" s="399" t="s">
        <v>541</v>
      </c>
    </row>
    <row r="8" spans="2:3" ht="19.2" x14ac:dyDescent="0.2">
      <c r="B8" s="398" t="s">
        <v>540</v>
      </c>
      <c r="C8" s="399" t="s">
        <v>539</v>
      </c>
    </row>
    <row r="9" spans="2:3" x14ac:dyDescent="0.2">
      <c r="B9" s="398" t="s">
        <v>538</v>
      </c>
      <c r="C9" s="399" t="s">
        <v>537</v>
      </c>
    </row>
    <row r="10" spans="2:3" ht="67.2" x14ac:dyDescent="0.2">
      <c r="B10" s="398" t="s">
        <v>536</v>
      </c>
      <c r="C10" s="399" t="s">
        <v>535</v>
      </c>
    </row>
    <row r="11" spans="2:3" ht="86.4" x14ac:dyDescent="0.2">
      <c r="B11" s="398" t="s">
        <v>534</v>
      </c>
      <c r="C11" s="399" t="s">
        <v>533</v>
      </c>
    </row>
    <row r="12" spans="2:3" ht="67.2" x14ac:dyDescent="0.2">
      <c r="B12" s="398" t="s">
        <v>532</v>
      </c>
      <c r="C12" s="399" t="s">
        <v>531</v>
      </c>
    </row>
    <row r="13" spans="2:3" ht="76.8" x14ac:dyDescent="0.2">
      <c r="B13" s="398" t="s">
        <v>530</v>
      </c>
      <c r="C13" s="399" t="s">
        <v>529</v>
      </c>
    </row>
    <row r="14" spans="2:3" ht="28.8" x14ac:dyDescent="0.2">
      <c r="B14" s="398" t="s">
        <v>528</v>
      </c>
      <c r="C14" s="399" t="s">
        <v>527</v>
      </c>
    </row>
    <row r="15" spans="2:3" ht="38.4" x14ac:dyDescent="0.2">
      <c r="B15" s="398" t="s">
        <v>526</v>
      </c>
      <c r="C15" s="399" t="s">
        <v>525</v>
      </c>
    </row>
    <row r="16" spans="2:3" ht="28.8" x14ac:dyDescent="0.2">
      <c r="B16" s="398" t="s">
        <v>524</v>
      </c>
      <c r="C16" s="399" t="s">
        <v>523</v>
      </c>
    </row>
    <row r="17" spans="2:3" x14ac:dyDescent="0.2">
      <c r="B17" s="398" t="s">
        <v>522</v>
      </c>
      <c r="C17" s="399" t="s">
        <v>521</v>
      </c>
    </row>
    <row r="18" spans="2:3" ht="19.2" x14ac:dyDescent="0.2">
      <c r="B18" s="398" t="s">
        <v>520</v>
      </c>
      <c r="C18" s="399" t="s">
        <v>519</v>
      </c>
    </row>
    <row r="19" spans="2:3" ht="19.2" x14ac:dyDescent="0.2">
      <c r="B19" s="398" t="s">
        <v>518</v>
      </c>
      <c r="C19" s="399" t="s">
        <v>517</v>
      </c>
    </row>
    <row r="20" spans="2:3" ht="19.2" x14ac:dyDescent="0.2">
      <c r="B20" s="398" t="s">
        <v>516</v>
      </c>
      <c r="C20" s="397" t="s">
        <v>515</v>
      </c>
    </row>
    <row r="21" spans="2:3" ht="19.2" x14ac:dyDescent="0.2">
      <c r="B21" s="396" t="s">
        <v>514</v>
      </c>
      <c r="C21" s="395" t="s">
        <v>513</v>
      </c>
    </row>
    <row r="22" spans="2:3" x14ac:dyDescent="0.2">
      <c r="B22" s="394"/>
    </row>
  </sheetData>
  <phoneticPr fontId="17"/>
  <printOptions horizontalCentered="1"/>
  <pageMargins left="0.23622047244094491" right="0.23622047244094491" top="0.74803149606299213" bottom="0.74803149606299213" header="0.31496062992125984" footer="0.3149606299212598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2:H41"/>
  <sheetViews>
    <sheetView zoomScaleNormal="100" zoomScaleSheetLayoutView="100" workbookViewId="0">
      <selection activeCell="Q18" sqref="Q18"/>
    </sheetView>
  </sheetViews>
  <sheetFormatPr defaultColWidth="8.09765625" defaultRowHeight="13.2" x14ac:dyDescent="0.2"/>
  <cols>
    <col min="1" max="2" width="1.8984375" style="38" customWidth="1"/>
    <col min="3" max="3" width="2" style="38" customWidth="1"/>
    <col min="4" max="4" width="2.19921875" style="38" customWidth="1"/>
    <col min="5" max="5" width="2.09765625" style="38" customWidth="1"/>
    <col min="6" max="6" width="42.8984375" style="38" customWidth="1"/>
    <col min="7" max="7" width="16.59765625" style="38" customWidth="1"/>
    <col min="8" max="8" width="2.3984375" style="38" customWidth="1"/>
    <col min="9" max="9" width="0.69921875" style="38" customWidth="1"/>
    <col min="10" max="16384" width="8.09765625" style="38"/>
  </cols>
  <sheetData>
    <row r="2" spans="1:8" s="17" customFormat="1" ht="17.100000000000001" customHeight="1" x14ac:dyDescent="0.2">
      <c r="A2" s="1487"/>
      <c r="B2" s="1487"/>
      <c r="C2" s="1487"/>
      <c r="D2" s="1487"/>
      <c r="E2" s="1487"/>
    </row>
    <row r="3" spans="1:8" s="17" customFormat="1" ht="17.100000000000001" customHeight="1" x14ac:dyDescent="0.2">
      <c r="A3" s="18" t="s">
        <v>229</v>
      </c>
      <c r="B3" s="18"/>
      <c r="C3" s="18"/>
      <c r="D3" s="18"/>
      <c r="E3" s="18"/>
    </row>
    <row r="4" spans="1:8" s="17" customFormat="1" ht="21.9" customHeight="1" x14ac:dyDescent="0.2">
      <c r="B4" s="19"/>
      <c r="C4" s="20"/>
      <c r="D4" s="20"/>
      <c r="E4" s="20"/>
      <c r="F4" s="20"/>
      <c r="G4" s="20"/>
      <c r="H4" s="21"/>
    </row>
    <row r="5" spans="1:8" s="17" customFormat="1" ht="17.100000000000001" customHeight="1" x14ac:dyDescent="0.2">
      <c r="B5" s="22"/>
      <c r="C5" s="1488" t="s">
        <v>1</v>
      </c>
      <c r="D5" s="1488"/>
      <c r="E5" s="1488"/>
      <c r="F5" s="1488"/>
      <c r="G5" s="1488"/>
      <c r="H5" s="24"/>
    </row>
    <row r="6" spans="1:8" s="17" customFormat="1" ht="21.9" customHeight="1" x14ac:dyDescent="0.2">
      <c r="B6" s="22"/>
      <c r="C6" s="25"/>
      <c r="D6" s="25"/>
      <c r="E6" s="25"/>
      <c r="F6" s="25"/>
      <c r="G6" s="25"/>
      <c r="H6" s="24"/>
    </row>
    <row r="7" spans="1:8" s="17" customFormat="1" ht="17.100000000000001" customHeight="1" x14ac:dyDescent="0.2">
      <c r="B7" s="22"/>
      <c r="C7" s="25"/>
      <c r="D7" s="25"/>
      <c r="E7" s="25"/>
      <c r="F7" s="1489" t="s">
        <v>8</v>
      </c>
      <c r="G7" s="1489"/>
      <c r="H7" s="24"/>
    </row>
    <row r="8" spans="1:8" s="17" customFormat="1" ht="17.100000000000001" customHeight="1" x14ac:dyDescent="0.2">
      <c r="B8" s="22"/>
      <c r="C8" s="1482" t="s">
        <v>9</v>
      </c>
      <c r="D8" s="1482"/>
      <c r="E8" s="1482"/>
      <c r="F8" s="1482"/>
      <c r="G8" s="25"/>
      <c r="H8" s="24"/>
    </row>
    <row r="9" spans="1:8" s="17" customFormat="1" ht="17.100000000000001" customHeight="1" x14ac:dyDescent="0.2">
      <c r="B9" s="22"/>
      <c r="C9" s="25"/>
      <c r="D9" s="25"/>
      <c r="E9" s="25"/>
      <c r="F9" s="25"/>
      <c r="G9" s="25"/>
      <c r="H9" s="24"/>
    </row>
    <row r="10" spans="1:8" s="17" customFormat="1" ht="19.5" customHeight="1" x14ac:dyDescent="0.2">
      <c r="B10" s="22"/>
      <c r="D10" s="27"/>
      <c r="E10" s="27"/>
      <c r="F10" s="133" t="s">
        <v>10</v>
      </c>
      <c r="G10" s="133"/>
      <c r="H10" s="24"/>
    </row>
    <row r="11" spans="1:8" s="17" customFormat="1" ht="19.5" customHeight="1" x14ac:dyDescent="0.2">
      <c r="B11" s="22"/>
      <c r="D11" s="27"/>
      <c r="E11" s="27"/>
      <c r="F11" s="133" t="s">
        <v>11</v>
      </c>
      <c r="G11" s="133"/>
      <c r="H11" s="24"/>
    </row>
    <row r="12" spans="1:8" s="17" customFormat="1" ht="19.5" customHeight="1" x14ac:dyDescent="0.2">
      <c r="B12" s="22"/>
      <c r="D12" s="27"/>
      <c r="E12" s="27"/>
      <c r="F12" s="133" t="s">
        <v>12</v>
      </c>
      <c r="G12" s="133" t="s">
        <v>230</v>
      </c>
      <c r="H12" s="24"/>
    </row>
    <row r="13" spans="1:8" s="17" customFormat="1" ht="16.5" customHeight="1" x14ac:dyDescent="0.2">
      <c r="B13" s="22"/>
      <c r="C13" s="25"/>
      <c r="D13" s="25"/>
      <c r="E13" s="27"/>
      <c r="F13" s="25"/>
      <c r="G13" s="25"/>
      <c r="H13" s="24"/>
    </row>
    <row r="14" spans="1:8" s="17" customFormat="1" ht="16.5" customHeight="1" x14ac:dyDescent="0.2">
      <c r="B14" s="22"/>
      <c r="C14" s="25"/>
      <c r="D14" s="25"/>
      <c r="E14" s="27"/>
      <c r="F14" s="25"/>
      <c r="G14" s="25"/>
      <c r="H14" s="24"/>
    </row>
    <row r="15" spans="1:8" s="17" customFormat="1" ht="18" customHeight="1" x14ac:dyDescent="0.2">
      <c r="B15" s="28"/>
      <c r="C15" s="1485" t="s">
        <v>231</v>
      </c>
      <c r="D15" s="1485"/>
      <c r="E15" s="1485"/>
      <c r="F15" s="1485"/>
      <c r="G15" s="1485"/>
      <c r="H15" s="24"/>
    </row>
    <row r="16" spans="1:8" s="17" customFormat="1" ht="18" customHeight="1" x14ac:dyDescent="0.2">
      <c r="B16" s="28"/>
      <c r="C16" s="1485"/>
      <c r="D16" s="1485"/>
      <c r="E16" s="1485"/>
      <c r="F16" s="1485"/>
      <c r="G16" s="1485"/>
      <c r="H16" s="24"/>
    </row>
    <row r="17" spans="2:8" s="17" customFormat="1" ht="21" customHeight="1" x14ac:dyDescent="0.2">
      <c r="B17" s="28"/>
      <c r="C17" s="134"/>
      <c r="D17" s="134"/>
      <c r="E17" s="134"/>
      <c r="F17" s="134"/>
      <c r="G17" s="134"/>
      <c r="H17" s="24"/>
    </row>
    <row r="18" spans="2:8" s="17" customFormat="1" ht="21" customHeight="1" x14ac:dyDescent="0.2">
      <c r="B18" s="22"/>
      <c r="C18" s="1488" t="s">
        <v>173</v>
      </c>
      <c r="D18" s="1488"/>
      <c r="E18" s="1488"/>
      <c r="F18" s="1488"/>
      <c r="G18" s="1488"/>
      <c r="H18" s="24"/>
    </row>
    <row r="19" spans="2:8" s="17" customFormat="1" ht="21" customHeight="1" x14ac:dyDescent="0.2">
      <c r="B19" s="22"/>
      <c r="C19" s="133"/>
      <c r="D19" s="133"/>
      <c r="E19" s="133"/>
      <c r="F19" s="133"/>
      <c r="G19" s="133"/>
      <c r="H19" s="24"/>
    </row>
    <row r="20" spans="2:8" s="17" customFormat="1" ht="21" customHeight="1" x14ac:dyDescent="0.2">
      <c r="B20" s="28"/>
      <c r="C20" s="30" t="s">
        <v>14</v>
      </c>
      <c r="D20" s="1482" t="s">
        <v>15</v>
      </c>
      <c r="E20" s="1482"/>
      <c r="F20" s="1482"/>
      <c r="G20" s="25"/>
      <c r="H20" s="24"/>
    </row>
    <row r="21" spans="2:8" s="17" customFormat="1" ht="18" customHeight="1" x14ac:dyDescent="0.2">
      <c r="B21" s="28"/>
      <c r="C21" s="30" t="s">
        <v>16</v>
      </c>
      <c r="D21" s="1485" t="s">
        <v>17</v>
      </c>
      <c r="E21" s="1485"/>
      <c r="F21" s="1485"/>
      <c r="G21" s="1486"/>
      <c r="H21" s="24"/>
    </row>
    <row r="22" spans="2:8" s="17" customFormat="1" ht="18" customHeight="1" x14ac:dyDescent="0.2">
      <c r="B22" s="28"/>
      <c r="C22" s="31"/>
      <c r="D22" s="1485"/>
      <c r="E22" s="1485"/>
      <c r="F22" s="1485"/>
      <c r="G22" s="1486"/>
      <c r="H22" s="24"/>
    </row>
    <row r="23" spans="2:8" s="17" customFormat="1" ht="21" customHeight="1" x14ac:dyDescent="0.2">
      <c r="B23" s="28"/>
      <c r="C23" s="30" t="s">
        <v>18</v>
      </c>
      <c r="D23" s="1482" t="s">
        <v>232</v>
      </c>
      <c r="E23" s="1482"/>
      <c r="F23" s="1482"/>
      <c r="G23" s="25"/>
      <c r="H23" s="24"/>
    </row>
    <row r="24" spans="2:8" s="17" customFormat="1" ht="21" customHeight="1" x14ac:dyDescent="0.2">
      <c r="B24" s="28"/>
      <c r="C24" s="30" t="s">
        <v>19</v>
      </c>
      <c r="D24" s="1482" t="s">
        <v>20</v>
      </c>
      <c r="E24" s="1482"/>
      <c r="F24" s="1482"/>
      <c r="G24" s="25"/>
      <c r="H24" s="24"/>
    </row>
    <row r="25" spans="2:8" s="17" customFormat="1" ht="21" customHeight="1" x14ac:dyDescent="0.2">
      <c r="B25" s="28"/>
      <c r="C25" s="30" t="s">
        <v>21</v>
      </c>
      <c r="D25" s="1482" t="s">
        <v>233</v>
      </c>
      <c r="E25" s="1482"/>
      <c r="F25" s="1482"/>
      <c r="G25" s="25"/>
      <c r="H25" s="24"/>
    </row>
    <row r="26" spans="2:8" s="17" customFormat="1" ht="18" customHeight="1" x14ac:dyDescent="0.2">
      <c r="B26" s="28"/>
      <c r="C26" s="30" t="s">
        <v>22</v>
      </c>
      <c r="D26" s="1485" t="s">
        <v>23</v>
      </c>
      <c r="E26" s="1485"/>
      <c r="F26" s="1485"/>
      <c r="G26" s="1486"/>
      <c r="H26" s="24"/>
    </row>
    <row r="27" spans="2:8" s="17" customFormat="1" ht="18" customHeight="1" x14ac:dyDescent="0.2">
      <c r="B27" s="28"/>
      <c r="C27" s="30"/>
      <c r="D27" s="1485"/>
      <c r="E27" s="1485"/>
      <c r="F27" s="1485"/>
      <c r="G27" s="1486"/>
      <c r="H27" s="24"/>
    </row>
    <row r="28" spans="2:8" s="17" customFormat="1" ht="21" customHeight="1" x14ac:dyDescent="0.2">
      <c r="B28" s="28"/>
      <c r="C28" s="30" t="s">
        <v>24</v>
      </c>
      <c r="D28" s="1485" t="s">
        <v>234</v>
      </c>
      <c r="E28" s="1485"/>
      <c r="F28" s="1485"/>
      <c r="G28" s="1486"/>
      <c r="H28" s="24"/>
    </row>
    <row r="29" spans="2:8" s="17" customFormat="1" ht="29.4" customHeight="1" x14ac:dyDescent="0.2">
      <c r="B29" s="28"/>
      <c r="C29" s="31"/>
      <c r="D29" s="1485"/>
      <c r="E29" s="1485"/>
      <c r="F29" s="1485"/>
      <c r="G29" s="1486"/>
      <c r="H29" s="24"/>
    </row>
    <row r="30" spans="2:8" s="17" customFormat="1" ht="21" customHeight="1" x14ac:dyDescent="0.2">
      <c r="B30" s="28"/>
      <c r="C30" s="30"/>
      <c r="D30" s="32" t="s">
        <v>235</v>
      </c>
      <c r="E30" s="134"/>
      <c r="F30" s="1482" t="s">
        <v>26</v>
      </c>
      <c r="G30" s="1482"/>
      <c r="H30" s="24"/>
    </row>
    <row r="31" spans="2:8" s="17" customFormat="1" ht="18" customHeight="1" x14ac:dyDescent="0.2">
      <c r="B31" s="28"/>
      <c r="C31" s="30"/>
      <c r="D31" s="32" t="s">
        <v>236</v>
      </c>
      <c r="E31" s="134"/>
      <c r="F31" s="1485" t="s">
        <v>237</v>
      </c>
      <c r="G31" s="1485"/>
      <c r="H31" s="24"/>
    </row>
    <row r="32" spans="2:8" s="17" customFormat="1" ht="18" customHeight="1" x14ac:dyDescent="0.2">
      <c r="B32" s="28"/>
      <c r="C32" s="30"/>
      <c r="D32" s="33"/>
      <c r="E32" s="134"/>
      <c r="F32" s="1485"/>
      <c r="G32" s="1485"/>
      <c r="H32" s="24"/>
    </row>
    <row r="33" spans="2:8" s="17" customFormat="1" ht="21" customHeight="1" x14ac:dyDescent="0.2">
      <c r="B33" s="28"/>
      <c r="C33" s="30"/>
      <c r="D33" s="32" t="s">
        <v>238</v>
      </c>
      <c r="E33" s="134"/>
      <c r="F33" s="1482" t="s">
        <v>92</v>
      </c>
      <c r="G33" s="1482"/>
      <c r="H33" s="24"/>
    </row>
    <row r="34" spans="2:8" s="17" customFormat="1" ht="18" customHeight="1" x14ac:dyDescent="0.2">
      <c r="B34" s="28"/>
      <c r="C34" s="30"/>
      <c r="D34" s="32" t="s">
        <v>239</v>
      </c>
      <c r="F34" s="1485" t="s">
        <v>28</v>
      </c>
      <c r="G34" s="1485"/>
      <c r="H34" s="24"/>
    </row>
    <row r="35" spans="2:8" s="17" customFormat="1" ht="18" customHeight="1" x14ac:dyDescent="0.2">
      <c r="B35" s="28"/>
      <c r="C35" s="30"/>
      <c r="D35" s="32"/>
      <c r="F35" s="1485"/>
      <c r="G35" s="1485"/>
      <c r="H35" s="24"/>
    </row>
    <row r="36" spans="2:8" s="17" customFormat="1" ht="21" customHeight="1" x14ac:dyDescent="0.2">
      <c r="B36" s="28"/>
      <c r="C36" s="30" t="s">
        <v>29</v>
      </c>
      <c r="D36" s="1482" t="s">
        <v>30</v>
      </c>
      <c r="E36" s="1482"/>
      <c r="F36" s="1482"/>
      <c r="G36" s="25"/>
      <c r="H36" s="24"/>
    </row>
    <row r="37" spans="2:8" s="17" customFormat="1" ht="21" customHeight="1" x14ac:dyDescent="0.2">
      <c r="B37" s="28"/>
      <c r="C37" s="30" t="s">
        <v>31</v>
      </c>
      <c r="D37" s="1482" t="s">
        <v>32</v>
      </c>
      <c r="E37" s="1482"/>
      <c r="F37" s="1483"/>
      <c r="G37" s="25"/>
      <c r="H37" s="24"/>
    </row>
    <row r="38" spans="2:8" s="17" customFormat="1" ht="21" customHeight="1" x14ac:dyDescent="0.2">
      <c r="B38" s="28"/>
      <c r="C38" s="134"/>
      <c r="D38" s="32"/>
      <c r="E38" s="134" t="s">
        <v>240</v>
      </c>
      <c r="F38" s="134"/>
      <c r="G38" s="134"/>
      <c r="H38" s="24"/>
    </row>
    <row r="39" spans="2:8" s="17" customFormat="1" ht="21" customHeight="1" x14ac:dyDescent="0.2">
      <c r="B39" s="28"/>
      <c r="C39" s="134"/>
      <c r="D39" s="32"/>
      <c r="E39" s="134"/>
      <c r="F39" s="134"/>
      <c r="G39" s="134"/>
      <c r="H39" s="24"/>
    </row>
    <row r="40" spans="2:8" s="17" customFormat="1" ht="21" customHeight="1" x14ac:dyDescent="0.2">
      <c r="B40" s="34"/>
      <c r="C40" s="35"/>
      <c r="D40" s="36"/>
      <c r="E40" s="35"/>
      <c r="F40" s="35"/>
      <c r="G40" s="35"/>
      <c r="H40" s="37"/>
    </row>
    <row r="41" spans="2:8" s="17" customFormat="1" ht="18" customHeight="1" x14ac:dyDescent="0.2">
      <c r="B41" s="25"/>
      <c r="C41" s="25"/>
      <c r="D41" s="25"/>
      <c r="F41" s="1484" t="s">
        <v>225</v>
      </c>
      <c r="G41" s="1484"/>
    </row>
  </sheetData>
  <mergeCells count="20">
    <mergeCell ref="D26:G27"/>
    <mergeCell ref="A2:E2"/>
    <mergeCell ref="C5:G5"/>
    <mergeCell ref="F7:G7"/>
    <mergeCell ref="C8:F8"/>
    <mergeCell ref="C15:G16"/>
    <mergeCell ref="C18:G18"/>
    <mergeCell ref="D20:F20"/>
    <mergeCell ref="D21:G22"/>
    <mergeCell ref="D23:F23"/>
    <mergeCell ref="D24:F24"/>
    <mergeCell ref="D25:F25"/>
    <mergeCell ref="D37:F37"/>
    <mergeCell ref="F41:G41"/>
    <mergeCell ref="D28:G29"/>
    <mergeCell ref="F30:G30"/>
    <mergeCell ref="F31:G32"/>
    <mergeCell ref="F33:G33"/>
    <mergeCell ref="F34:G35"/>
    <mergeCell ref="D36:F36"/>
  </mergeCells>
  <phoneticPr fontId="17"/>
  <printOptions horizontalCentered="1"/>
  <pageMargins left="0.39370078740157483" right="0.39370078740157483" top="0.75" bottom="0.66" header="0.51181102362204722" footer="0.51181102362204722"/>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2:L40"/>
  <sheetViews>
    <sheetView view="pageBreakPreview" zoomScaleNormal="100" zoomScaleSheetLayoutView="100" workbookViewId="0">
      <selection activeCell="Q18" sqref="Q18"/>
    </sheetView>
  </sheetViews>
  <sheetFormatPr defaultColWidth="9" defaultRowHeight="13.2" x14ac:dyDescent="0.2"/>
  <cols>
    <col min="1" max="1" width="0.8984375" style="38" customWidth="1"/>
    <col min="2" max="2" width="2.09765625" style="38" customWidth="1"/>
    <col min="3" max="3" width="2.19921875" style="38" customWidth="1"/>
    <col min="4" max="4" width="2.5" style="38" customWidth="1"/>
    <col min="5" max="5" width="2.3984375" style="38" customWidth="1"/>
    <col min="6" max="6" width="47.59765625" style="38" customWidth="1"/>
    <col min="7" max="7" width="18.5" style="38" customWidth="1"/>
    <col min="8" max="8" width="2.59765625" style="38" customWidth="1"/>
    <col min="9" max="9" width="0.8984375" style="38" customWidth="1"/>
    <col min="10" max="16384" width="9" style="38"/>
  </cols>
  <sheetData>
    <row r="2" spans="1:8" s="17" customFormat="1" ht="17.100000000000001" customHeight="1" x14ac:dyDescent="0.2">
      <c r="A2" s="1487" t="s">
        <v>6</v>
      </c>
      <c r="B2" s="1487"/>
      <c r="C2" s="1487"/>
      <c r="D2" s="1487"/>
      <c r="E2" s="1487"/>
    </row>
    <row r="3" spans="1:8" s="17" customFormat="1" ht="17.100000000000001" customHeight="1" x14ac:dyDescent="0.2">
      <c r="A3" s="18" t="s">
        <v>7</v>
      </c>
      <c r="B3" s="18"/>
      <c r="C3" s="18"/>
      <c r="D3" s="18"/>
      <c r="E3" s="18"/>
      <c r="G3" s="124" t="s">
        <v>200</v>
      </c>
    </row>
    <row r="4" spans="1:8" s="17" customFormat="1" ht="21.9" customHeight="1" x14ac:dyDescent="0.2">
      <c r="B4" s="19"/>
      <c r="C4" s="20"/>
      <c r="D4" s="20"/>
      <c r="E4" s="20"/>
      <c r="F4" s="20"/>
      <c r="G4" s="20"/>
      <c r="H4" s="21"/>
    </row>
    <row r="5" spans="1:8" s="17" customFormat="1" ht="17.100000000000001" customHeight="1" x14ac:dyDescent="0.2">
      <c r="B5" s="22"/>
      <c r="C5" s="1488" t="s">
        <v>1</v>
      </c>
      <c r="D5" s="1488"/>
      <c r="E5" s="1488"/>
      <c r="F5" s="1488"/>
      <c r="G5" s="1488"/>
      <c r="H5" s="24"/>
    </row>
    <row r="6" spans="1:8" s="17" customFormat="1" ht="21.9" customHeight="1" x14ac:dyDescent="0.2">
      <c r="B6" s="22"/>
      <c r="C6" s="25"/>
      <c r="D6" s="25"/>
      <c r="E6" s="25"/>
      <c r="F6" s="25"/>
      <c r="G6" s="25"/>
      <c r="H6" s="24"/>
    </row>
    <row r="7" spans="1:8" s="17" customFormat="1" ht="17.100000000000001" customHeight="1" x14ac:dyDescent="0.2">
      <c r="B7" s="22"/>
      <c r="C7" s="25"/>
      <c r="D7" s="25"/>
      <c r="E7" s="25"/>
      <c r="F7" s="1490" t="s">
        <v>201</v>
      </c>
      <c r="G7" s="1490"/>
      <c r="H7" s="24"/>
    </row>
    <row r="8" spans="1:8" s="17" customFormat="1" ht="17.100000000000001" customHeight="1" x14ac:dyDescent="0.2">
      <c r="B8" s="22"/>
      <c r="C8" s="1482" t="s">
        <v>9</v>
      </c>
      <c r="D8" s="1482"/>
      <c r="E8" s="1482"/>
      <c r="F8" s="1482"/>
      <c r="G8" s="25"/>
      <c r="H8" s="24"/>
    </row>
    <row r="9" spans="1:8" s="17" customFormat="1" ht="17.100000000000001" customHeight="1" x14ac:dyDescent="0.2">
      <c r="B9" s="22"/>
      <c r="C9" s="25"/>
      <c r="D9" s="25"/>
      <c r="E9" s="25"/>
      <c r="F9" s="25"/>
      <c r="G9" s="25"/>
      <c r="H9" s="24"/>
    </row>
    <row r="10" spans="1:8" s="17" customFormat="1" ht="19.5" customHeight="1" x14ac:dyDescent="0.2">
      <c r="B10" s="22"/>
      <c r="D10" s="27"/>
      <c r="E10" s="27"/>
      <c r="F10" s="115" t="s">
        <v>10</v>
      </c>
      <c r="G10" s="125" t="s">
        <v>202</v>
      </c>
      <c r="H10" s="24"/>
    </row>
    <row r="11" spans="1:8" s="17" customFormat="1" ht="19.5" customHeight="1" x14ac:dyDescent="0.2">
      <c r="B11" s="22"/>
      <c r="D11" s="27"/>
      <c r="E11" s="27"/>
      <c r="F11" s="115" t="s">
        <v>11</v>
      </c>
      <c r="G11" s="115"/>
      <c r="H11" s="24"/>
    </row>
    <row r="12" spans="1:8" s="17" customFormat="1" ht="19.5" customHeight="1" x14ac:dyDescent="0.2">
      <c r="B12" s="22"/>
      <c r="D12" s="27"/>
      <c r="E12" s="27"/>
      <c r="F12" s="115" t="s">
        <v>12</v>
      </c>
      <c r="G12" s="125" t="s">
        <v>203</v>
      </c>
      <c r="H12" s="24"/>
    </row>
    <row r="13" spans="1:8" s="17" customFormat="1" ht="16.5" customHeight="1" x14ac:dyDescent="0.2">
      <c r="B13" s="22"/>
      <c r="C13" s="25"/>
      <c r="D13" s="25"/>
      <c r="E13" s="27"/>
      <c r="F13" s="25"/>
      <c r="G13" s="25"/>
      <c r="H13" s="24"/>
    </row>
    <row r="14" spans="1:8" s="17" customFormat="1" ht="16.5" customHeight="1" x14ac:dyDescent="0.2">
      <c r="B14" s="22"/>
      <c r="C14" s="25"/>
      <c r="D14" s="25"/>
      <c r="E14" s="27"/>
      <c r="F14" s="25"/>
      <c r="G14" s="25"/>
      <c r="H14" s="24"/>
    </row>
    <row r="15" spans="1:8" s="17" customFormat="1" ht="18" customHeight="1" x14ac:dyDescent="0.2">
      <c r="B15" s="28"/>
      <c r="C15" s="1485" t="s">
        <v>13</v>
      </c>
      <c r="D15" s="1485"/>
      <c r="E15" s="1485"/>
      <c r="F15" s="1485"/>
      <c r="G15" s="1485"/>
      <c r="H15" s="24"/>
    </row>
    <row r="16" spans="1:8" s="17" customFormat="1" ht="18" customHeight="1" x14ac:dyDescent="0.2">
      <c r="B16" s="28"/>
      <c r="C16" s="1485"/>
      <c r="D16" s="1485"/>
      <c r="E16" s="1485"/>
      <c r="F16" s="1485"/>
      <c r="G16" s="1485"/>
      <c r="H16" s="24"/>
    </row>
    <row r="17" spans="2:12" s="17" customFormat="1" ht="21" customHeight="1" x14ac:dyDescent="0.2">
      <c r="B17" s="28"/>
      <c r="C17" s="116"/>
      <c r="D17" s="116"/>
      <c r="E17" s="116"/>
      <c r="F17" s="116"/>
      <c r="G17" s="116"/>
      <c r="H17" s="24"/>
    </row>
    <row r="18" spans="2:12" s="17" customFormat="1" ht="21" customHeight="1" x14ac:dyDescent="0.2">
      <c r="B18" s="22"/>
      <c r="C18" s="1488" t="s">
        <v>173</v>
      </c>
      <c r="D18" s="1488"/>
      <c r="E18" s="1488"/>
      <c r="F18" s="1488"/>
      <c r="G18" s="1488"/>
      <c r="H18" s="24"/>
    </row>
    <row r="19" spans="2:12" s="17" customFormat="1" ht="21" customHeight="1" x14ac:dyDescent="0.2">
      <c r="B19" s="22"/>
      <c r="C19" s="115"/>
      <c r="D19" s="115"/>
      <c r="E19" s="115"/>
      <c r="F19" s="115"/>
      <c r="G19" s="110"/>
      <c r="H19" s="24"/>
      <c r="K19" s="110"/>
    </row>
    <row r="20" spans="2:12" s="17" customFormat="1" ht="21" customHeight="1" x14ac:dyDescent="0.2">
      <c r="B20" s="28"/>
      <c r="C20" s="30" t="s">
        <v>204</v>
      </c>
      <c r="D20" s="1482" t="s">
        <v>250</v>
      </c>
      <c r="E20" s="1482"/>
      <c r="F20" s="1482"/>
      <c r="G20" s="1482"/>
      <c r="H20" s="24"/>
    </row>
    <row r="21" spans="2:12" s="17" customFormat="1" ht="18" customHeight="1" x14ac:dyDescent="0.2">
      <c r="B21" s="28"/>
      <c r="C21" s="30" t="s">
        <v>205</v>
      </c>
      <c r="D21" s="1485" t="s">
        <v>206</v>
      </c>
      <c r="E21" s="1485"/>
      <c r="F21" s="1485"/>
      <c r="G21" s="1486"/>
      <c r="H21" s="24"/>
    </row>
    <row r="22" spans="2:12" s="17" customFormat="1" ht="18" customHeight="1" x14ac:dyDescent="0.2">
      <c r="B22" s="28"/>
      <c r="C22" s="31"/>
      <c r="D22" s="1485"/>
      <c r="E22" s="1485"/>
      <c r="F22" s="1485"/>
      <c r="G22" s="1486"/>
      <c r="H22" s="24"/>
    </row>
    <row r="23" spans="2:12" s="17" customFormat="1" ht="21" customHeight="1" x14ac:dyDescent="0.2">
      <c r="B23" s="28"/>
      <c r="C23" s="30" t="s">
        <v>207</v>
      </c>
      <c r="D23" s="1482" t="s">
        <v>247</v>
      </c>
      <c r="E23" s="1482"/>
      <c r="F23" s="1482"/>
      <c r="G23" s="25"/>
      <c r="H23" s="24"/>
      <c r="K23" s="110"/>
    </row>
    <row r="24" spans="2:12" s="17" customFormat="1" ht="21" customHeight="1" x14ac:dyDescent="0.2">
      <c r="B24" s="28"/>
      <c r="C24" s="30" t="s">
        <v>208</v>
      </c>
      <c r="D24" s="116" t="s">
        <v>227</v>
      </c>
      <c r="E24" s="116"/>
      <c r="F24" s="116"/>
      <c r="G24" s="116"/>
      <c r="H24" s="24"/>
    </row>
    <row r="25" spans="2:12" s="17" customFormat="1" ht="21" customHeight="1" x14ac:dyDescent="0.2">
      <c r="B25" s="28"/>
      <c r="C25" s="30" t="s">
        <v>209</v>
      </c>
      <c r="D25" s="1482" t="s">
        <v>248</v>
      </c>
      <c r="E25" s="1482"/>
      <c r="F25" s="1482"/>
      <c r="G25" s="25"/>
      <c r="H25" s="24"/>
    </row>
    <row r="26" spans="2:12" s="17" customFormat="1" ht="18" customHeight="1" x14ac:dyDescent="0.2">
      <c r="B26" s="28"/>
      <c r="C26" s="30" t="s">
        <v>210</v>
      </c>
      <c r="D26" s="1485" t="s">
        <v>211</v>
      </c>
      <c r="E26" s="1485"/>
      <c r="F26" s="1485"/>
      <c r="G26" s="1486"/>
      <c r="H26" s="24"/>
      <c r="K26" s="110"/>
    </row>
    <row r="27" spans="2:12" s="17" customFormat="1" ht="18" customHeight="1" x14ac:dyDescent="0.2">
      <c r="B27" s="28"/>
      <c r="C27" s="30"/>
      <c r="D27" s="1485"/>
      <c r="E27" s="1485"/>
      <c r="F27" s="1485"/>
      <c r="G27" s="1486"/>
      <c r="H27" s="24"/>
    </row>
    <row r="28" spans="2:12" s="17" customFormat="1" ht="21" customHeight="1" x14ac:dyDescent="0.2">
      <c r="B28" s="28"/>
      <c r="C28" s="30" t="s">
        <v>212</v>
      </c>
      <c r="D28" s="1485" t="s">
        <v>25</v>
      </c>
      <c r="E28" s="1485"/>
      <c r="F28" s="1485"/>
      <c r="G28" s="1486"/>
      <c r="H28" s="24"/>
    </row>
    <row r="29" spans="2:12" s="17" customFormat="1" ht="21" customHeight="1" x14ac:dyDescent="0.2">
      <c r="B29" s="28"/>
      <c r="C29" s="31"/>
      <c r="D29" s="1485"/>
      <c r="E29" s="1485"/>
      <c r="F29" s="1485"/>
      <c r="G29" s="1486"/>
      <c r="H29" s="24"/>
    </row>
    <row r="30" spans="2:12" s="17" customFormat="1" ht="30.75" customHeight="1" x14ac:dyDescent="0.2">
      <c r="B30" s="28"/>
      <c r="C30" s="31"/>
      <c r="D30" s="117"/>
      <c r="E30" s="117"/>
      <c r="F30" s="117"/>
      <c r="G30" s="118"/>
      <c r="H30" s="24"/>
    </row>
    <row r="31" spans="2:12" s="17" customFormat="1" ht="21" customHeight="1" x14ac:dyDescent="0.2">
      <c r="B31" s="28"/>
      <c r="C31" s="30"/>
      <c r="D31" s="32" t="s">
        <v>213</v>
      </c>
      <c r="E31" s="116"/>
      <c r="F31" s="1482" t="s">
        <v>26</v>
      </c>
      <c r="G31" s="1482"/>
      <c r="H31" s="24"/>
      <c r="L31" s="110"/>
    </row>
    <row r="32" spans="2:12" s="17" customFormat="1" ht="18" customHeight="1" x14ac:dyDescent="0.2">
      <c r="B32" s="28"/>
      <c r="C32" s="30"/>
      <c r="D32" s="32" t="s">
        <v>3</v>
      </c>
      <c r="E32" s="116"/>
      <c r="F32" s="1485" t="s">
        <v>27</v>
      </c>
      <c r="G32" s="1485"/>
      <c r="H32" s="24"/>
    </row>
    <row r="33" spans="2:8" s="17" customFormat="1" ht="18" customHeight="1" x14ac:dyDescent="0.2">
      <c r="B33" s="28"/>
      <c r="C33" s="30"/>
      <c r="D33" s="33"/>
      <c r="E33" s="116"/>
      <c r="F33" s="1485"/>
      <c r="G33" s="1485"/>
      <c r="H33" s="24"/>
    </row>
    <row r="34" spans="2:8" s="17" customFormat="1" ht="21" customHeight="1" x14ac:dyDescent="0.2">
      <c r="B34" s="28"/>
      <c r="C34" s="30"/>
      <c r="D34" s="32" t="s">
        <v>4</v>
      </c>
      <c r="E34" s="116"/>
      <c r="F34" s="1482" t="s">
        <v>92</v>
      </c>
      <c r="G34" s="1482"/>
      <c r="H34" s="24"/>
    </row>
    <row r="35" spans="2:8" s="17" customFormat="1" ht="18" customHeight="1" x14ac:dyDescent="0.2">
      <c r="B35" s="28"/>
      <c r="C35" s="30"/>
      <c r="D35" s="32" t="s">
        <v>5</v>
      </c>
      <c r="F35" s="1485" t="s">
        <v>28</v>
      </c>
      <c r="G35" s="1485"/>
      <c r="H35" s="24"/>
    </row>
    <row r="36" spans="2:8" s="17" customFormat="1" ht="18" customHeight="1" x14ac:dyDescent="0.2">
      <c r="B36" s="28"/>
      <c r="C36" s="30"/>
      <c r="D36" s="32"/>
      <c r="F36" s="1485"/>
      <c r="G36" s="1485"/>
      <c r="H36" s="24"/>
    </row>
    <row r="37" spans="2:8" s="17" customFormat="1" ht="21" customHeight="1" x14ac:dyDescent="0.2">
      <c r="B37" s="28"/>
      <c r="C37" s="30" t="s">
        <v>214</v>
      </c>
      <c r="D37" s="1482" t="s">
        <v>215</v>
      </c>
      <c r="E37" s="1482"/>
      <c r="F37" s="1482"/>
      <c r="G37" s="25"/>
      <c r="H37" s="24"/>
    </row>
    <row r="38" spans="2:8" s="17" customFormat="1" ht="21" customHeight="1" x14ac:dyDescent="0.2">
      <c r="B38" s="28"/>
      <c r="C38" s="30" t="s">
        <v>216</v>
      </c>
      <c r="D38" s="1482" t="s">
        <v>226</v>
      </c>
      <c r="E38" s="1482"/>
      <c r="F38" s="1483"/>
      <c r="G38" s="25"/>
      <c r="H38" s="24"/>
    </row>
    <row r="39" spans="2:8" s="17" customFormat="1" ht="21" customHeight="1" x14ac:dyDescent="0.2">
      <c r="B39" s="34"/>
      <c r="C39" s="35"/>
      <c r="D39" s="36"/>
      <c r="E39" s="35" t="s">
        <v>249</v>
      </c>
      <c r="G39" s="35"/>
      <c r="H39" s="37"/>
    </row>
    <row r="40" spans="2:8" s="17" customFormat="1" ht="18" customHeight="1" x14ac:dyDescent="0.2">
      <c r="B40" s="25"/>
      <c r="C40" s="25"/>
      <c r="D40" s="25"/>
      <c r="F40" s="1484" t="s">
        <v>225</v>
      </c>
      <c r="G40" s="1484"/>
    </row>
  </sheetData>
  <mergeCells count="19">
    <mergeCell ref="D28:G29"/>
    <mergeCell ref="A2:E2"/>
    <mergeCell ref="C5:G5"/>
    <mergeCell ref="F7:G7"/>
    <mergeCell ref="C8:F8"/>
    <mergeCell ref="C15:G16"/>
    <mergeCell ref="C18:G18"/>
    <mergeCell ref="D20:G20"/>
    <mergeCell ref="D21:G22"/>
    <mergeCell ref="D23:F23"/>
    <mergeCell ref="D25:F25"/>
    <mergeCell ref="D26:G27"/>
    <mergeCell ref="F40:G40"/>
    <mergeCell ref="F31:G31"/>
    <mergeCell ref="F32:G33"/>
    <mergeCell ref="F34:G34"/>
    <mergeCell ref="F35:G36"/>
    <mergeCell ref="D37:F37"/>
    <mergeCell ref="D38:F38"/>
  </mergeCells>
  <phoneticPr fontId="17"/>
  <printOptions horizontalCentered="1"/>
  <pageMargins left="0.39370078740157483" right="0.39370078740157483" top="0.55118110236220474" bottom="0.47244094488188981" header="0.51181102362204722" footer="0.51181102362204722"/>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H146"/>
  <sheetViews>
    <sheetView view="pageBreakPreview" zoomScaleNormal="90" zoomScaleSheetLayoutView="100" workbookViewId="0">
      <selection sqref="A1:E1"/>
    </sheetView>
  </sheetViews>
  <sheetFormatPr defaultColWidth="9" defaultRowHeight="13.2" x14ac:dyDescent="0.2"/>
  <cols>
    <col min="1" max="1" width="2.8984375" style="75" customWidth="1"/>
    <col min="2" max="2" width="20.69921875" style="75" customWidth="1"/>
    <col min="3" max="3" width="41.59765625" style="75" customWidth="1"/>
    <col min="4" max="4" width="8.59765625" style="75" customWidth="1"/>
    <col min="5" max="5" width="14.3984375" style="75" customWidth="1"/>
    <col min="6" max="6" width="5.09765625" style="75" customWidth="1"/>
    <col min="7" max="8" width="4.59765625" style="75" customWidth="1"/>
    <col min="9" max="16384" width="9" style="75"/>
  </cols>
  <sheetData>
    <row r="1" spans="1:8" s="74" customFormat="1" ht="30" customHeight="1" x14ac:dyDescent="0.2">
      <c r="A1" s="718" t="s">
        <v>182</v>
      </c>
      <c r="B1" s="718"/>
      <c r="C1" s="718"/>
      <c r="D1" s="718"/>
      <c r="E1" s="718"/>
      <c r="F1" s="73"/>
      <c r="G1" s="73"/>
      <c r="H1" s="73"/>
    </row>
    <row r="2" spans="1:8" ht="10.5" customHeight="1" x14ac:dyDescent="0.25">
      <c r="B2" s="76"/>
      <c r="E2" s="77"/>
      <c r="F2" s="77"/>
      <c r="G2" s="77"/>
      <c r="H2" s="77"/>
    </row>
    <row r="3" spans="1:8" ht="24" customHeight="1" x14ac:dyDescent="0.2">
      <c r="B3" s="78" t="s">
        <v>183</v>
      </c>
      <c r="D3" s="79"/>
      <c r="E3" s="80"/>
      <c r="F3" s="77"/>
      <c r="G3" s="77"/>
      <c r="H3" s="77"/>
    </row>
    <row r="4" spans="1:8" ht="15" customHeight="1" x14ac:dyDescent="0.25">
      <c r="B4" s="81"/>
      <c r="D4" s="82"/>
      <c r="E4" s="80"/>
      <c r="F4" s="77"/>
      <c r="G4" s="77"/>
      <c r="H4" s="77"/>
    </row>
    <row r="5" spans="1:8" ht="24" customHeight="1" x14ac:dyDescent="0.2">
      <c r="A5" s="719" t="s">
        <v>122</v>
      </c>
      <c r="B5" s="720"/>
      <c r="C5" s="83"/>
      <c r="D5" s="84"/>
      <c r="E5" s="85"/>
    </row>
    <row r="6" spans="1:8" ht="6.75" customHeight="1" x14ac:dyDescent="0.2"/>
    <row r="7" spans="1:8" ht="6.75" customHeight="1" thickBot="1" x14ac:dyDescent="0.25"/>
    <row r="8" spans="1:8" x14ac:dyDescent="0.2">
      <c r="A8" s="86"/>
      <c r="B8" s="87"/>
      <c r="C8" s="88"/>
      <c r="D8" s="721" t="s">
        <v>165</v>
      </c>
      <c r="E8" s="86"/>
      <c r="F8" s="77"/>
    </row>
    <row r="9" spans="1:8" x14ac:dyDescent="0.2">
      <c r="A9" s="89"/>
      <c r="B9" s="724" t="s">
        <v>166</v>
      </c>
      <c r="C9" s="725"/>
      <c r="D9" s="722"/>
      <c r="E9" s="90" t="s">
        <v>120</v>
      </c>
      <c r="F9" s="77"/>
    </row>
    <row r="10" spans="1:8" ht="13.8" thickBot="1" x14ac:dyDescent="0.25">
      <c r="A10" s="91"/>
      <c r="B10" s="92"/>
      <c r="C10" s="93"/>
      <c r="D10" s="723"/>
      <c r="E10" s="91"/>
      <c r="F10" s="94"/>
    </row>
    <row r="11" spans="1:8" ht="20.100000000000001" customHeight="1" x14ac:dyDescent="0.2">
      <c r="A11" s="726" t="s">
        <v>184</v>
      </c>
      <c r="B11" s="728" t="s">
        <v>686</v>
      </c>
      <c r="C11" s="729"/>
      <c r="D11" s="95"/>
      <c r="E11" s="96"/>
      <c r="F11" s="94"/>
    </row>
    <row r="12" spans="1:8" ht="19.5" customHeight="1" thickBot="1" x14ac:dyDescent="0.25">
      <c r="A12" s="727"/>
      <c r="B12" s="730" t="s">
        <v>687</v>
      </c>
      <c r="C12" s="731"/>
      <c r="D12" s="97"/>
      <c r="E12" s="98"/>
      <c r="F12" s="94"/>
    </row>
    <row r="13" spans="1:8" ht="19.5" customHeight="1" x14ac:dyDescent="0.2">
      <c r="A13" s="130">
        <v>1</v>
      </c>
      <c r="B13" s="732" t="s">
        <v>196</v>
      </c>
      <c r="C13" s="733"/>
      <c r="D13" s="119"/>
      <c r="E13" s="120"/>
      <c r="F13" s="94"/>
    </row>
    <row r="14" spans="1:8" ht="19.5" customHeight="1" x14ac:dyDescent="0.2">
      <c r="A14" s="407">
        <v>2</v>
      </c>
      <c r="B14" s="716" t="s">
        <v>197</v>
      </c>
      <c r="C14" s="717"/>
      <c r="D14" s="119"/>
      <c r="E14" s="120"/>
      <c r="F14" s="94"/>
    </row>
    <row r="15" spans="1:8" ht="45" customHeight="1" x14ac:dyDescent="0.2">
      <c r="A15" s="121">
        <v>3</v>
      </c>
      <c r="B15" s="734" t="s">
        <v>198</v>
      </c>
      <c r="C15" s="735"/>
      <c r="D15" s="119"/>
      <c r="E15" s="120"/>
      <c r="F15" s="94"/>
    </row>
    <row r="16" spans="1:8" ht="21" customHeight="1" x14ac:dyDescent="0.2">
      <c r="A16" s="407">
        <v>4</v>
      </c>
      <c r="B16" s="716" t="s">
        <v>562</v>
      </c>
      <c r="C16" s="717"/>
      <c r="D16" s="99"/>
      <c r="E16" s="100"/>
      <c r="F16" s="114"/>
    </row>
    <row r="17" spans="1:6" ht="21" customHeight="1" thickBot="1" x14ac:dyDescent="0.25">
      <c r="A17" s="123">
        <v>5</v>
      </c>
      <c r="B17" s="714" t="s">
        <v>564</v>
      </c>
      <c r="C17" s="715"/>
      <c r="D17" s="90"/>
      <c r="E17" s="409"/>
      <c r="F17" s="408"/>
    </row>
    <row r="18" spans="1:6" ht="20.100000000000001" customHeight="1" x14ac:dyDescent="0.2">
      <c r="A18" s="748">
        <v>6</v>
      </c>
      <c r="B18" s="750" t="s">
        <v>711</v>
      </c>
      <c r="C18" s="751"/>
      <c r="D18" s="111"/>
      <c r="E18" s="113"/>
      <c r="F18" s="114"/>
    </row>
    <row r="19" spans="1:6" ht="62.4" customHeight="1" thickBot="1" x14ac:dyDescent="0.25">
      <c r="A19" s="749"/>
      <c r="B19" s="673" t="s">
        <v>712</v>
      </c>
      <c r="C19" s="674"/>
      <c r="D19" s="112"/>
      <c r="E19" s="122"/>
      <c r="F19" s="114"/>
    </row>
    <row r="20" spans="1:6" ht="27.75" customHeight="1" thickBot="1" x14ac:dyDescent="0.25">
      <c r="A20" s="410">
        <v>7</v>
      </c>
      <c r="B20" s="752" t="s">
        <v>199</v>
      </c>
      <c r="C20" s="753"/>
      <c r="D20" s="131"/>
      <c r="E20" s="132"/>
      <c r="F20" s="114"/>
    </row>
    <row r="21" spans="1:6" s="72" customFormat="1" ht="18" customHeight="1" x14ac:dyDescent="0.2">
      <c r="A21" s="655" t="s">
        <v>171</v>
      </c>
      <c r="B21" s="655"/>
      <c r="C21" s="655"/>
      <c r="D21" s="655"/>
      <c r="E21" s="655"/>
      <c r="F21" s="655"/>
    </row>
    <row r="22" spans="1:6" s="72" customFormat="1" ht="18" customHeight="1" x14ac:dyDescent="0.2">
      <c r="A22" s="656" t="s">
        <v>121</v>
      </c>
      <c r="B22" s="656"/>
      <c r="C22" s="656"/>
      <c r="D22" s="656"/>
      <c r="E22" s="656"/>
      <c r="F22" s="656"/>
    </row>
    <row r="23" spans="1:6" s="72" customFormat="1" ht="15.6" customHeight="1" x14ac:dyDescent="0.2">
      <c r="A23" s="754" t="s">
        <v>574</v>
      </c>
      <c r="B23" s="754"/>
      <c r="C23" s="754"/>
      <c r="D23" s="754"/>
      <c r="E23" s="754"/>
      <c r="F23" s="754"/>
    </row>
    <row r="24" spans="1:6" s="72" customFormat="1" ht="15.6" customHeight="1" x14ac:dyDescent="0.2">
      <c r="A24" s="754"/>
      <c r="B24" s="754"/>
      <c r="C24" s="754"/>
      <c r="D24" s="754"/>
      <c r="E24" s="754"/>
      <c r="F24" s="754"/>
    </row>
    <row r="25" spans="1:6" s="72" customFormat="1" ht="15.6" customHeight="1" x14ac:dyDescent="0.2">
      <c r="A25" s="657"/>
      <c r="B25" s="657"/>
      <c r="C25" s="657"/>
      <c r="D25" s="657"/>
      <c r="E25" s="657"/>
      <c r="F25" s="657"/>
    </row>
    <row r="26" spans="1:6" ht="21" customHeight="1" x14ac:dyDescent="0.2">
      <c r="A26" s="417"/>
      <c r="B26" s="737" t="s">
        <v>167</v>
      </c>
      <c r="C26" s="738"/>
      <c r="D26" s="738"/>
      <c r="E26" s="739"/>
    </row>
    <row r="27" spans="1:6" x14ac:dyDescent="0.2">
      <c r="B27" s="740" t="s">
        <v>187</v>
      </c>
      <c r="C27" s="741"/>
      <c r="D27" s="741"/>
      <c r="E27" s="742"/>
    </row>
    <row r="28" spans="1:6" x14ac:dyDescent="0.2">
      <c r="B28" s="743"/>
      <c r="C28" s="744"/>
      <c r="D28" s="744"/>
      <c r="E28" s="745"/>
    </row>
    <row r="29" spans="1:6" ht="20.399999999999999" customHeight="1" x14ac:dyDescent="0.2">
      <c r="B29" s="103" t="s">
        <v>168</v>
      </c>
      <c r="C29" s="104"/>
      <c r="D29" s="84"/>
      <c r="E29" s="85"/>
    </row>
    <row r="30" spans="1:6" ht="21" customHeight="1" x14ac:dyDescent="0.2">
      <c r="B30" s="103" t="s">
        <v>169</v>
      </c>
      <c r="C30" s="104"/>
      <c r="D30" s="84"/>
      <c r="E30" s="85"/>
    </row>
    <row r="31" spans="1:6" ht="21" customHeight="1" x14ac:dyDescent="0.2">
      <c r="B31" s="746" t="s">
        <v>170</v>
      </c>
      <c r="C31" s="105" t="s">
        <v>185</v>
      </c>
      <c r="D31" s="106"/>
      <c r="E31" s="107"/>
    </row>
    <row r="32" spans="1:6" ht="21" customHeight="1" x14ac:dyDescent="0.2">
      <c r="B32" s="747"/>
      <c r="C32" s="421" t="s">
        <v>186</v>
      </c>
      <c r="D32" s="77"/>
      <c r="E32" s="417"/>
    </row>
    <row r="33" spans="1:6" ht="21" customHeight="1" x14ac:dyDescent="0.2">
      <c r="B33" s="422" t="s">
        <v>575</v>
      </c>
      <c r="C33" s="736"/>
      <c r="D33" s="736"/>
      <c r="E33" s="736"/>
    </row>
    <row r="42" spans="1:6" s="108" customFormat="1" ht="12.75" customHeight="1" x14ac:dyDescent="0.2">
      <c r="A42" s="75"/>
      <c r="B42" s="75"/>
      <c r="C42" s="75"/>
      <c r="D42" s="75"/>
      <c r="E42" s="75"/>
      <c r="F42" s="75"/>
    </row>
    <row r="43" spans="1:6" s="108" customFormat="1" ht="12.75" customHeight="1" x14ac:dyDescent="0.2">
      <c r="A43" s="75"/>
      <c r="B43" s="75"/>
      <c r="C43" s="75"/>
      <c r="D43" s="75"/>
      <c r="E43" s="75"/>
      <c r="F43" s="75"/>
    </row>
    <row r="44" spans="1:6" s="108" customFormat="1" ht="12.75" customHeight="1" x14ac:dyDescent="0.2">
      <c r="A44" s="75"/>
      <c r="B44" s="75"/>
      <c r="C44" s="75"/>
      <c r="D44" s="75"/>
      <c r="E44" s="75"/>
      <c r="F44" s="75"/>
    </row>
    <row r="45" spans="1:6" s="108" customFormat="1" ht="12.75" customHeight="1" x14ac:dyDescent="0.2">
      <c r="A45" s="75"/>
      <c r="B45" s="75"/>
      <c r="C45" s="75"/>
      <c r="D45" s="75"/>
      <c r="E45" s="75"/>
      <c r="F45" s="75"/>
    </row>
    <row r="46" spans="1:6" s="108" customFormat="1" ht="12.75" customHeight="1" x14ac:dyDescent="0.2">
      <c r="A46" s="75"/>
      <c r="B46" s="75"/>
      <c r="C46" s="75"/>
      <c r="D46" s="75"/>
      <c r="E46" s="75"/>
      <c r="F46" s="75"/>
    </row>
    <row r="47" spans="1:6" s="108" customFormat="1" ht="13.5" customHeight="1" x14ac:dyDescent="0.2">
      <c r="A47" s="75"/>
      <c r="B47" s="75"/>
      <c r="C47" s="75"/>
      <c r="D47" s="75"/>
      <c r="E47" s="75"/>
      <c r="F47" s="75"/>
    </row>
    <row r="48" spans="1:6" s="108" customFormat="1" ht="12.75" customHeight="1" x14ac:dyDescent="0.2">
      <c r="A48" s="75"/>
      <c r="B48" s="75"/>
      <c r="C48" s="75"/>
      <c r="D48" s="75"/>
      <c r="E48" s="75"/>
      <c r="F48" s="75"/>
    </row>
    <row r="49" spans="1:6" s="108" customFormat="1" ht="12.75" customHeight="1" x14ac:dyDescent="0.2">
      <c r="A49" s="75"/>
      <c r="B49" s="75"/>
      <c r="C49" s="75"/>
      <c r="D49" s="75"/>
      <c r="E49" s="75"/>
      <c r="F49" s="75"/>
    </row>
    <row r="50" spans="1:6" s="108" customFormat="1" ht="12.75" customHeight="1" x14ac:dyDescent="0.2">
      <c r="A50" s="75"/>
      <c r="B50" s="75"/>
      <c r="C50" s="75"/>
      <c r="D50" s="75"/>
      <c r="E50" s="75"/>
      <c r="F50" s="75"/>
    </row>
    <row r="51" spans="1:6" s="108" customFormat="1" ht="12.75" customHeight="1" x14ac:dyDescent="0.2">
      <c r="A51" s="75"/>
      <c r="B51" s="75"/>
      <c r="C51" s="75"/>
      <c r="D51" s="75"/>
      <c r="E51" s="75"/>
      <c r="F51" s="75"/>
    </row>
    <row r="52" spans="1:6" s="108" customFormat="1" x14ac:dyDescent="0.2">
      <c r="A52" s="75"/>
      <c r="B52" s="75"/>
      <c r="C52" s="75"/>
      <c r="D52" s="75"/>
      <c r="E52" s="75"/>
      <c r="F52" s="75"/>
    </row>
    <row r="53" spans="1:6" s="108" customFormat="1" ht="12.75" customHeight="1" x14ac:dyDescent="0.2">
      <c r="A53" s="75"/>
      <c r="B53" s="75"/>
      <c r="C53" s="75"/>
      <c r="D53" s="75"/>
      <c r="E53" s="75"/>
      <c r="F53" s="75"/>
    </row>
    <row r="54" spans="1:6" s="108" customFormat="1" ht="13.5" customHeight="1" x14ac:dyDescent="0.2">
      <c r="A54" s="75"/>
      <c r="B54" s="75"/>
      <c r="C54" s="75"/>
      <c r="D54" s="75"/>
      <c r="E54" s="75"/>
      <c r="F54" s="75"/>
    </row>
    <row r="55" spans="1:6" s="108" customFormat="1" ht="12.75" customHeight="1" x14ac:dyDescent="0.2">
      <c r="A55" s="75"/>
      <c r="B55" s="75"/>
      <c r="C55" s="75"/>
      <c r="D55" s="75"/>
      <c r="E55" s="75"/>
      <c r="F55" s="75"/>
    </row>
    <row r="56" spans="1:6" s="108" customFormat="1" ht="13.5" customHeight="1" x14ac:dyDescent="0.2">
      <c r="A56" s="75"/>
      <c r="B56" s="75"/>
      <c r="C56" s="75"/>
      <c r="D56" s="75"/>
      <c r="E56" s="75"/>
      <c r="F56" s="75"/>
    </row>
    <row r="57" spans="1:6" s="108" customFormat="1" ht="12.75" customHeight="1" x14ac:dyDescent="0.2">
      <c r="A57" s="75"/>
      <c r="B57" s="75"/>
      <c r="C57" s="75"/>
      <c r="D57" s="75"/>
      <c r="E57" s="75"/>
      <c r="F57" s="75"/>
    </row>
    <row r="58" spans="1:6" s="108" customFormat="1" ht="12.75" customHeight="1" x14ac:dyDescent="0.2">
      <c r="A58" s="75"/>
      <c r="B58" s="75"/>
      <c r="C58" s="75"/>
      <c r="D58" s="75"/>
      <c r="E58" s="75"/>
      <c r="F58" s="75"/>
    </row>
    <row r="59" spans="1:6" s="108" customFormat="1" ht="13.5" customHeight="1" x14ac:dyDescent="0.2">
      <c r="A59" s="75"/>
      <c r="B59" s="75"/>
      <c r="C59" s="75"/>
      <c r="D59" s="75"/>
      <c r="E59" s="75"/>
      <c r="F59" s="75"/>
    </row>
    <row r="60" spans="1:6" s="108" customFormat="1" ht="12.75" customHeight="1" x14ac:dyDescent="0.2">
      <c r="A60" s="75"/>
      <c r="B60" s="75"/>
      <c r="C60" s="75"/>
      <c r="D60" s="75"/>
      <c r="E60" s="75"/>
      <c r="F60" s="75"/>
    </row>
    <row r="61" spans="1:6" s="108" customFormat="1" ht="12.75" customHeight="1" x14ac:dyDescent="0.2">
      <c r="A61" s="75"/>
      <c r="B61" s="75"/>
      <c r="C61" s="75"/>
      <c r="D61" s="75"/>
      <c r="E61" s="75"/>
      <c r="F61" s="75"/>
    </row>
    <row r="62" spans="1:6" s="108" customFormat="1" ht="12.75" customHeight="1" x14ac:dyDescent="0.2">
      <c r="A62" s="75"/>
      <c r="B62" s="75"/>
      <c r="C62" s="75"/>
      <c r="D62" s="75"/>
      <c r="E62" s="75"/>
      <c r="F62" s="75"/>
    </row>
    <row r="63" spans="1:6" s="108" customFormat="1" ht="13.5" customHeight="1" x14ac:dyDescent="0.2">
      <c r="A63" s="75"/>
      <c r="B63" s="75"/>
      <c r="C63" s="75"/>
      <c r="D63" s="75"/>
      <c r="E63" s="75"/>
      <c r="F63" s="75"/>
    </row>
    <row r="64" spans="1:6" s="108" customFormat="1" ht="12.75" customHeight="1" x14ac:dyDescent="0.2">
      <c r="A64" s="75"/>
      <c r="B64" s="75"/>
      <c r="C64" s="75"/>
      <c r="D64" s="75"/>
      <c r="E64" s="75"/>
      <c r="F64" s="75"/>
    </row>
    <row r="65" spans="1:6" s="108" customFormat="1" ht="12.75" customHeight="1" x14ac:dyDescent="0.2">
      <c r="A65" s="75"/>
      <c r="B65" s="75"/>
      <c r="C65" s="75"/>
      <c r="D65" s="75"/>
      <c r="E65" s="75"/>
      <c r="F65" s="75"/>
    </row>
    <row r="66" spans="1:6" s="108" customFormat="1" ht="13.5" customHeight="1" x14ac:dyDescent="0.2">
      <c r="A66" s="75"/>
      <c r="B66" s="75"/>
      <c r="C66" s="75"/>
      <c r="D66" s="75"/>
      <c r="E66" s="75"/>
      <c r="F66" s="75"/>
    </row>
    <row r="67" spans="1:6" s="108" customFormat="1" ht="12.75" customHeight="1" x14ac:dyDescent="0.2">
      <c r="A67" s="75"/>
      <c r="B67" s="75"/>
      <c r="C67" s="75"/>
      <c r="D67" s="75"/>
      <c r="E67" s="75"/>
      <c r="F67" s="75"/>
    </row>
    <row r="68" spans="1:6" s="108" customFormat="1" ht="12.75" customHeight="1" x14ac:dyDescent="0.2">
      <c r="A68" s="75"/>
      <c r="B68" s="75"/>
      <c r="C68" s="75"/>
      <c r="D68" s="75"/>
      <c r="E68" s="75"/>
      <c r="F68" s="75"/>
    </row>
    <row r="69" spans="1:6" s="108" customFormat="1" ht="12.75" customHeight="1" x14ac:dyDescent="0.2">
      <c r="A69" s="75"/>
      <c r="B69" s="75"/>
      <c r="C69" s="75"/>
      <c r="D69" s="75"/>
      <c r="E69" s="75"/>
      <c r="F69" s="75"/>
    </row>
    <row r="70" spans="1:6" s="108" customFormat="1" ht="12.75" customHeight="1" x14ac:dyDescent="0.2">
      <c r="A70" s="75"/>
      <c r="B70" s="75"/>
      <c r="C70" s="75"/>
      <c r="D70" s="75"/>
      <c r="E70" s="75"/>
      <c r="F70" s="75"/>
    </row>
    <row r="71" spans="1:6" s="108" customFormat="1" ht="13.5" customHeight="1" x14ac:dyDescent="0.2">
      <c r="A71" s="75"/>
      <c r="B71" s="75"/>
      <c r="C71" s="75"/>
      <c r="D71" s="75"/>
      <c r="E71" s="75"/>
      <c r="F71" s="75"/>
    </row>
    <row r="72" spans="1:6" s="101" customFormat="1" ht="12.75" customHeight="1" x14ac:dyDescent="0.2">
      <c r="A72" s="75"/>
      <c r="B72" s="75"/>
      <c r="C72" s="75"/>
      <c r="D72" s="75"/>
      <c r="E72" s="75"/>
      <c r="F72" s="75"/>
    </row>
    <row r="73" spans="1:6" s="101" customFormat="1" ht="12.75" customHeight="1" x14ac:dyDescent="0.2">
      <c r="A73" s="75"/>
      <c r="B73" s="75"/>
      <c r="C73" s="75"/>
      <c r="D73" s="75"/>
      <c r="E73" s="75"/>
      <c r="F73" s="75"/>
    </row>
    <row r="74" spans="1:6" s="101" customFormat="1" ht="12.75" customHeight="1" x14ac:dyDescent="0.2">
      <c r="A74" s="75"/>
      <c r="B74" s="75"/>
      <c r="C74" s="75"/>
      <c r="D74" s="75"/>
      <c r="E74" s="75"/>
      <c r="F74" s="75"/>
    </row>
    <row r="75" spans="1:6" s="108" customFormat="1" ht="12.75" customHeight="1" x14ac:dyDescent="0.2">
      <c r="A75" s="75"/>
      <c r="B75" s="75"/>
      <c r="C75" s="75"/>
      <c r="D75" s="75"/>
      <c r="E75" s="75"/>
      <c r="F75" s="75"/>
    </row>
    <row r="76" spans="1:6" s="108" customFormat="1" ht="13.5" customHeight="1" x14ac:dyDescent="0.2">
      <c r="A76" s="75"/>
      <c r="B76" s="75"/>
      <c r="C76" s="75"/>
      <c r="D76" s="75"/>
      <c r="E76" s="75"/>
      <c r="F76" s="75"/>
    </row>
    <row r="77" spans="1:6" s="101" customFormat="1" ht="12.75" customHeight="1" x14ac:dyDescent="0.2">
      <c r="A77" s="75"/>
      <c r="B77" s="75"/>
      <c r="C77" s="75"/>
      <c r="D77" s="75"/>
      <c r="E77" s="75"/>
      <c r="F77" s="75"/>
    </row>
    <row r="78" spans="1:6" s="101" customFormat="1" ht="12.75" customHeight="1" x14ac:dyDescent="0.2">
      <c r="A78" s="75"/>
      <c r="B78" s="75"/>
      <c r="C78" s="75"/>
      <c r="D78" s="75"/>
      <c r="E78" s="75"/>
      <c r="F78" s="75"/>
    </row>
    <row r="79" spans="1:6" s="101" customFormat="1" ht="12.75" customHeight="1" x14ac:dyDescent="0.2">
      <c r="A79" s="75"/>
      <c r="B79" s="75"/>
      <c r="C79" s="75"/>
      <c r="D79" s="75"/>
      <c r="E79" s="75"/>
      <c r="F79" s="75"/>
    </row>
    <row r="80" spans="1:6" s="109" customFormat="1" x14ac:dyDescent="0.2">
      <c r="A80" s="75"/>
      <c r="B80" s="75"/>
      <c r="C80" s="75"/>
      <c r="D80" s="75"/>
      <c r="E80" s="75"/>
      <c r="F80" s="75"/>
    </row>
    <row r="81" spans="1:6" s="102" customFormat="1" x14ac:dyDescent="0.2">
      <c r="A81" s="75"/>
      <c r="B81" s="75"/>
      <c r="C81" s="75"/>
      <c r="D81" s="75"/>
      <c r="E81" s="75"/>
      <c r="F81" s="75"/>
    </row>
    <row r="82" spans="1:6" s="102" customFormat="1" x14ac:dyDescent="0.2">
      <c r="A82" s="75"/>
      <c r="B82" s="75"/>
      <c r="C82" s="75"/>
      <c r="D82" s="75"/>
      <c r="E82" s="75"/>
      <c r="F82" s="75"/>
    </row>
    <row r="83" spans="1:6" s="102" customFormat="1" x14ac:dyDescent="0.2">
      <c r="A83" s="75"/>
      <c r="B83" s="75"/>
      <c r="C83" s="75"/>
      <c r="D83" s="75"/>
      <c r="E83" s="75"/>
      <c r="F83" s="75"/>
    </row>
    <row r="84" spans="1:6" s="102" customFormat="1" x14ac:dyDescent="0.2">
      <c r="A84" s="75"/>
      <c r="B84" s="75"/>
      <c r="C84" s="75"/>
      <c r="D84" s="75"/>
      <c r="E84" s="75"/>
      <c r="F84" s="75"/>
    </row>
    <row r="85" spans="1:6" s="102" customFormat="1" x14ac:dyDescent="0.2">
      <c r="A85" s="75"/>
      <c r="B85" s="75"/>
      <c r="C85" s="75"/>
      <c r="D85" s="75"/>
      <c r="E85" s="75"/>
      <c r="F85" s="75"/>
    </row>
    <row r="86" spans="1:6" s="102" customFormat="1" x14ac:dyDescent="0.2">
      <c r="A86" s="75"/>
      <c r="B86" s="75"/>
      <c r="C86" s="75"/>
      <c r="D86" s="75"/>
      <c r="E86" s="75"/>
      <c r="F86" s="75"/>
    </row>
    <row r="87" spans="1:6" s="102" customFormat="1" x14ac:dyDescent="0.2">
      <c r="A87" s="75"/>
      <c r="B87" s="75"/>
      <c r="C87" s="75"/>
      <c r="D87" s="75"/>
      <c r="E87" s="75"/>
      <c r="F87" s="75"/>
    </row>
    <row r="88" spans="1:6" s="102" customFormat="1" x14ac:dyDescent="0.2">
      <c r="A88" s="75"/>
      <c r="B88" s="75"/>
      <c r="C88" s="75"/>
      <c r="D88" s="75"/>
      <c r="E88" s="75"/>
      <c r="F88" s="75"/>
    </row>
    <row r="89" spans="1:6" s="102" customFormat="1" x14ac:dyDescent="0.2">
      <c r="A89" s="75"/>
      <c r="B89" s="75"/>
      <c r="C89" s="75"/>
      <c r="D89" s="75"/>
      <c r="E89" s="75"/>
      <c r="F89" s="75"/>
    </row>
    <row r="90" spans="1:6" s="102" customFormat="1" x14ac:dyDescent="0.2">
      <c r="A90" s="75"/>
      <c r="B90" s="75"/>
      <c r="C90" s="75"/>
      <c r="D90" s="75"/>
      <c r="E90" s="75"/>
      <c r="F90" s="75"/>
    </row>
    <row r="91" spans="1:6" s="102" customFormat="1" x14ac:dyDescent="0.2">
      <c r="A91" s="75"/>
      <c r="B91" s="75"/>
      <c r="C91" s="75"/>
      <c r="D91" s="75"/>
      <c r="E91" s="75"/>
      <c r="F91" s="75"/>
    </row>
    <row r="92" spans="1:6" s="102" customFormat="1" x14ac:dyDescent="0.2">
      <c r="A92" s="75"/>
      <c r="B92" s="75"/>
      <c r="C92" s="75"/>
      <c r="D92" s="75"/>
      <c r="E92" s="75"/>
      <c r="F92" s="75"/>
    </row>
    <row r="93" spans="1:6" s="102" customFormat="1" x14ac:dyDescent="0.2">
      <c r="A93" s="75"/>
      <c r="B93" s="75"/>
      <c r="C93" s="75"/>
      <c r="D93" s="75"/>
      <c r="E93" s="75"/>
      <c r="F93" s="75"/>
    </row>
    <row r="94" spans="1:6" s="102" customFormat="1" x14ac:dyDescent="0.2">
      <c r="A94" s="75"/>
      <c r="B94" s="75"/>
      <c r="C94" s="75"/>
      <c r="D94" s="75"/>
      <c r="E94" s="75"/>
      <c r="F94" s="75"/>
    </row>
    <row r="95" spans="1:6" s="102" customFormat="1" x14ac:dyDescent="0.2">
      <c r="A95" s="75"/>
      <c r="B95" s="75"/>
      <c r="C95" s="75"/>
      <c r="D95" s="75"/>
      <c r="E95" s="75"/>
      <c r="F95" s="75"/>
    </row>
    <row r="96" spans="1:6" s="102" customFormat="1" x14ac:dyDescent="0.2">
      <c r="A96" s="75"/>
      <c r="B96" s="75"/>
      <c r="C96" s="75"/>
      <c r="D96" s="75"/>
      <c r="E96" s="75"/>
      <c r="F96" s="75"/>
    </row>
    <row r="97" spans="1:6" s="102" customFormat="1" x14ac:dyDescent="0.2">
      <c r="A97" s="75"/>
      <c r="B97" s="75"/>
      <c r="C97" s="75"/>
      <c r="D97" s="75"/>
      <c r="E97" s="75"/>
      <c r="F97" s="75"/>
    </row>
    <row r="98" spans="1:6" s="102" customFormat="1" x14ac:dyDescent="0.2">
      <c r="A98" s="75"/>
      <c r="B98" s="75"/>
      <c r="C98" s="75"/>
      <c r="D98" s="75"/>
      <c r="E98" s="75"/>
      <c r="F98" s="75"/>
    </row>
    <row r="99" spans="1:6" s="102" customFormat="1" x14ac:dyDescent="0.2">
      <c r="A99" s="75"/>
      <c r="B99" s="75"/>
      <c r="C99" s="75"/>
      <c r="D99" s="75"/>
      <c r="E99" s="75"/>
      <c r="F99" s="75"/>
    </row>
    <row r="100" spans="1:6" s="102" customFormat="1" x14ac:dyDescent="0.2">
      <c r="A100" s="75"/>
      <c r="B100" s="75"/>
      <c r="C100" s="75"/>
      <c r="D100" s="75"/>
      <c r="E100" s="75"/>
      <c r="F100" s="75"/>
    </row>
    <row r="101" spans="1:6" s="102" customFormat="1" x14ac:dyDescent="0.2">
      <c r="A101" s="75"/>
      <c r="B101" s="75"/>
      <c r="C101" s="75"/>
      <c r="D101" s="75"/>
      <c r="E101" s="75"/>
      <c r="F101" s="75"/>
    </row>
    <row r="102" spans="1:6" s="102" customFormat="1" x14ac:dyDescent="0.2">
      <c r="A102" s="75"/>
      <c r="B102" s="75"/>
      <c r="C102" s="75"/>
      <c r="D102" s="75"/>
      <c r="E102" s="75"/>
      <c r="F102" s="75"/>
    </row>
    <row r="103" spans="1:6" s="102" customFormat="1" x14ac:dyDescent="0.2">
      <c r="A103" s="75"/>
      <c r="B103" s="75"/>
      <c r="C103" s="75"/>
      <c r="D103" s="75"/>
      <c r="E103" s="75"/>
      <c r="F103" s="75"/>
    </row>
    <row r="104" spans="1:6" s="102" customFormat="1" x14ac:dyDescent="0.2">
      <c r="A104" s="75"/>
      <c r="B104" s="75"/>
      <c r="C104" s="75"/>
      <c r="D104" s="75"/>
      <c r="E104" s="75"/>
      <c r="F104" s="75"/>
    </row>
    <row r="105" spans="1:6" s="102" customFormat="1" x14ac:dyDescent="0.2">
      <c r="A105" s="75"/>
      <c r="B105" s="75"/>
      <c r="C105" s="75"/>
      <c r="D105" s="75"/>
      <c r="E105" s="75"/>
      <c r="F105" s="75"/>
    </row>
    <row r="106" spans="1:6" s="102" customFormat="1" x14ac:dyDescent="0.2">
      <c r="A106" s="75"/>
      <c r="B106" s="75"/>
      <c r="C106" s="75"/>
      <c r="D106" s="75"/>
      <c r="E106" s="75"/>
      <c r="F106" s="75"/>
    </row>
    <row r="107" spans="1:6" s="102" customFormat="1" x14ac:dyDescent="0.2">
      <c r="A107" s="75"/>
      <c r="B107" s="75"/>
      <c r="C107" s="75"/>
      <c r="D107" s="75"/>
      <c r="E107" s="75"/>
      <c r="F107" s="75"/>
    </row>
    <row r="108" spans="1:6" s="102" customFormat="1" x14ac:dyDescent="0.2">
      <c r="A108" s="75"/>
      <c r="B108" s="75"/>
      <c r="C108" s="75"/>
      <c r="D108" s="75"/>
      <c r="E108" s="75"/>
      <c r="F108" s="75"/>
    </row>
    <row r="109" spans="1:6" s="102" customFormat="1" x14ac:dyDescent="0.2">
      <c r="A109" s="75"/>
      <c r="B109" s="75"/>
      <c r="C109" s="75"/>
      <c r="D109" s="75"/>
      <c r="E109" s="75"/>
      <c r="F109" s="75"/>
    </row>
    <row r="110" spans="1:6" s="102" customFormat="1" x14ac:dyDescent="0.2">
      <c r="A110" s="75"/>
      <c r="B110" s="75"/>
      <c r="C110" s="75"/>
      <c r="D110" s="75"/>
      <c r="E110" s="75"/>
      <c r="F110" s="75"/>
    </row>
    <row r="111" spans="1:6" s="102" customFormat="1" x14ac:dyDescent="0.2">
      <c r="A111" s="75"/>
      <c r="B111" s="75"/>
      <c r="C111" s="75"/>
      <c r="D111" s="75"/>
      <c r="E111" s="75"/>
      <c r="F111" s="75"/>
    </row>
    <row r="112" spans="1:6" s="102" customFormat="1" x14ac:dyDescent="0.2">
      <c r="A112" s="75"/>
      <c r="B112" s="75"/>
      <c r="C112" s="75"/>
      <c r="D112" s="75"/>
      <c r="E112" s="75"/>
      <c r="F112" s="75"/>
    </row>
    <row r="113" spans="1:6" s="102" customFormat="1" x14ac:dyDescent="0.2">
      <c r="A113" s="75"/>
      <c r="B113" s="75"/>
      <c r="C113" s="75"/>
      <c r="D113" s="75"/>
      <c r="E113" s="75"/>
      <c r="F113" s="75"/>
    </row>
    <row r="114" spans="1:6" s="102" customFormat="1" x14ac:dyDescent="0.2"/>
    <row r="115" spans="1:6" s="102" customFormat="1" x14ac:dyDescent="0.2"/>
    <row r="116" spans="1:6" s="102" customFormat="1" x14ac:dyDescent="0.2"/>
    <row r="117" spans="1:6" s="102" customFormat="1" x14ac:dyDescent="0.2"/>
    <row r="118" spans="1:6" s="102" customFormat="1" x14ac:dyDescent="0.2"/>
    <row r="119" spans="1:6" s="102" customFormat="1" x14ac:dyDescent="0.2"/>
    <row r="120" spans="1:6" s="102" customFormat="1" x14ac:dyDescent="0.2"/>
    <row r="121" spans="1:6" s="102" customFormat="1" x14ac:dyDescent="0.2"/>
    <row r="122" spans="1:6" s="102" customFormat="1" x14ac:dyDescent="0.2"/>
    <row r="123" spans="1:6" s="102" customFormat="1" x14ac:dyDescent="0.2"/>
    <row r="124" spans="1:6" s="102" customFormat="1" x14ac:dyDescent="0.2"/>
    <row r="125" spans="1:6" s="102" customFormat="1" x14ac:dyDescent="0.2"/>
    <row r="126" spans="1:6" s="102" customFormat="1" x14ac:dyDescent="0.2"/>
    <row r="127" spans="1:6" s="102" customFormat="1" x14ac:dyDescent="0.2"/>
    <row r="128" spans="1:6" s="102" customFormat="1" x14ac:dyDescent="0.2"/>
    <row r="129" s="102" customFormat="1" x14ac:dyDescent="0.2"/>
    <row r="130" s="102" customFormat="1" x14ac:dyDescent="0.2"/>
    <row r="131" s="102" customFormat="1" x14ac:dyDescent="0.2"/>
    <row r="132" s="102" customFormat="1" x14ac:dyDescent="0.2"/>
    <row r="133" s="102" customFormat="1" x14ac:dyDescent="0.2"/>
    <row r="134" s="102" customFormat="1" x14ac:dyDescent="0.2"/>
    <row r="135" s="102" customFormat="1" x14ac:dyDescent="0.2"/>
    <row r="136" s="102" customFormat="1" x14ac:dyDescent="0.2"/>
    <row r="137" s="102" customFormat="1" x14ac:dyDescent="0.2"/>
    <row r="138" s="102" customFormat="1" x14ac:dyDescent="0.2"/>
    <row r="139" s="102" customFormat="1" x14ac:dyDescent="0.2"/>
    <row r="140" s="102" customFormat="1" x14ac:dyDescent="0.2"/>
    <row r="141" s="102" customFormat="1" x14ac:dyDescent="0.2"/>
    <row r="142" s="102" customFormat="1" x14ac:dyDescent="0.2"/>
    <row r="143" s="102" customFormat="1" x14ac:dyDescent="0.2"/>
    <row r="144" s="102" customFormat="1" x14ac:dyDescent="0.2"/>
    <row r="145" s="102" customFormat="1" x14ac:dyDescent="0.2"/>
    <row r="146" s="102" customFormat="1" x14ac:dyDescent="0.2"/>
  </sheetData>
  <mergeCells count="23">
    <mergeCell ref="C33:E33"/>
    <mergeCell ref="B26:E26"/>
    <mergeCell ref="B27:E28"/>
    <mergeCell ref="B31:B32"/>
    <mergeCell ref="A18:A19"/>
    <mergeCell ref="B18:C18"/>
    <mergeCell ref="B19:C19"/>
    <mergeCell ref="B20:C20"/>
    <mergeCell ref="A21:F21"/>
    <mergeCell ref="A22:F22"/>
    <mergeCell ref="A23:F25"/>
    <mergeCell ref="B17:C17"/>
    <mergeCell ref="B16:C16"/>
    <mergeCell ref="A1:E1"/>
    <mergeCell ref="A5:B5"/>
    <mergeCell ref="D8:D10"/>
    <mergeCell ref="B9:C9"/>
    <mergeCell ref="A11:A12"/>
    <mergeCell ref="B11:C11"/>
    <mergeCell ref="B12:C12"/>
    <mergeCell ref="B13:C13"/>
    <mergeCell ref="B14:C14"/>
    <mergeCell ref="B15:C15"/>
  </mergeCells>
  <phoneticPr fontId="17"/>
  <printOptions horizontalCentered="1"/>
  <pageMargins left="0.39370078740157483" right="0.39370078740157483" top="0" bottom="0" header="0.17" footer="0.55000000000000004"/>
  <pageSetup paperSize="9" scale="96"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2:K44"/>
  <sheetViews>
    <sheetView view="pageBreakPreview" zoomScaleNormal="100" zoomScaleSheetLayoutView="100" workbookViewId="0">
      <selection activeCell="Q18" sqref="Q18"/>
    </sheetView>
  </sheetViews>
  <sheetFormatPr defaultColWidth="9" defaultRowHeight="13.2" x14ac:dyDescent="0.2"/>
  <cols>
    <col min="1" max="1" width="2.3984375" style="38" customWidth="1"/>
    <col min="2" max="2" width="1.8984375" style="38" customWidth="1"/>
    <col min="3" max="3" width="2.5" style="38" customWidth="1"/>
    <col min="4" max="4" width="3.3984375" style="38" customWidth="1"/>
    <col min="5" max="5" width="9.69921875" style="38" customWidth="1"/>
    <col min="6" max="6" width="13.5" style="38" customWidth="1"/>
    <col min="7" max="7" width="15.8984375" style="38" customWidth="1"/>
    <col min="8" max="9" width="9" style="38"/>
    <col min="10" max="10" width="11.09765625" style="38" customWidth="1"/>
    <col min="11" max="11" width="2.19921875" style="38" customWidth="1"/>
    <col min="12" max="12" width="1.59765625" style="38" customWidth="1"/>
    <col min="13" max="16384" width="9" style="38"/>
  </cols>
  <sheetData>
    <row r="2" spans="1:11" s="39" customFormat="1" ht="18" customHeight="1" x14ac:dyDescent="0.2"/>
    <row r="3" spans="1:11" s="17" customFormat="1" ht="18" customHeight="1" x14ac:dyDescent="0.2">
      <c r="A3" s="1487" t="s">
        <v>251</v>
      </c>
      <c r="B3" s="1487"/>
      <c r="C3" s="1487"/>
      <c r="D3" s="1487"/>
      <c r="E3" s="1487"/>
      <c r="F3" s="1487"/>
      <c r="G3" s="1487"/>
    </row>
    <row r="4" spans="1:11" s="17" customFormat="1" ht="18" customHeight="1" x14ac:dyDescent="0.2">
      <c r="B4" s="40"/>
      <c r="C4" s="41"/>
      <c r="D4" s="41"/>
      <c r="E4" s="41"/>
      <c r="F4" s="41"/>
      <c r="G4" s="41"/>
      <c r="H4" s="20"/>
      <c r="I4" s="20"/>
      <c r="J4" s="20"/>
      <c r="K4" s="21"/>
    </row>
    <row r="5" spans="1:11" s="17" customFormat="1" ht="18" customHeight="1" x14ac:dyDescent="0.2">
      <c r="B5" s="22"/>
      <c r="C5" s="1488" t="s">
        <v>33</v>
      </c>
      <c r="D5" s="1488"/>
      <c r="E5" s="1488"/>
      <c r="F5" s="1488"/>
      <c r="G5" s="1488"/>
      <c r="H5" s="1488"/>
      <c r="I5" s="1488"/>
      <c r="J5" s="1488"/>
      <c r="K5" s="24"/>
    </row>
    <row r="6" spans="1:11" s="17" customFormat="1" ht="18" customHeight="1" x14ac:dyDescent="0.2">
      <c r="B6" s="22"/>
      <c r="C6" s="25"/>
      <c r="D6" s="25"/>
      <c r="E6" s="25"/>
      <c r="F6" s="25"/>
      <c r="G6" s="25"/>
      <c r="H6" s="25"/>
      <c r="I6" s="25"/>
      <c r="J6" s="25"/>
      <c r="K6" s="24"/>
    </row>
    <row r="7" spans="1:11" s="17" customFormat="1" ht="18" customHeight="1" x14ac:dyDescent="0.2">
      <c r="B7" s="22"/>
      <c r="C7" s="25"/>
      <c r="D7" s="25"/>
      <c r="E7" s="25"/>
      <c r="F7" s="25"/>
      <c r="G7" s="25"/>
      <c r="H7" s="25"/>
      <c r="I7" s="1489" t="s">
        <v>8</v>
      </c>
      <c r="J7" s="1489"/>
      <c r="K7" s="24"/>
    </row>
    <row r="8" spans="1:11" s="17" customFormat="1" ht="18" customHeight="1" x14ac:dyDescent="0.2">
      <c r="B8" s="22"/>
      <c r="C8" s="25"/>
      <c r="D8" s="25" t="s">
        <v>34</v>
      </c>
      <c r="E8" s="25"/>
      <c r="F8" s="25"/>
      <c r="G8" s="25"/>
      <c r="H8" s="25"/>
      <c r="I8" s="25"/>
      <c r="J8" s="25"/>
      <c r="K8" s="24"/>
    </row>
    <row r="9" spans="1:11" s="17" customFormat="1" ht="18" customHeight="1" x14ac:dyDescent="0.2">
      <c r="B9" s="22"/>
      <c r="C9" s="25"/>
      <c r="D9" s="25"/>
      <c r="E9" s="25"/>
      <c r="F9" s="25"/>
      <c r="G9" s="25"/>
      <c r="H9" s="25"/>
      <c r="I9" s="25"/>
      <c r="J9" s="25"/>
      <c r="K9" s="24"/>
    </row>
    <row r="10" spans="1:11" s="17" customFormat="1" ht="19.5" customHeight="1" x14ac:dyDescent="0.2">
      <c r="B10" s="22"/>
      <c r="D10" s="27"/>
      <c r="E10" s="27"/>
      <c r="G10" s="42" t="s">
        <v>35</v>
      </c>
      <c r="H10" s="23"/>
      <c r="I10" s="27"/>
      <c r="J10" s="27"/>
      <c r="K10" s="24"/>
    </row>
    <row r="11" spans="1:11" s="17" customFormat="1" ht="19.5" customHeight="1" x14ac:dyDescent="0.2">
      <c r="B11" s="22"/>
      <c r="D11" s="27"/>
      <c r="E11" s="27"/>
      <c r="G11" s="42" t="s">
        <v>36</v>
      </c>
      <c r="H11" s="23"/>
      <c r="I11" s="27"/>
      <c r="J11" s="27"/>
      <c r="K11" s="24"/>
    </row>
    <row r="12" spans="1:11" s="17" customFormat="1" ht="19.5" customHeight="1" x14ac:dyDescent="0.2">
      <c r="B12" s="22"/>
      <c r="D12" s="27"/>
      <c r="E12" s="27"/>
      <c r="G12" s="42" t="s">
        <v>37</v>
      </c>
      <c r="H12" s="23"/>
      <c r="I12" s="27"/>
      <c r="J12" s="27"/>
      <c r="K12" s="24"/>
    </row>
    <row r="13" spans="1:11" s="17" customFormat="1" ht="19.5" customHeight="1" x14ac:dyDescent="0.2">
      <c r="B13" s="22"/>
      <c r="D13" s="27"/>
      <c r="E13" s="27"/>
      <c r="G13" s="42" t="s">
        <v>38</v>
      </c>
      <c r="H13" s="23"/>
      <c r="I13" s="27"/>
      <c r="J13" s="23" t="s">
        <v>172</v>
      </c>
      <c r="K13" s="24"/>
    </row>
    <row r="14" spans="1:11" s="17" customFormat="1" ht="18" customHeight="1" x14ac:dyDescent="0.2">
      <c r="B14" s="22"/>
      <c r="C14" s="25"/>
      <c r="D14" s="25"/>
      <c r="E14" s="25"/>
      <c r="F14" s="25"/>
      <c r="G14" s="25"/>
      <c r="H14" s="25"/>
      <c r="I14" s="25"/>
      <c r="J14" s="25"/>
      <c r="K14" s="24"/>
    </row>
    <row r="15" spans="1:11" s="17" customFormat="1" ht="18" customHeight="1" x14ac:dyDescent="0.2">
      <c r="B15" s="22"/>
      <c r="C15" s="25"/>
      <c r="D15" s="25"/>
      <c r="E15" s="25"/>
      <c r="F15" s="1491" t="s">
        <v>39</v>
      </c>
      <c r="G15" s="1491"/>
      <c r="H15" s="25"/>
      <c r="I15" s="25"/>
      <c r="J15" s="25"/>
      <c r="K15" s="24"/>
    </row>
    <row r="16" spans="1:11" s="17" customFormat="1" ht="18" customHeight="1" x14ac:dyDescent="0.2">
      <c r="B16" s="22"/>
      <c r="C16" s="25"/>
      <c r="D16" s="1482" t="s">
        <v>40</v>
      </c>
      <c r="E16" s="1482"/>
      <c r="F16" s="1491" t="s">
        <v>41</v>
      </c>
      <c r="G16" s="1491"/>
      <c r="H16" s="1489" t="s">
        <v>42</v>
      </c>
      <c r="I16" s="1489"/>
      <c r="J16" s="1489"/>
      <c r="K16" s="24"/>
    </row>
    <row r="17" spans="2:11" s="17" customFormat="1" ht="18" customHeight="1" x14ac:dyDescent="0.2">
      <c r="B17" s="22"/>
      <c r="C17" s="25"/>
      <c r="D17" s="25"/>
      <c r="E17" s="25"/>
      <c r="F17" s="1491" t="s">
        <v>43</v>
      </c>
      <c r="G17" s="1491"/>
      <c r="H17" s="25"/>
      <c r="I17" s="25"/>
      <c r="J17" s="25"/>
      <c r="K17" s="24"/>
    </row>
    <row r="18" spans="2:11" s="17" customFormat="1" ht="18" customHeight="1" x14ac:dyDescent="0.2">
      <c r="B18" s="22"/>
      <c r="C18" s="25"/>
      <c r="D18" s="25"/>
      <c r="E18" s="25"/>
      <c r="F18" s="25"/>
      <c r="G18" s="25"/>
      <c r="H18" s="25"/>
      <c r="I18" s="25"/>
      <c r="J18" s="25"/>
      <c r="K18" s="24"/>
    </row>
    <row r="19" spans="2:11" s="17" customFormat="1" ht="18" customHeight="1" x14ac:dyDescent="0.2">
      <c r="B19" s="22"/>
      <c r="C19" s="1485" t="s">
        <v>241</v>
      </c>
      <c r="D19" s="1485"/>
      <c r="E19" s="1485"/>
      <c r="F19" s="1485"/>
      <c r="G19" s="1485"/>
      <c r="H19" s="1485"/>
      <c r="I19" s="1485"/>
      <c r="J19" s="1485"/>
      <c r="K19" s="24"/>
    </row>
    <row r="20" spans="2:11" s="17" customFormat="1" ht="18" customHeight="1" x14ac:dyDescent="0.2">
      <c r="B20" s="22"/>
      <c r="C20" s="1485"/>
      <c r="D20" s="1485"/>
      <c r="E20" s="1485"/>
      <c r="F20" s="1485"/>
      <c r="G20" s="1485"/>
      <c r="H20" s="1485"/>
      <c r="I20" s="1485"/>
      <c r="J20" s="1485"/>
      <c r="K20" s="24"/>
    </row>
    <row r="21" spans="2:11" s="17" customFormat="1" ht="16.5" customHeight="1" x14ac:dyDescent="0.2">
      <c r="B21" s="22"/>
      <c r="C21" s="29"/>
      <c r="D21" s="29"/>
      <c r="E21" s="29"/>
      <c r="F21" s="29"/>
      <c r="G21" s="29"/>
      <c r="H21" s="29"/>
      <c r="I21" s="29"/>
      <c r="J21" s="29"/>
      <c r="K21" s="24"/>
    </row>
    <row r="22" spans="2:11" s="17" customFormat="1" ht="16.5" customHeight="1" x14ac:dyDescent="0.2">
      <c r="B22" s="22"/>
      <c r="C22" s="1488"/>
      <c r="D22" s="1488"/>
      <c r="E22" s="1488"/>
      <c r="F22" s="1488"/>
      <c r="G22" s="1488"/>
      <c r="H22" s="1488"/>
      <c r="I22" s="1488"/>
      <c r="J22" s="1488"/>
      <c r="K22" s="24"/>
    </row>
    <row r="23" spans="2:11" s="17" customFormat="1" ht="19.5" customHeight="1" x14ac:dyDescent="0.2">
      <c r="B23" s="22"/>
      <c r="C23" s="23"/>
      <c r="D23" s="23"/>
      <c r="E23" s="23"/>
      <c r="F23" s="23"/>
      <c r="G23" s="23" t="s">
        <v>173</v>
      </c>
      <c r="H23" s="23"/>
      <c r="I23" s="23"/>
      <c r="J23" s="23"/>
      <c r="K23" s="24"/>
    </row>
    <row r="24" spans="2:11" s="17" customFormat="1" ht="19.5" customHeight="1" x14ac:dyDescent="0.2">
      <c r="B24" s="22"/>
      <c r="C24" s="43" t="s">
        <v>14</v>
      </c>
      <c r="D24" s="1482" t="s">
        <v>44</v>
      </c>
      <c r="E24" s="1482"/>
      <c r="F24" s="1482"/>
      <c r="G24" s="1483"/>
      <c r="H24" s="26"/>
      <c r="I24" s="25"/>
      <c r="J24" s="25"/>
      <c r="K24" s="24"/>
    </row>
    <row r="25" spans="2:11" s="17" customFormat="1" ht="19.5" customHeight="1" x14ac:dyDescent="0.2">
      <c r="B25" s="22"/>
      <c r="C25" s="43" t="s">
        <v>45</v>
      </c>
      <c r="D25" s="1482" t="s">
        <v>46</v>
      </c>
      <c r="E25" s="1482"/>
      <c r="F25" s="1482"/>
      <c r="G25" s="1483"/>
      <c r="H25" s="26"/>
      <c r="I25" s="25"/>
      <c r="J25" s="25"/>
      <c r="K25" s="24"/>
    </row>
    <row r="26" spans="2:11" s="17" customFormat="1" ht="19.5" customHeight="1" x14ac:dyDescent="0.2">
      <c r="B26" s="22"/>
      <c r="C26" s="43" t="s">
        <v>47</v>
      </c>
      <c r="D26" s="1482" t="s">
        <v>20</v>
      </c>
      <c r="E26" s="1482"/>
      <c r="F26" s="1482"/>
      <c r="G26" s="1483"/>
      <c r="H26" s="26"/>
      <c r="I26" s="25"/>
      <c r="J26" s="25"/>
      <c r="K26" s="24"/>
    </row>
    <row r="27" spans="2:11" s="17" customFormat="1" ht="19.5" customHeight="1" x14ac:dyDescent="0.2">
      <c r="B27" s="22"/>
      <c r="C27" s="43" t="s">
        <v>19</v>
      </c>
      <c r="D27" s="1482" t="s">
        <v>242</v>
      </c>
      <c r="E27" s="1482"/>
      <c r="F27" s="1482"/>
      <c r="G27" s="1482"/>
      <c r="H27" s="26"/>
      <c r="I27" s="25"/>
      <c r="J27" s="25"/>
      <c r="K27" s="24"/>
    </row>
    <row r="28" spans="2:11" s="17" customFormat="1" ht="19.5" customHeight="1" x14ac:dyDescent="0.2">
      <c r="B28" s="22"/>
      <c r="C28" s="43" t="s">
        <v>48</v>
      </c>
      <c r="D28" s="1485" t="s">
        <v>23</v>
      </c>
      <c r="E28" s="1485"/>
      <c r="F28" s="1485"/>
      <c r="G28" s="1485"/>
      <c r="H28" s="1485"/>
      <c r="I28" s="1485"/>
      <c r="J28" s="1483"/>
      <c r="K28" s="24"/>
    </row>
    <row r="29" spans="2:11" s="17" customFormat="1" ht="19.5" customHeight="1" x14ac:dyDescent="0.2">
      <c r="B29" s="22"/>
      <c r="C29" s="43"/>
      <c r="D29" s="1485"/>
      <c r="E29" s="1485"/>
      <c r="F29" s="1485"/>
      <c r="G29" s="1485"/>
      <c r="H29" s="1485"/>
      <c r="I29" s="1485"/>
      <c r="J29" s="1483"/>
      <c r="K29" s="24"/>
    </row>
    <row r="30" spans="2:11" s="17" customFormat="1" ht="19.5" customHeight="1" x14ac:dyDescent="0.2">
      <c r="B30" s="22"/>
      <c r="C30" s="43" t="s">
        <v>49</v>
      </c>
      <c r="D30" s="27" t="s">
        <v>50</v>
      </c>
      <c r="E30" s="27"/>
      <c r="F30" s="27"/>
      <c r="G30" s="26"/>
      <c r="H30" s="26"/>
      <c r="I30" s="25"/>
      <c r="J30" s="25"/>
      <c r="K30" s="24"/>
    </row>
    <row r="31" spans="2:11" s="17" customFormat="1" ht="19.5" customHeight="1" x14ac:dyDescent="0.2">
      <c r="B31" s="22"/>
      <c r="C31" s="43" t="s">
        <v>51</v>
      </c>
      <c r="D31" s="1482" t="s">
        <v>30</v>
      </c>
      <c r="E31" s="1482"/>
      <c r="F31" s="1482"/>
      <c r="G31" s="1483"/>
      <c r="H31" s="26"/>
      <c r="I31" s="25"/>
      <c r="J31" s="25"/>
      <c r="K31" s="24"/>
    </row>
    <row r="32" spans="2:11" s="17" customFormat="1" ht="19.5" customHeight="1" x14ac:dyDescent="0.2">
      <c r="B32" s="22"/>
      <c r="C32" s="43" t="s">
        <v>52</v>
      </c>
      <c r="D32" s="1482" t="s">
        <v>32</v>
      </c>
      <c r="E32" s="1482"/>
      <c r="F32" s="1482"/>
      <c r="G32" s="26"/>
      <c r="H32" s="26"/>
      <c r="I32" s="25"/>
      <c r="J32" s="25"/>
      <c r="K32" s="24"/>
    </row>
    <row r="33" spans="2:11" s="17" customFormat="1" ht="19.5" customHeight="1" x14ac:dyDescent="0.2">
      <c r="B33" s="22"/>
      <c r="C33" s="25"/>
      <c r="D33" s="44" t="s">
        <v>243</v>
      </c>
      <c r="E33" s="27"/>
      <c r="F33" s="27"/>
      <c r="G33" s="27"/>
      <c r="H33" s="27"/>
      <c r="I33" s="27"/>
      <c r="J33" s="27"/>
      <c r="K33" s="24"/>
    </row>
    <row r="34" spans="2:11" s="17" customFormat="1" ht="19.5" customHeight="1" x14ac:dyDescent="0.2">
      <c r="B34" s="22"/>
      <c r="C34" s="25"/>
      <c r="D34" s="44"/>
      <c r="E34" s="25"/>
      <c r="F34" s="68"/>
      <c r="G34" s="68"/>
      <c r="H34" s="68"/>
      <c r="I34" s="68"/>
      <c r="J34" s="68"/>
      <c r="K34" s="24"/>
    </row>
    <row r="35" spans="2:11" s="17" customFormat="1" ht="15" customHeight="1" x14ac:dyDescent="0.2">
      <c r="B35" s="22"/>
      <c r="C35" s="25"/>
      <c r="D35" s="44"/>
      <c r="E35" s="68"/>
      <c r="F35" s="68"/>
      <c r="G35" s="68"/>
      <c r="H35" s="68"/>
      <c r="I35" s="68"/>
      <c r="J35" s="68"/>
      <c r="K35" s="24"/>
    </row>
    <row r="36" spans="2:11" s="17" customFormat="1" ht="15.75" customHeight="1" x14ac:dyDescent="0.2">
      <c r="B36" s="22"/>
      <c r="C36" s="25"/>
      <c r="D36" s="44"/>
      <c r="F36" s="25"/>
      <c r="G36" s="25"/>
      <c r="H36" s="25"/>
      <c r="I36" s="25"/>
      <c r="J36" s="25"/>
      <c r="K36" s="24"/>
    </row>
    <row r="37" spans="2:11" s="17" customFormat="1" ht="10.5" customHeight="1" x14ac:dyDescent="0.2">
      <c r="B37" s="22"/>
      <c r="C37" s="25"/>
      <c r="D37" s="44"/>
      <c r="E37" s="25"/>
      <c r="F37" s="25"/>
      <c r="G37" s="25"/>
      <c r="H37" s="25"/>
      <c r="I37" s="25"/>
      <c r="J37" s="25"/>
      <c r="K37" s="24"/>
    </row>
    <row r="38" spans="2:11" s="17" customFormat="1" ht="17.25" customHeight="1" x14ac:dyDescent="0.2">
      <c r="B38" s="45"/>
      <c r="C38" s="46"/>
      <c r="D38" s="46"/>
      <c r="E38" s="46"/>
      <c r="F38" s="46"/>
      <c r="G38" s="46"/>
      <c r="H38" s="46"/>
      <c r="I38" s="46"/>
      <c r="J38" s="46"/>
      <c r="K38" s="37"/>
    </row>
    <row r="39" spans="2:11" s="17" customFormat="1" ht="18" customHeight="1" x14ac:dyDescent="0.2">
      <c r="H39" s="1484" t="s">
        <v>224</v>
      </c>
      <c r="I39" s="1484"/>
      <c r="J39" s="1484"/>
    </row>
    <row r="40" spans="2:11" ht="9" customHeight="1" x14ac:dyDescent="0.2"/>
    <row r="41" spans="2:11" ht="10.5" customHeight="1" x14ac:dyDescent="0.2">
      <c r="B41" s="1492" t="s">
        <v>175</v>
      </c>
      <c r="C41" s="1492"/>
      <c r="D41" s="1492"/>
      <c r="E41" s="1492"/>
      <c r="F41" s="1492"/>
      <c r="G41" s="1492"/>
      <c r="H41" s="1492"/>
      <c r="I41" s="1492"/>
      <c r="J41" s="1492"/>
    </row>
    <row r="42" spans="2:11" ht="10.5" customHeight="1" x14ac:dyDescent="0.2">
      <c r="B42" s="1492"/>
      <c r="C42" s="1492"/>
      <c r="D42" s="1492"/>
      <c r="E42" s="1492"/>
      <c r="F42" s="1492"/>
      <c r="G42" s="1492"/>
      <c r="H42" s="1492"/>
      <c r="I42" s="1492"/>
      <c r="J42" s="1492"/>
    </row>
    <row r="43" spans="2:11" ht="10.5" customHeight="1" x14ac:dyDescent="0.2">
      <c r="B43" s="1492"/>
      <c r="C43" s="1492"/>
      <c r="D43" s="1492"/>
      <c r="E43" s="1492"/>
      <c r="F43" s="1492"/>
      <c r="G43" s="1492"/>
      <c r="H43" s="1492"/>
      <c r="I43" s="1492"/>
      <c r="J43" s="1492"/>
    </row>
    <row r="44" spans="2:11" ht="10.5" customHeight="1" x14ac:dyDescent="0.2">
      <c r="B44" s="1492"/>
      <c r="C44" s="1492"/>
      <c r="D44" s="1492"/>
      <c r="E44" s="1492"/>
      <c r="F44" s="1492"/>
      <c r="G44" s="1492"/>
      <c r="H44" s="1492"/>
      <c r="I44" s="1492"/>
      <c r="J44" s="1492"/>
    </row>
  </sheetData>
  <mergeCells count="19">
    <mergeCell ref="H39:J39"/>
    <mergeCell ref="D26:G26"/>
    <mergeCell ref="D28:J29"/>
    <mergeCell ref="D27:G27"/>
    <mergeCell ref="B41:J44"/>
    <mergeCell ref="D32:F32"/>
    <mergeCell ref="D31:G31"/>
    <mergeCell ref="A3:G3"/>
    <mergeCell ref="F15:G15"/>
    <mergeCell ref="F16:G16"/>
    <mergeCell ref="F17:G17"/>
    <mergeCell ref="C5:J5"/>
    <mergeCell ref="I7:J7"/>
    <mergeCell ref="C22:J22"/>
    <mergeCell ref="D16:E16"/>
    <mergeCell ref="C19:J20"/>
    <mergeCell ref="H16:J16"/>
    <mergeCell ref="D25:G25"/>
    <mergeCell ref="D24:G24"/>
  </mergeCells>
  <phoneticPr fontId="17"/>
  <printOptions horizontalCentered="1"/>
  <pageMargins left="0.39370078740157483" right="0.39370078740157483" top="0.98425196850393704" bottom="0.98425196850393704" header="0.51181102362204722" footer="0.51181102362204722"/>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2:M48"/>
  <sheetViews>
    <sheetView view="pageBreakPreview" zoomScaleNormal="100" zoomScaleSheetLayoutView="100" workbookViewId="0">
      <selection activeCell="Q18" sqref="Q18"/>
    </sheetView>
  </sheetViews>
  <sheetFormatPr defaultColWidth="9" defaultRowHeight="13.2" x14ac:dyDescent="0.2"/>
  <cols>
    <col min="1" max="1" width="2.3984375" style="38" customWidth="1"/>
    <col min="2" max="2" width="1.8984375" style="38" customWidth="1"/>
    <col min="3" max="3" width="2.5" style="38" customWidth="1"/>
    <col min="4" max="4" width="3.3984375" style="38" customWidth="1"/>
    <col min="5" max="5" width="9.69921875" style="38" customWidth="1"/>
    <col min="6" max="6" width="13.5" style="38" customWidth="1"/>
    <col min="7" max="7" width="15.8984375" style="38" customWidth="1"/>
    <col min="8" max="9" width="9" style="38"/>
    <col min="10" max="10" width="11.09765625" style="38" customWidth="1"/>
    <col min="11" max="11" width="2.19921875" style="38" customWidth="1"/>
    <col min="12" max="12" width="1.59765625" style="38" customWidth="1"/>
    <col min="13" max="16384" width="9" style="38"/>
  </cols>
  <sheetData>
    <row r="2" spans="1:11" s="39" customFormat="1" ht="18" customHeight="1" x14ac:dyDescent="0.2"/>
    <row r="3" spans="1:11" s="17" customFormat="1" ht="18" customHeight="1" x14ac:dyDescent="0.2">
      <c r="A3" s="1487" t="s">
        <v>251</v>
      </c>
      <c r="B3" s="1487"/>
      <c r="C3" s="1487"/>
      <c r="D3" s="1487"/>
      <c r="E3" s="1487"/>
      <c r="F3" s="1487"/>
      <c r="G3" s="1487"/>
      <c r="J3" s="126" t="s">
        <v>200</v>
      </c>
    </row>
    <row r="4" spans="1:11" s="17" customFormat="1" ht="18" customHeight="1" x14ac:dyDescent="0.2">
      <c r="B4" s="40"/>
      <c r="C4" s="41"/>
      <c r="D4" s="41"/>
      <c r="E4" s="41"/>
      <c r="F4" s="41"/>
      <c r="G4" s="41"/>
      <c r="H4" s="20"/>
      <c r="I4" s="20"/>
      <c r="J4" s="20"/>
      <c r="K4" s="21"/>
    </row>
    <row r="5" spans="1:11" s="17" customFormat="1" ht="18" customHeight="1" x14ac:dyDescent="0.2">
      <c r="B5" s="22"/>
      <c r="C5" s="1488" t="s">
        <v>33</v>
      </c>
      <c r="D5" s="1488"/>
      <c r="E5" s="1488"/>
      <c r="F5" s="1488"/>
      <c r="G5" s="1488"/>
      <c r="H5" s="1488"/>
      <c r="I5" s="1488"/>
      <c r="J5" s="1488"/>
      <c r="K5" s="24"/>
    </row>
    <row r="6" spans="1:11" s="17" customFormat="1" ht="18" customHeight="1" x14ac:dyDescent="0.2">
      <c r="B6" s="22"/>
      <c r="C6" s="25"/>
      <c r="D6" s="25"/>
      <c r="E6" s="25"/>
      <c r="F6" s="25"/>
      <c r="G6" s="25"/>
      <c r="H6" s="25"/>
      <c r="I6" s="25"/>
      <c r="J6" s="25"/>
      <c r="K6" s="24"/>
    </row>
    <row r="7" spans="1:11" s="17" customFormat="1" ht="18" customHeight="1" x14ac:dyDescent="0.2">
      <c r="B7" s="22"/>
      <c r="C7" s="25"/>
      <c r="D7" s="25"/>
      <c r="E7" s="25"/>
      <c r="F7" s="25"/>
      <c r="G7" s="25"/>
      <c r="H7" s="25"/>
      <c r="I7" s="1493" t="s">
        <v>246</v>
      </c>
      <c r="J7" s="1493"/>
      <c r="K7" s="1494"/>
    </row>
    <row r="8" spans="1:11" s="17" customFormat="1" ht="18" customHeight="1" x14ac:dyDescent="0.2">
      <c r="B8" s="22"/>
      <c r="C8" s="25"/>
      <c r="D8" s="25" t="s">
        <v>34</v>
      </c>
      <c r="E8" s="25"/>
      <c r="F8" s="25"/>
      <c r="G8" s="25"/>
      <c r="H8" s="25"/>
      <c r="I8" s="25"/>
      <c r="J8" s="25"/>
      <c r="K8" s="24"/>
    </row>
    <row r="9" spans="1:11" s="17" customFormat="1" ht="18" customHeight="1" x14ac:dyDescent="0.2">
      <c r="B9" s="22"/>
      <c r="C9" s="25"/>
      <c r="D9" s="25"/>
      <c r="E9" s="25"/>
      <c r="F9" s="25"/>
      <c r="G9" s="25"/>
      <c r="H9" s="25"/>
      <c r="I9" s="25"/>
      <c r="J9" s="25"/>
      <c r="K9" s="24"/>
    </row>
    <row r="10" spans="1:11" s="17" customFormat="1" ht="19.5" customHeight="1" x14ac:dyDescent="0.2">
      <c r="B10" s="22"/>
      <c r="D10" s="27"/>
      <c r="E10" s="27"/>
      <c r="G10" s="140" t="s">
        <v>35</v>
      </c>
      <c r="H10" s="139"/>
      <c r="I10" s="27"/>
      <c r="J10" s="27"/>
      <c r="K10" s="24"/>
    </row>
    <row r="11" spans="1:11" s="17" customFormat="1" ht="19.5" customHeight="1" x14ac:dyDescent="0.2">
      <c r="B11" s="22"/>
      <c r="D11" s="27"/>
      <c r="E11" s="27"/>
      <c r="G11" s="140" t="s">
        <v>36</v>
      </c>
      <c r="H11" s="1495" t="s">
        <v>217</v>
      </c>
      <c r="I11" s="1495"/>
      <c r="J11" s="1495"/>
      <c r="K11" s="24"/>
    </row>
    <row r="12" spans="1:11" s="17" customFormat="1" ht="19.5" customHeight="1" x14ac:dyDescent="0.2">
      <c r="B12" s="22"/>
      <c r="D12" s="27"/>
      <c r="E12" s="27"/>
      <c r="G12" s="140" t="s">
        <v>37</v>
      </c>
      <c r="H12" s="1495" t="s">
        <v>218</v>
      </c>
      <c r="I12" s="1495"/>
      <c r="J12" s="1495"/>
      <c r="K12" s="24"/>
    </row>
    <row r="13" spans="1:11" s="17" customFormat="1" ht="19.5" customHeight="1" x14ac:dyDescent="0.2">
      <c r="B13" s="22"/>
      <c r="D13" s="27"/>
      <c r="E13" s="27"/>
      <c r="G13" s="140" t="s">
        <v>38</v>
      </c>
      <c r="H13" s="1495" t="s">
        <v>219</v>
      </c>
      <c r="I13" s="1495"/>
      <c r="J13" s="1495"/>
      <c r="K13" s="24"/>
    </row>
    <row r="14" spans="1:11" s="17" customFormat="1" ht="18" customHeight="1" x14ac:dyDescent="0.2">
      <c r="B14" s="22"/>
      <c r="C14" s="25"/>
      <c r="D14" s="25"/>
      <c r="E14" s="25"/>
      <c r="F14" s="25"/>
      <c r="G14" s="25"/>
      <c r="H14" s="25"/>
      <c r="I14" s="25"/>
      <c r="J14" s="25"/>
      <c r="K14" s="24"/>
    </row>
    <row r="15" spans="1:11" s="17" customFormat="1" ht="18" customHeight="1" x14ac:dyDescent="0.2">
      <c r="B15" s="22"/>
      <c r="C15" s="25"/>
      <c r="D15" s="25"/>
      <c r="E15" s="25"/>
      <c r="F15" s="1491" t="s">
        <v>39</v>
      </c>
      <c r="G15" s="1491"/>
      <c r="H15" s="25"/>
      <c r="I15" s="25"/>
      <c r="J15" s="25"/>
      <c r="K15" s="24"/>
    </row>
    <row r="16" spans="1:11" s="17" customFormat="1" ht="18" customHeight="1" x14ac:dyDescent="0.2">
      <c r="B16" s="22"/>
      <c r="C16" s="25"/>
      <c r="D16" s="1482" t="s">
        <v>40</v>
      </c>
      <c r="E16" s="1482"/>
      <c r="F16" s="1491" t="s">
        <v>41</v>
      </c>
      <c r="G16" s="1491"/>
      <c r="H16" s="1489" t="s">
        <v>42</v>
      </c>
      <c r="I16" s="1489"/>
      <c r="J16" s="1489"/>
      <c r="K16" s="24"/>
    </row>
    <row r="17" spans="2:11" s="17" customFormat="1" ht="18" customHeight="1" x14ac:dyDescent="0.2">
      <c r="B17" s="22"/>
      <c r="C17" s="25"/>
      <c r="D17" s="25"/>
      <c r="E17" s="25"/>
      <c r="F17" s="1491" t="s">
        <v>43</v>
      </c>
      <c r="G17" s="1491"/>
      <c r="H17" s="25"/>
      <c r="I17" s="25"/>
      <c r="J17" s="25"/>
      <c r="K17" s="24"/>
    </row>
    <row r="18" spans="2:11" s="17" customFormat="1" ht="18" customHeight="1" x14ac:dyDescent="0.2">
      <c r="B18" s="22"/>
      <c r="C18" s="25"/>
      <c r="D18" s="25"/>
      <c r="E18" s="25"/>
      <c r="F18" s="25"/>
      <c r="G18" s="25"/>
      <c r="H18" s="25"/>
      <c r="I18" s="25"/>
      <c r="J18" s="25"/>
      <c r="K18" s="24"/>
    </row>
    <row r="19" spans="2:11" s="17" customFormat="1" ht="18" customHeight="1" x14ac:dyDescent="0.2">
      <c r="B19" s="22"/>
      <c r="C19" s="1485" t="s">
        <v>241</v>
      </c>
      <c r="D19" s="1485"/>
      <c r="E19" s="1485"/>
      <c r="F19" s="1485"/>
      <c r="G19" s="1485"/>
      <c r="H19" s="1485"/>
      <c r="I19" s="1485"/>
      <c r="J19" s="1485"/>
      <c r="K19" s="24"/>
    </row>
    <row r="20" spans="2:11" s="17" customFormat="1" ht="18" customHeight="1" x14ac:dyDescent="0.2">
      <c r="B20" s="22"/>
      <c r="C20" s="1485"/>
      <c r="D20" s="1485"/>
      <c r="E20" s="1485"/>
      <c r="F20" s="1485"/>
      <c r="G20" s="1485"/>
      <c r="H20" s="1485"/>
      <c r="I20" s="1485"/>
      <c r="J20" s="1485"/>
      <c r="K20" s="24"/>
    </row>
    <row r="21" spans="2:11" s="17" customFormat="1" ht="16.5" customHeight="1" x14ac:dyDescent="0.2">
      <c r="B21" s="22"/>
      <c r="C21" s="137"/>
      <c r="D21" s="137"/>
      <c r="E21" s="137"/>
      <c r="F21" s="137"/>
      <c r="G21" s="137"/>
      <c r="H21" s="137"/>
      <c r="I21" s="137"/>
      <c r="J21" s="137"/>
      <c r="K21" s="24"/>
    </row>
    <row r="22" spans="2:11" s="17" customFormat="1" ht="16.5" customHeight="1" x14ac:dyDescent="0.2">
      <c r="B22" s="22"/>
      <c r="C22" s="1488"/>
      <c r="D22" s="1488"/>
      <c r="E22" s="1488"/>
      <c r="F22" s="1488"/>
      <c r="G22" s="1488"/>
      <c r="H22" s="1488"/>
      <c r="I22" s="1488"/>
      <c r="J22" s="1488"/>
      <c r="K22" s="24"/>
    </row>
    <row r="23" spans="2:11" s="17" customFormat="1" ht="19.5" customHeight="1" x14ac:dyDescent="0.2">
      <c r="B23" s="22"/>
      <c r="C23" s="139"/>
      <c r="D23" s="139"/>
      <c r="E23" s="139"/>
      <c r="F23" s="139"/>
      <c r="G23" s="139" t="s">
        <v>173</v>
      </c>
      <c r="H23" s="139"/>
      <c r="I23" s="139"/>
      <c r="J23" s="139"/>
      <c r="K23" s="24"/>
    </row>
    <row r="24" spans="2:11" s="17" customFormat="1" ht="19.5" customHeight="1" x14ac:dyDescent="0.2">
      <c r="B24" s="22"/>
      <c r="C24" s="43" t="s">
        <v>14</v>
      </c>
      <c r="D24" s="1482" t="s">
        <v>44</v>
      </c>
      <c r="E24" s="1482"/>
      <c r="F24" s="1482"/>
      <c r="G24" s="1483"/>
      <c r="H24" s="135"/>
      <c r="I24" s="25"/>
      <c r="J24" s="25"/>
      <c r="K24" s="24"/>
    </row>
    <row r="25" spans="2:11" s="17" customFormat="1" ht="19.5" customHeight="1" x14ac:dyDescent="0.2">
      <c r="B25" s="22"/>
      <c r="C25" s="128"/>
      <c r="D25" s="128"/>
      <c r="E25" s="128" t="s">
        <v>220</v>
      </c>
      <c r="F25" s="128"/>
      <c r="G25" s="127"/>
      <c r="H25" s="135"/>
      <c r="I25" s="25"/>
      <c r="J25" s="25"/>
      <c r="K25" s="24"/>
    </row>
    <row r="26" spans="2:11" s="17" customFormat="1" ht="19.5" customHeight="1" x14ac:dyDescent="0.2">
      <c r="B26" s="22"/>
      <c r="C26" s="128"/>
      <c r="D26" s="128"/>
      <c r="E26" s="128" t="s">
        <v>221</v>
      </c>
      <c r="F26" s="128"/>
      <c r="G26" s="127"/>
      <c r="H26" s="135"/>
      <c r="I26" s="25"/>
      <c r="J26" s="25"/>
      <c r="K26" s="24"/>
    </row>
    <row r="27" spans="2:11" s="17" customFormat="1" ht="19.5" customHeight="1" x14ac:dyDescent="0.2">
      <c r="B27" s="22"/>
      <c r="C27" s="128"/>
      <c r="D27" s="128"/>
      <c r="E27" s="128" t="s">
        <v>222</v>
      </c>
      <c r="F27" s="128"/>
      <c r="G27" s="127"/>
      <c r="H27" s="135"/>
      <c r="I27" s="25"/>
      <c r="J27" s="25"/>
      <c r="K27" s="24"/>
    </row>
    <row r="28" spans="2:11" s="17" customFormat="1" ht="19.5" customHeight="1" x14ac:dyDescent="0.2">
      <c r="B28" s="22"/>
      <c r="C28" s="43" t="s">
        <v>16</v>
      </c>
      <c r="D28" s="135" t="s">
        <v>46</v>
      </c>
      <c r="E28" s="135"/>
      <c r="F28" s="137"/>
      <c r="G28" s="137"/>
      <c r="H28" s="137"/>
      <c r="I28" s="137"/>
      <c r="J28" s="136"/>
      <c r="K28" s="24"/>
    </row>
    <row r="29" spans="2:11" s="17" customFormat="1" ht="19.5" customHeight="1" x14ac:dyDescent="0.2">
      <c r="B29" s="22"/>
      <c r="C29" s="43"/>
      <c r="D29" s="135"/>
      <c r="E29" s="129" t="s">
        <v>223</v>
      </c>
      <c r="F29" s="137"/>
      <c r="G29" s="137"/>
      <c r="H29" s="137"/>
      <c r="I29" s="137"/>
      <c r="J29" s="136"/>
      <c r="K29" s="24"/>
    </row>
    <row r="30" spans="2:11" s="17" customFormat="1" ht="19.5" customHeight="1" x14ac:dyDescent="0.2">
      <c r="B30" s="22"/>
      <c r="C30" s="43" t="s">
        <v>18</v>
      </c>
      <c r="D30" s="135" t="s">
        <v>20</v>
      </c>
      <c r="E30" s="135"/>
      <c r="F30" s="137"/>
      <c r="G30" s="128" t="s">
        <v>228</v>
      </c>
      <c r="H30" s="137"/>
      <c r="I30" s="137"/>
      <c r="J30" s="136"/>
      <c r="K30" s="24"/>
    </row>
    <row r="31" spans="2:11" s="17" customFormat="1" ht="19.5" customHeight="1" x14ac:dyDescent="0.2">
      <c r="B31" s="22"/>
      <c r="C31" s="43" t="s">
        <v>19</v>
      </c>
      <c r="D31" s="135" t="s">
        <v>242</v>
      </c>
      <c r="E31" s="135"/>
      <c r="F31" s="27"/>
      <c r="G31" s="128" t="s">
        <v>228</v>
      </c>
      <c r="H31" s="135"/>
      <c r="I31" s="25"/>
      <c r="J31" s="25"/>
      <c r="K31" s="24"/>
    </row>
    <row r="32" spans="2:11" s="17" customFormat="1" ht="19.5" customHeight="1" x14ac:dyDescent="0.2">
      <c r="B32" s="22"/>
      <c r="C32" s="43" t="s">
        <v>21</v>
      </c>
      <c r="D32" s="1496" t="s">
        <v>244</v>
      </c>
      <c r="E32" s="1496"/>
      <c r="F32" s="1496"/>
      <c r="G32" s="1496"/>
      <c r="H32" s="1496"/>
      <c r="I32" s="1496"/>
      <c r="J32" s="1496"/>
      <c r="K32" s="24"/>
    </row>
    <row r="33" spans="2:13" s="17" customFormat="1" ht="19.5" customHeight="1" x14ac:dyDescent="0.2">
      <c r="B33" s="22"/>
      <c r="C33" s="43"/>
      <c r="D33" s="1496"/>
      <c r="E33" s="1496"/>
      <c r="F33" s="1496"/>
      <c r="G33" s="1496"/>
      <c r="H33" s="1496"/>
      <c r="I33" s="1496"/>
      <c r="J33" s="1496"/>
      <c r="K33" s="24"/>
    </row>
    <row r="34" spans="2:13" s="17" customFormat="1" ht="19.5" customHeight="1" x14ac:dyDescent="0.2">
      <c r="B34" s="22"/>
      <c r="C34" s="43" t="s">
        <v>22</v>
      </c>
      <c r="D34" s="27" t="s">
        <v>50</v>
      </c>
      <c r="E34" s="27"/>
      <c r="F34" s="27"/>
      <c r="G34" s="27"/>
      <c r="H34" s="27"/>
      <c r="I34" s="128" t="s">
        <v>228</v>
      </c>
      <c r="J34" s="27"/>
      <c r="K34" s="24"/>
    </row>
    <row r="35" spans="2:13" s="17" customFormat="1" ht="19.5" customHeight="1" x14ac:dyDescent="0.2">
      <c r="B35" s="22"/>
      <c r="C35" s="43" t="s">
        <v>24</v>
      </c>
      <c r="D35" s="135" t="s">
        <v>30</v>
      </c>
      <c r="E35" s="135"/>
      <c r="F35" s="68"/>
      <c r="G35" s="1497" t="s">
        <v>245</v>
      </c>
      <c r="H35" s="1497"/>
      <c r="I35" s="68"/>
      <c r="J35" s="68"/>
      <c r="K35" s="24"/>
    </row>
    <row r="36" spans="2:13" s="17" customFormat="1" ht="15" customHeight="1" x14ac:dyDescent="0.2">
      <c r="B36" s="22"/>
      <c r="C36" s="43" t="s">
        <v>29</v>
      </c>
      <c r="D36" s="135" t="s">
        <v>32</v>
      </c>
      <c r="E36" s="135"/>
      <c r="F36" s="68"/>
      <c r="G36" s="128" t="s">
        <v>228</v>
      </c>
      <c r="H36" s="68"/>
      <c r="I36" s="68"/>
      <c r="J36" s="68"/>
      <c r="K36" s="24"/>
    </row>
    <row r="37" spans="2:13" s="17" customFormat="1" ht="15.75" customHeight="1" x14ac:dyDescent="0.2">
      <c r="B37" s="22"/>
      <c r="C37" s="25"/>
      <c r="D37" s="44" t="s">
        <v>243</v>
      </c>
      <c r="E37" s="27"/>
      <c r="F37" s="25"/>
      <c r="G37" s="25"/>
      <c r="H37" s="25"/>
      <c r="I37" s="25"/>
      <c r="J37" s="25"/>
      <c r="K37" s="24"/>
    </row>
    <row r="38" spans="2:13" s="17" customFormat="1" ht="10.5" customHeight="1" x14ac:dyDescent="0.2">
      <c r="B38" s="22"/>
      <c r="C38" s="25"/>
      <c r="D38" s="44"/>
      <c r="E38" s="25"/>
      <c r="F38" s="25"/>
      <c r="G38" s="25"/>
      <c r="H38" s="25"/>
      <c r="I38" s="25"/>
      <c r="J38" s="25"/>
      <c r="K38" s="24"/>
    </row>
    <row r="39" spans="2:13" s="17" customFormat="1" ht="17.25" customHeight="1" x14ac:dyDescent="0.2">
      <c r="B39" s="45"/>
      <c r="C39" s="46"/>
      <c r="D39" s="46"/>
      <c r="E39" s="46"/>
      <c r="F39" s="46"/>
      <c r="G39" s="46"/>
      <c r="H39" s="46"/>
      <c r="I39" s="46"/>
      <c r="J39" s="46"/>
      <c r="K39" s="37"/>
    </row>
    <row r="40" spans="2:13" s="17" customFormat="1" ht="18" customHeight="1" x14ac:dyDescent="0.2">
      <c r="H40" s="1484" t="s">
        <v>224</v>
      </c>
      <c r="I40" s="1484"/>
      <c r="J40" s="1484"/>
    </row>
    <row r="41" spans="2:13" ht="9" customHeight="1" x14ac:dyDescent="0.2"/>
    <row r="42" spans="2:13" ht="10.5" customHeight="1" x14ac:dyDescent="0.2">
      <c r="B42" s="1492"/>
      <c r="C42" s="1492"/>
      <c r="D42" s="1492"/>
      <c r="E42" s="1492"/>
      <c r="F42" s="1492"/>
      <c r="G42" s="1492"/>
      <c r="H42" s="1492"/>
      <c r="I42" s="1492"/>
      <c r="J42" s="1492"/>
      <c r="M42"/>
    </row>
    <row r="43" spans="2:13" ht="10.5" customHeight="1" x14ac:dyDescent="0.2">
      <c r="B43" s="1492"/>
      <c r="C43" s="1492"/>
      <c r="D43" s="1492"/>
      <c r="E43" s="1492"/>
      <c r="F43" s="1492"/>
      <c r="G43" s="1492"/>
      <c r="H43" s="1492"/>
      <c r="I43" s="1492"/>
      <c r="J43" s="1492"/>
    </row>
    <row r="44" spans="2:13" ht="10.5" customHeight="1" x14ac:dyDescent="0.2">
      <c r="B44" s="1492"/>
      <c r="C44" s="1492"/>
      <c r="D44" s="1492"/>
      <c r="E44" s="1492"/>
      <c r="F44" s="1492"/>
      <c r="G44" s="1492"/>
      <c r="H44" s="1492"/>
      <c r="I44" s="1492"/>
      <c r="J44" s="1492"/>
    </row>
    <row r="45" spans="2:13" ht="10.5" customHeight="1" x14ac:dyDescent="0.2">
      <c r="B45" s="1492"/>
      <c r="C45" s="1492"/>
      <c r="D45" s="1492"/>
      <c r="E45" s="1492"/>
      <c r="F45" s="1492"/>
      <c r="G45" s="1492"/>
      <c r="H45" s="1492"/>
      <c r="I45" s="1492"/>
      <c r="J45" s="1492"/>
    </row>
    <row r="46" spans="2:13" x14ac:dyDescent="0.2">
      <c r="C46" s="138"/>
      <c r="D46" s="138"/>
      <c r="E46" s="138"/>
    </row>
    <row r="47" spans="2:13" x14ac:dyDescent="0.2">
      <c r="C47" s="138"/>
      <c r="D47" s="138"/>
      <c r="E47" s="138"/>
    </row>
    <row r="48" spans="2:13" x14ac:dyDescent="0.2">
      <c r="C48" s="138"/>
      <c r="D48" s="138"/>
      <c r="E48" s="138"/>
    </row>
  </sheetData>
  <mergeCells count="18">
    <mergeCell ref="D32:J33"/>
    <mergeCell ref="G35:H35"/>
    <mergeCell ref="B42:J45"/>
    <mergeCell ref="H40:J40"/>
    <mergeCell ref="F17:G17"/>
    <mergeCell ref="C19:J20"/>
    <mergeCell ref="C22:J22"/>
    <mergeCell ref="D24:G24"/>
    <mergeCell ref="A3:G3"/>
    <mergeCell ref="C5:J5"/>
    <mergeCell ref="F15:G15"/>
    <mergeCell ref="D16:E16"/>
    <mergeCell ref="F16:G16"/>
    <mergeCell ref="H16:J16"/>
    <mergeCell ref="I7:K7"/>
    <mergeCell ref="H11:J11"/>
    <mergeCell ref="H12:J12"/>
    <mergeCell ref="H13:J13"/>
  </mergeCells>
  <phoneticPr fontId="17"/>
  <printOptions horizontalCentered="1"/>
  <pageMargins left="0.39370078740157483" right="0.39370078740157483" top="0.98425196850393704" bottom="0.98425196850393704" header="0.51181102362204722" footer="0.51181102362204722"/>
  <pageSetup paperSize="9" orientation="portrait"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M48"/>
  <sheetViews>
    <sheetView view="pageBreakPreview" zoomScaleNormal="100" zoomScaleSheetLayoutView="100" workbookViewId="0">
      <selection activeCell="Q18" sqref="Q18"/>
    </sheetView>
  </sheetViews>
  <sheetFormatPr defaultColWidth="9" defaultRowHeight="14.4" x14ac:dyDescent="0.2"/>
  <cols>
    <col min="1" max="1" width="2.19921875" style="67" customWidth="1"/>
    <col min="2" max="2" width="3.3984375" style="67" customWidth="1"/>
    <col min="3" max="3" width="2.19921875" style="67" customWidth="1"/>
    <col min="4" max="4" width="2.3984375" style="67" customWidth="1"/>
    <col min="5" max="5" width="8.8984375" style="67" customWidth="1"/>
    <col min="6" max="6" width="9" style="67"/>
    <col min="7" max="7" width="2.5" style="67" bestFit="1" customWidth="1"/>
    <col min="8" max="8" width="17.69921875" style="67" customWidth="1"/>
    <col min="9" max="9" width="13" style="67" customWidth="1"/>
    <col min="10" max="10" width="8.69921875" style="67" customWidth="1"/>
    <col min="11" max="11" width="17.19921875" style="67" customWidth="1"/>
    <col min="12" max="12" width="1.8984375" style="67" customWidth="1"/>
    <col min="13" max="13" width="3.09765625" style="67" customWidth="1"/>
    <col min="14" max="16384" width="9" style="67"/>
  </cols>
  <sheetData>
    <row r="1" spans="1:13" s="47" customFormat="1" ht="14.25" customHeight="1" x14ac:dyDescent="0.2">
      <c r="B1" s="1499" t="s">
        <v>2</v>
      </c>
      <c r="C1" s="1499"/>
      <c r="D1" s="1499"/>
      <c r="E1" s="1499"/>
      <c r="F1" s="1499"/>
      <c r="G1" s="1499"/>
      <c r="H1" s="1499"/>
    </row>
    <row r="2" spans="1:13" s="47" customFormat="1" ht="14.25" customHeight="1" x14ac:dyDescent="0.2">
      <c r="B2" s="1499"/>
      <c r="C2" s="1499"/>
      <c r="D2" s="1499"/>
      <c r="E2" s="1499"/>
      <c r="F2" s="1499"/>
      <c r="G2" s="1499"/>
      <c r="H2" s="1499"/>
    </row>
    <row r="3" spans="1:13" s="47" customFormat="1" ht="14.25" customHeight="1" x14ac:dyDescent="0.2"/>
    <row r="4" spans="1:13" s="47" customFormat="1" ht="21" customHeight="1" x14ac:dyDescent="0.2">
      <c r="A4" s="39"/>
      <c r="B4" s="48" t="s">
        <v>55</v>
      </c>
      <c r="C4" s="49"/>
      <c r="D4" s="49"/>
      <c r="E4" s="49"/>
      <c r="F4" s="49"/>
      <c r="G4" s="49"/>
      <c r="H4" s="49"/>
      <c r="I4" s="49"/>
      <c r="J4" s="49"/>
      <c r="K4" s="49"/>
      <c r="L4" s="50"/>
      <c r="M4" s="39"/>
    </row>
    <row r="5" spans="1:13" s="47" customFormat="1" ht="21" customHeight="1" x14ac:dyDescent="0.2">
      <c r="A5" s="39"/>
      <c r="B5" s="51"/>
      <c r="C5" s="52" t="s">
        <v>56</v>
      </c>
      <c r="D5" s="53"/>
      <c r="E5" s="53" t="s">
        <v>0</v>
      </c>
      <c r="F5" s="53"/>
      <c r="G5" s="53"/>
      <c r="H5" s="53" t="s">
        <v>57</v>
      </c>
      <c r="I5" s="39"/>
      <c r="J5" s="53"/>
      <c r="K5" s="54" t="s">
        <v>58</v>
      </c>
      <c r="L5" s="55"/>
      <c r="M5" s="39"/>
    </row>
    <row r="6" spans="1:13" s="47" customFormat="1" ht="21" customHeight="1" x14ac:dyDescent="0.2">
      <c r="A6" s="39"/>
      <c r="B6" s="51"/>
      <c r="C6" s="52" t="s">
        <v>195</v>
      </c>
      <c r="D6" s="53"/>
      <c r="E6" s="1500" t="s">
        <v>39</v>
      </c>
      <c r="F6" s="1501"/>
      <c r="G6" s="1501"/>
      <c r="H6" s="53" t="s">
        <v>59</v>
      </c>
      <c r="I6" s="39"/>
      <c r="J6" s="53"/>
      <c r="K6" s="54" t="s">
        <v>58</v>
      </c>
      <c r="L6" s="55"/>
      <c r="M6" s="39"/>
    </row>
    <row r="7" spans="1:13" s="47" customFormat="1" ht="21" customHeight="1" x14ac:dyDescent="0.2">
      <c r="A7" s="39"/>
      <c r="B7" s="51"/>
      <c r="C7" s="52" t="s">
        <v>56</v>
      </c>
      <c r="D7" s="53"/>
      <c r="E7" s="53" t="s">
        <v>41</v>
      </c>
      <c r="F7" s="53"/>
      <c r="G7" s="53"/>
      <c r="H7" s="53" t="s">
        <v>59</v>
      </c>
      <c r="I7" s="39"/>
      <c r="J7" s="53"/>
      <c r="K7" s="54" t="s">
        <v>58</v>
      </c>
      <c r="L7" s="55"/>
      <c r="M7" s="39"/>
    </row>
    <row r="8" spans="1:13" s="47" customFormat="1" ht="21" customHeight="1" x14ac:dyDescent="0.2">
      <c r="A8" s="39"/>
      <c r="B8" s="56" t="s">
        <v>60</v>
      </c>
      <c r="C8" s="57"/>
      <c r="D8" s="57"/>
      <c r="E8" s="57"/>
      <c r="F8" s="57" t="s">
        <v>71</v>
      </c>
      <c r="G8" s="57"/>
      <c r="H8" s="141" t="s">
        <v>72</v>
      </c>
      <c r="I8" s="57"/>
      <c r="J8" s="1502" t="s">
        <v>61</v>
      </c>
      <c r="K8" s="1503"/>
      <c r="L8" s="58"/>
      <c r="M8" s="39"/>
    </row>
    <row r="9" spans="1:13" s="47" customFormat="1" ht="21" customHeight="1" x14ac:dyDescent="0.2">
      <c r="A9" s="39"/>
      <c r="B9" s="59"/>
      <c r="C9" s="60"/>
      <c r="D9" s="60"/>
      <c r="E9" s="60"/>
      <c r="F9" s="1504" t="s">
        <v>73</v>
      </c>
      <c r="G9" s="1504"/>
      <c r="H9" s="1504"/>
      <c r="I9" s="60"/>
      <c r="J9" s="60"/>
      <c r="K9" s="60"/>
      <c r="L9" s="61"/>
      <c r="M9" s="39"/>
    </row>
    <row r="10" spans="1:13" s="47" customFormat="1" ht="15" customHeight="1" x14ac:dyDescent="0.2">
      <c r="A10" s="39"/>
      <c r="B10" s="53"/>
      <c r="C10" s="53"/>
      <c r="D10" s="57"/>
      <c r="E10" s="57"/>
      <c r="F10" s="69"/>
      <c r="G10" s="69"/>
      <c r="H10" s="69"/>
      <c r="I10" s="57"/>
      <c r="J10" s="57"/>
      <c r="K10" s="53"/>
      <c r="L10" s="53"/>
      <c r="M10" s="39"/>
    </row>
    <row r="11" spans="1:13" s="47" customFormat="1" ht="15" customHeight="1" x14ac:dyDescent="0.2">
      <c r="A11" s="39"/>
      <c r="B11" s="70" t="s">
        <v>62</v>
      </c>
      <c r="C11" s="39"/>
      <c r="D11" s="1505" t="s">
        <v>63</v>
      </c>
      <c r="E11" s="1505"/>
      <c r="F11" s="1505"/>
      <c r="G11" s="1505"/>
      <c r="H11" s="1505"/>
      <c r="I11" s="1505"/>
      <c r="J11" s="1505"/>
      <c r="K11" s="39"/>
      <c r="L11" s="39"/>
      <c r="M11" s="39"/>
    </row>
    <row r="12" spans="1:13" s="47" customFormat="1" ht="15" customHeight="1" x14ac:dyDescent="0.2">
      <c r="A12" s="39"/>
      <c r="B12" s="70" t="s">
        <v>62</v>
      </c>
      <c r="C12" s="39"/>
      <c r="D12" s="143" t="s">
        <v>74</v>
      </c>
      <c r="E12" s="143"/>
      <c r="F12" s="143"/>
      <c r="G12" s="143"/>
      <c r="H12" s="143"/>
      <c r="I12" s="143"/>
      <c r="J12" s="143"/>
      <c r="K12" s="65"/>
      <c r="L12" s="39"/>
      <c r="M12" s="39"/>
    </row>
    <row r="13" spans="1:13" s="47" customFormat="1" ht="15" customHeight="1" x14ac:dyDescent="0.2">
      <c r="A13" s="39"/>
      <c r="B13" s="62"/>
      <c r="C13" s="39"/>
      <c r="D13" s="143"/>
      <c r="E13" s="143"/>
      <c r="F13" s="143"/>
      <c r="G13" s="143"/>
      <c r="H13" s="143"/>
      <c r="I13" s="143"/>
      <c r="J13" s="143"/>
      <c r="K13" s="39"/>
      <c r="L13" s="39"/>
      <c r="M13" s="39"/>
    </row>
    <row r="14" spans="1:13" s="47" customFormat="1" ht="15" customHeight="1" x14ac:dyDescent="0.2">
      <c r="A14" s="39"/>
      <c r="B14" s="63" t="s">
        <v>14</v>
      </c>
      <c r="C14" s="39"/>
      <c r="D14" s="1498" t="s">
        <v>64</v>
      </c>
      <c r="E14" s="1498"/>
      <c r="F14" s="1498"/>
      <c r="G14" s="1498"/>
      <c r="H14" s="1498"/>
      <c r="I14" s="1498"/>
      <c r="J14" s="1498" t="s">
        <v>65</v>
      </c>
      <c r="K14" s="1498"/>
      <c r="L14" s="1498"/>
      <c r="M14" s="39"/>
    </row>
    <row r="15" spans="1:13" s="47" customFormat="1" ht="15" customHeight="1" x14ac:dyDescent="0.2">
      <c r="A15" s="39"/>
      <c r="B15" s="63"/>
      <c r="C15" s="39"/>
      <c r="D15" s="39"/>
      <c r="E15" s="39"/>
      <c r="F15" s="39"/>
      <c r="G15" s="39"/>
      <c r="H15" s="39"/>
      <c r="I15" s="39"/>
      <c r="J15" s="39"/>
      <c r="K15" s="39"/>
      <c r="L15" s="39"/>
      <c r="M15" s="39"/>
    </row>
    <row r="16" spans="1:13" s="47" customFormat="1" ht="15" customHeight="1" x14ac:dyDescent="0.2">
      <c r="A16" s="39"/>
      <c r="B16" s="63" t="s">
        <v>16</v>
      </c>
      <c r="C16" s="39"/>
      <c r="D16" s="1498" t="s">
        <v>66</v>
      </c>
      <c r="E16" s="1498"/>
      <c r="F16" s="1498"/>
      <c r="G16" s="1498"/>
      <c r="H16" s="1498"/>
      <c r="I16" s="1498"/>
      <c r="J16" s="39"/>
      <c r="K16" s="39"/>
      <c r="L16" s="39"/>
      <c r="M16" s="39"/>
    </row>
    <row r="17" spans="1:13" s="47" customFormat="1" ht="15" customHeight="1" x14ac:dyDescent="0.2">
      <c r="A17" s="39"/>
      <c r="B17" s="63"/>
      <c r="C17" s="39" t="s">
        <v>67</v>
      </c>
      <c r="D17" s="39"/>
      <c r="E17" s="39" t="s">
        <v>76</v>
      </c>
      <c r="F17" s="39"/>
      <c r="G17" s="39"/>
      <c r="H17" s="39"/>
      <c r="I17" s="39"/>
      <c r="J17" s="1498" t="s">
        <v>65</v>
      </c>
      <c r="K17" s="1498"/>
      <c r="L17" s="1498"/>
      <c r="M17" s="39"/>
    </row>
    <row r="18" spans="1:13" s="47" customFormat="1" ht="15" customHeight="1" x14ac:dyDescent="0.2">
      <c r="A18" s="39"/>
      <c r="B18" s="63"/>
      <c r="C18" s="39" t="s">
        <v>68</v>
      </c>
      <c r="D18" s="39"/>
      <c r="E18" s="39" t="s">
        <v>77</v>
      </c>
      <c r="F18" s="39"/>
      <c r="G18" s="39"/>
      <c r="H18" s="39"/>
      <c r="I18" s="39"/>
      <c r="J18" s="1498" t="s">
        <v>65</v>
      </c>
      <c r="K18" s="1498"/>
      <c r="L18" s="1498"/>
      <c r="M18" s="39"/>
    </row>
    <row r="19" spans="1:13" s="47" customFormat="1" ht="15" customHeight="1" x14ac:dyDescent="0.2">
      <c r="A19" s="39"/>
      <c r="B19" s="63"/>
      <c r="C19" s="39"/>
      <c r="D19" s="64" t="s">
        <v>69</v>
      </c>
      <c r="E19" s="39" t="s">
        <v>70</v>
      </c>
      <c r="F19" s="39"/>
      <c r="G19" s="39"/>
      <c r="H19" s="39"/>
      <c r="I19" s="39"/>
      <c r="J19" s="39"/>
      <c r="K19" s="39"/>
      <c r="L19" s="39"/>
      <c r="M19" s="39"/>
    </row>
    <row r="20" spans="1:13" s="47" customFormat="1" ht="15" customHeight="1" x14ac:dyDescent="0.2">
      <c r="A20" s="39"/>
      <c r="B20" s="63"/>
      <c r="C20" s="39"/>
      <c r="D20" s="39"/>
      <c r="E20" s="39"/>
      <c r="F20" s="39"/>
      <c r="G20" s="39"/>
      <c r="H20" s="39"/>
      <c r="I20" s="39"/>
      <c r="J20" s="39"/>
      <c r="K20" s="39"/>
      <c r="L20" s="39"/>
      <c r="M20" s="39"/>
    </row>
    <row r="21" spans="1:13" s="47" customFormat="1" ht="15" customHeight="1" x14ac:dyDescent="0.2">
      <c r="A21" s="39"/>
      <c r="B21" s="63"/>
      <c r="C21" s="39"/>
      <c r="D21" s="39"/>
      <c r="E21" s="39"/>
      <c r="F21" s="39"/>
      <c r="G21" s="39"/>
      <c r="H21" s="39"/>
      <c r="I21" s="39"/>
      <c r="J21" s="39"/>
      <c r="K21" s="39"/>
      <c r="L21" s="39"/>
      <c r="M21" s="39"/>
    </row>
    <row r="22" spans="1:13" s="47" customFormat="1" ht="15" customHeight="1" x14ac:dyDescent="0.2">
      <c r="A22" s="39"/>
      <c r="B22" s="63" t="s">
        <v>18</v>
      </c>
      <c r="C22" s="39"/>
      <c r="D22" s="1498" t="s">
        <v>78</v>
      </c>
      <c r="E22" s="1498"/>
      <c r="F22" s="1498"/>
      <c r="G22" s="1498"/>
      <c r="H22" s="1498"/>
      <c r="I22" s="1498"/>
      <c r="J22" s="1498"/>
      <c r="K22" s="1498"/>
      <c r="L22" s="39"/>
      <c r="M22" s="39"/>
    </row>
    <row r="23" spans="1:13" s="47" customFormat="1" ht="15" customHeight="1" x14ac:dyDescent="0.2">
      <c r="A23" s="39"/>
      <c r="B23" s="63"/>
      <c r="C23" s="39" t="s">
        <v>67</v>
      </c>
      <c r="D23" s="143"/>
      <c r="E23" s="143" t="s">
        <v>79</v>
      </c>
      <c r="F23" s="143"/>
      <c r="G23" s="143"/>
      <c r="H23" s="143"/>
      <c r="I23" s="143"/>
      <c r="M23" s="39"/>
    </row>
    <row r="24" spans="1:13" s="47" customFormat="1" ht="15" customHeight="1" x14ac:dyDescent="0.2">
      <c r="A24" s="39"/>
      <c r="B24" s="63"/>
      <c r="C24" s="39"/>
      <c r="D24" s="143"/>
      <c r="E24" s="143"/>
      <c r="F24" s="143"/>
      <c r="G24" s="143"/>
      <c r="H24" s="143"/>
      <c r="I24" s="143"/>
      <c r="J24" s="1498" t="s">
        <v>65</v>
      </c>
      <c r="K24" s="1498"/>
      <c r="L24" s="1498"/>
      <c r="M24" s="39"/>
    </row>
    <row r="25" spans="1:13" s="47" customFormat="1" ht="15" customHeight="1" x14ac:dyDescent="0.2">
      <c r="A25" s="39"/>
      <c r="B25" s="63"/>
      <c r="C25" s="39" t="s">
        <v>68</v>
      </c>
      <c r="D25" s="39"/>
      <c r="E25" s="1498" t="s">
        <v>80</v>
      </c>
      <c r="F25" s="1498"/>
      <c r="G25" s="1498"/>
      <c r="H25" s="1498"/>
      <c r="I25" s="1498"/>
      <c r="J25" s="65" t="s">
        <v>81</v>
      </c>
      <c r="K25" s="66" t="s">
        <v>82</v>
      </c>
      <c r="L25" s="143"/>
      <c r="M25" s="39"/>
    </row>
    <row r="26" spans="1:13" s="47" customFormat="1" ht="15" customHeight="1" x14ac:dyDescent="0.2">
      <c r="A26" s="39"/>
      <c r="B26" s="63"/>
      <c r="C26" s="39" t="s">
        <v>83</v>
      </c>
      <c r="D26" s="39"/>
      <c r="E26" s="143" t="s">
        <v>53</v>
      </c>
      <c r="F26" s="143"/>
      <c r="G26" s="143"/>
      <c r="H26" s="143"/>
      <c r="I26" s="143"/>
      <c r="J26" s="65"/>
      <c r="K26" s="66"/>
      <c r="L26" s="143"/>
      <c r="M26" s="39"/>
    </row>
    <row r="27" spans="1:13" s="47" customFormat="1" ht="15" customHeight="1" x14ac:dyDescent="0.2">
      <c r="A27" s="39"/>
      <c r="B27" s="63"/>
      <c r="C27" s="39"/>
      <c r="D27" s="143"/>
      <c r="E27" s="143"/>
      <c r="F27" s="143"/>
      <c r="G27" s="143"/>
      <c r="H27" s="143"/>
      <c r="I27" s="143"/>
      <c r="J27" s="1498" t="s">
        <v>65</v>
      </c>
      <c r="K27" s="1498"/>
      <c r="L27" s="1498"/>
      <c r="M27" s="39"/>
    </row>
    <row r="28" spans="1:13" s="47" customFormat="1" ht="15" customHeight="1" x14ac:dyDescent="0.2">
      <c r="A28" s="39"/>
      <c r="B28" s="70"/>
      <c r="C28" s="39"/>
      <c r="D28" s="142" t="s">
        <v>75</v>
      </c>
      <c r="E28" s="1506" t="s">
        <v>54</v>
      </c>
      <c r="F28" s="1501"/>
      <c r="G28" s="1501"/>
      <c r="H28" s="1501"/>
      <c r="I28" s="1501"/>
      <c r="J28" s="1501"/>
      <c r="K28" s="1501"/>
      <c r="L28" s="39"/>
      <c r="M28" s="39"/>
    </row>
    <row r="29" spans="1:13" s="47" customFormat="1" ht="15" customHeight="1" x14ac:dyDescent="0.2">
      <c r="A29" s="39"/>
      <c r="B29" s="63"/>
      <c r="C29" s="39"/>
      <c r="E29" s="1501"/>
      <c r="F29" s="1501"/>
      <c r="G29" s="1501"/>
      <c r="H29" s="1501"/>
      <c r="I29" s="1501"/>
      <c r="J29" s="1501"/>
      <c r="K29" s="1501"/>
      <c r="L29" s="39"/>
      <c r="M29" s="39"/>
    </row>
    <row r="30" spans="1:13" s="47" customFormat="1" ht="15" customHeight="1" x14ac:dyDescent="0.2">
      <c r="A30" s="39"/>
      <c r="B30" s="63"/>
      <c r="C30" s="39"/>
      <c r="D30" s="39"/>
      <c r="E30" s="71"/>
      <c r="F30" s="71"/>
      <c r="G30" s="71"/>
      <c r="H30" s="71"/>
      <c r="I30" s="71"/>
      <c r="J30" s="71"/>
      <c r="K30" s="71"/>
      <c r="L30" s="39"/>
      <c r="M30" s="39"/>
    </row>
    <row r="31" spans="1:13" s="47" customFormat="1" ht="15" customHeight="1" x14ac:dyDescent="0.2">
      <c r="A31" s="39"/>
      <c r="B31" s="63" t="s">
        <v>19</v>
      </c>
      <c r="C31" s="39"/>
      <c r="D31" s="39" t="s">
        <v>84</v>
      </c>
      <c r="E31" s="39"/>
      <c r="F31" s="39"/>
      <c r="G31" s="39"/>
      <c r="H31" s="39"/>
      <c r="I31" s="39"/>
      <c r="J31" s="39"/>
      <c r="K31" s="39"/>
      <c r="L31" s="39"/>
      <c r="M31" s="39"/>
    </row>
    <row r="32" spans="1:13" s="47" customFormat="1" ht="15" customHeight="1" x14ac:dyDescent="0.2">
      <c r="A32" s="39"/>
      <c r="B32" s="63"/>
      <c r="C32" s="39" t="s">
        <v>67</v>
      </c>
      <c r="D32" s="39"/>
      <c r="E32" s="39" t="s">
        <v>85</v>
      </c>
      <c r="F32" s="39"/>
      <c r="G32" s="39"/>
      <c r="H32" s="39"/>
      <c r="I32" s="39"/>
      <c r="J32" s="1498" t="s">
        <v>65</v>
      </c>
      <c r="K32" s="1498"/>
      <c r="L32" s="1498"/>
      <c r="M32" s="39"/>
    </row>
    <row r="33" spans="1:13" s="47" customFormat="1" ht="15" customHeight="1" x14ac:dyDescent="0.2">
      <c r="A33" s="39"/>
      <c r="B33" s="63"/>
      <c r="C33" s="39" t="s">
        <v>68</v>
      </c>
      <c r="D33" s="39"/>
      <c r="E33" s="39" t="s">
        <v>86</v>
      </c>
      <c r="F33" s="39"/>
      <c r="G33" s="39"/>
      <c r="H33" s="39"/>
      <c r="I33" s="39"/>
      <c r="J33" s="39"/>
      <c r="K33" s="39"/>
      <c r="L33" s="39"/>
      <c r="M33" s="39"/>
    </row>
    <row r="34" spans="1:13" s="47" customFormat="1" ht="15" customHeight="1" x14ac:dyDescent="0.2">
      <c r="A34" s="39"/>
      <c r="B34" s="63"/>
      <c r="C34" s="39"/>
      <c r="D34" s="39"/>
      <c r="E34" s="39"/>
      <c r="F34" s="39"/>
      <c r="G34" s="39"/>
      <c r="H34" s="39"/>
      <c r="I34" s="39"/>
      <c r="J34" s="1498" t="s">
        <v>65</v>
      </c>
      <c r="K34" s="1498"/>
      <c r="L34" s="1498"/>
      <c r="M34" s="39"/>
    </row>
    <row r="35" spans="1:13" s="47" customFormat="1" ht="15" customHeight="1" x14ac:dyDescent="0.2">
      <c r="A35" s="39"/>
      <c r="B35" s="63"/>
      <c r="C35" s="39" t="s">
        <v>83</v>
      </c>
      <c r="D35" s="39"/>
      <c r="E35" s="1498" t="s">
        <v>87</v>
      </c>
      <c r="F35" s="1498"/>
      <c r="G35" s="1498"/>
      <c r="H35" s="1498"/>
      <c r="I35" s="1498"/>
      <c r="J35" s="1498"/>
      <c r="K35" s="39"/>
      <c r="L35" s="39"/>
      <c r="M35" s="39"/>
    </row>
    <row r="36" spans="1:13" s="47" customFormat="1" ht="15" customHeight="1" x14ac:dyDescent="0.2">
      <c r="A36" s="39"/>
      <c r="B36" s="63"/>
      <c r="C36" s="39"/>
      <c r="D36" s="39" t="s">
        <v>69</v>
      </c>
      <c r="E36" s="1498" t="s">
        <v>88</v>
      </c>
      <c r="F36" s="1498"/>
      <c r="G36" s="1498"/>
      <c r="H36" s="1498"/>
      <c r="I36" s="65" t="s">
        <v>81</v>
      </c>
      <c r="J36" s="65"/>
      <c r="K36" s="66" t="s">
        <v>82</v>
      </c>
      <c r="L36" s="39"/>
      <c r="M36" s="39"/>
    </row>
    <row r="37" spans="1:13" s="47" customFormat="1" ht="15" customHeight="1" x14ac:dyDescent="0.2">
      <c r="A37" s="39"/>
      <c r="B37" s="63"/>
      <c r="C37" s="39"/>
      <c r="D37" s="39"/>
      <c r="E37" s="143"/>
      <c r="F37" s="143"/>
      <c r="G37" s="143"/>
      <c r="H37" s="143"/>
      <c r="I37" s="65"/>
      <c r="J37" s="65"/>
      <c r="K37" s="65"/>
      <c r="L37" s="39"/>
      <c r="M37" s="39"/>
    </row>
    <row r="38" spans="1:13" s="47" customFormat="1" ht="15" customHeight="1" x14ac:dyDescent="0.2">
      <c r="A38" s="39"/>
      <c r="B38" s="63"/>
      <c r="C38" s="39"/>
      <c r="D38" s="39"/>
      <c r="E38" s="39"/>
      <c r="F38" s="39"/>
      <c r="G38" s="39"/>
      <c r="H38" s="39"/>
      <c r="I38" s="39"/>
      <c r="J38" s="39"/>
      <c r="K38" s="39"/>
      <c r="L38" s="39"/>
      <c r="M38" s="39"/>
    </row>
    <row r="39" spans="1:13" s="47" customFormat="1" ht="15" customHeight="1" x14ac:dyDescent="0.2">
      <c r="A39" s="39"/>
      <c r="B39" s="63" t="s">
        <v>21</v>
      </c>
      <c r="C39" s="39"/>
      <c r="D39" s="39" t="s">
        <v>89</v>
      </c>
      <c r="E39" s="39"/>
      <c r="F39" s="39"/>
      <c r="G39" s="39"/>
      <c r="H39" s="39"/>
      <c r="I39" s="39"/>
      <c r="J39" s="39"/>
      <c r="K39" s="39"/>
      <c r="L39" s="39"/>
      <c r="M39" s="39"/>
    </row>
    <row r="40" spans="1:13" s="47" customFormat="1" ht="15" customHeight="1" x14ac:dyDescent="0.2">
      <c r="A40" s="39"/>
      <c r="B40" s="39"/>
      <c r="C40" s="39" t="s">
        <v>67</v>
      </c>
      <c r="D40" s="39"/>
      <c r="E40" s="1498" t="s">
        <v>90</v>
      </c>
      <c r="F40" s="1498"/>
      <c r="G40" s="1498"/>
      <c r="H40" s="1498"/>
      <c r="I40" s="1498"/>
      <c r="J40" s="1498" t="s">
        <v>65</v>
      </c>
      <c r="K40" s="1498"/>
      <c r="L40" s="1498"/>
      <c r="M40" s="39"/>
    </row>
    <row r="41" spans="1:13" s="47" customFormat="1" ht="15" customHeight="1" x14ac:dyDescent="0.2">
      <c r="A41" s="39"/>
      <c r="B41" s="39"/>
      <c r="C41" s="39" t="s">
        <v>68</v>
      </c>
      <c r="D41" s="39"/>
      <c r="E41" s="1498" t="s">
        <v>91</v>
      </c>
      <c r="F41" s="1498"/>
      <c r="G41" s="1498"/>
      <c r="H41" s="1498"/>
      <c r="I41" s="1498"/>
      <c r="J41" s="1498" t="s">
        <v>65</v>
      </c>
      <c r="K41" s="1498"/>
      <c r="L41" s="1498"/>
      <c r="M41" s="39"/>
    </row>
    <row r="42" spans="1:13" s="47" customFormat="1" ht="15" customHeight="1" x14ac:dyDescent="0.2">
      <c r="A42" s="39"/>
      <c r="B42" s="39"/>
      <c r="C42" s="39"/>
      <c r="D42" s="39"/>
      <c r="E42" s="143"/>
      <c r="F42" s="143"/>
      <c r="G42" s="143"/>
      <c r="H42" s="143"/>
      <c r="I42" s="143"/>
      <c r="J42" s="64"/>
      <c r="K42" s="64"/>
      <c r="L42" s="64"/>
      <c r="M42" s="39"/>
    </row>
    <row r="43" spans="1:13" s="47" customFormat="1" ht="15" customHeight="1" x14ac:dyDescent="0.2">
      <c r="A43" s="39"/>
      <c r="B43" s="39"/>
      <c r="C43" s="39"/>
      <c r="D43" s="39"/>
      <c r="E43" s="39"/>
      <c r="F43" s="39"/>
      <c r="G43" s="39"/>
      <c r="H43" s="39"/>
      <c r="I43" s="39"/>
      <c r="J43" s="39"/>
      <c r="K43" s="39"/>
      <c r="L43" s="39"/>
      <c r="M43" s="39"/>
    </row>
    <row r="44" spans="1:13" s="47" customFormat="1" ht="15" customHeight="1" x14ac:dyDescent="0.2">
      <c r="A44" s="39"/>
      <c r="B44" s="39"/>
      <c r="C44" s="62"/>
      <c r="D44" s="39"/>
      <c r="E44" s="143"/>
      <c r="F44" s="142"/>
      <c r="G44" s="142"/>
      <c r="H44" s="142"/>
      <c r="I44" s="142"/>
      <c r="J44" s="142"/>
      <c r="K44" s="142"/>
      <c r="L44" s="39"/>
      <c r="M44" s="39"/>
    </row>
    <row r="45" spans="1:13" s="47" customFormat="1" ht="15" customHeight="1" x14ac:dyDescent="0.2">
      <c r="A45" s="39"/>
      <c r="B45" s="39"/>
      <c r="C45" s="62"/>
      <c r="D45" s="39"/>
      <c r="E45" s="142"/>
      <c r="F45" s="142"/>
      <c r="G45" s="142"/>
      <c r="H45" s="142"/>
      <c r="I45" s="142"/>
      <c r="J45" s="142"/>
      <c r="K45" s="142"/>
      <c r="L45" s="39"/>
      <c r="M45" s="39"/>
    </row>
    <row r="46" spans="1:13" s="47" customFormat="1" ht="26.25" customHeight="1" x14ac:dyDescent="0.2">
      <c r="A46" s="39"/>
      <c r="B46" s="39"/>
      <c r="C46" s="39"/>
      <c r="D46" s="39"/>
      <c r="E46" s="142"/>
      <c r="F46" s="142"/>
      <c r="G46" s="142"/>
      <c r="H46" s="142"/>
      <c r="I46" s="142"/>
      <c r="J46" s="142"/>
      <c r="K46" s="142"/>
      <c r="L46" s="39"/>
      <c r="M46" s="39"/>
    </row>
    <row r="47" spans="1:13" x14ac:dyDescent="0.2">
      <c r="E47" s="142"/>
      <c r="F47" s="142"/>
      <c r="G47" s="142"/>
      <c r="H47" s="142"/>
      <c r="I47" s="142"/>
      <c r="J47" s="142"/>
      <c r="K47" s="142"/>
    </row>
    <row r="48" spans="1:13" x14ac:dyDescent="0.2">
      <c r="E48" s="142"/>
      <c r="F48" s="142"/>
      <c r="G48" s="142"/>
      <c r="H48" s="142"/>
      <c r="I48" s="142"/>
      <c r="J48" s="142"/>
      <c r="K48" s="142"/>
    </row>
  </sheetData>
  <mergeCells count="23">
    <mergeCell ref="E35:J35"/>
    <mergeCell ref="E36:H36"/>
    <mergeCell ref="E40:I40"/>
    <mergeCell ref="J40:L40"/>
    <mergeCell ref="E41:I41"/>
    <mergeCell ref="J41:L41"/>
    <mergeCell ref="J34:L34"/>
    <mergeCell ref="D16:I16"/>
    <mergeCell ref="J17:L17"/>
    <mergeCell ref="J18:L18"/>
    <mergeCell ref="D22:K22"/>
    <mergeCell ref="J24:L24"/>
    <mergeCell ref="E25:I25"/>
    <mergeCell ref="J27:L27"/>
    <mergeCell ref="E28:K29"/>
    <mergeCell ref="J32:L32"/>
    <mergeCell ref="D14:I14"/>
    <mergeCell ref="J14:L14"/>
    <mergeCell ref="B1:H2"/>
    <mergeCell ref="E6:G6"/>
    <mergeCell ref="J8:K8"/>
    <mergeCell ref="F9:H9"/>
    <mergeCell ref="D11:J11"/>
  </mergeCells>
  <phoneticPr fontId="17"/>
  <printOptions horizontalCentered="1"/>
  <pageMargins left="0.23622047244094491" right="0.19685039370078741" top="0.98425196850393704" bottom="0.98425196850393704" header="0.51181102362204722" footer="0.51181102362204722"/>
  <pageSetup paperSize="9"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1"/>
  <sheetViews>
    <sheetView showGridLines="0" view="pageBreakPreview" zoomScaleNormal="100" zoomScaleSheetLayoutView="100" workbookViewId="0">
      <selection activeCell="N36" sqref="N36"/>
    </sheetView>
  </sheetViews>
  <sheetFormatPr defaultColWidth="9" defaultRowHeight="14.4" x14ac:dyDescent="0.2"/>
  <cols>
    <col min="1" max="1" width="2.19921875" style="67" customWidth="1"/>
    <col min="2" max="2" width="3.3984375" style="67" customWidth="1"/>
    <col min="3" max="3" width="2.19921875" style="67" customWidth="1"/>
    <col min="4" max="4" width="1.59765625" style="67" customWidth="1"/>
    <col min="5" max="5" width="8.8984375" style="67" customWidth="1"/>
    <col min="6" max="6" width="9" style="67"/>
    <col min="7" max="7" width="2.5" style="67" bestFit="1" customWidth="1"/>
    <col min="8" max="8" width="17.69921875" style="67" customWidth="1"/>
    <col min="9" max="9" width="13.8984375" style="67" customWidth="1"/>
    <col min="10" max="10" width="8.69921875" style="67" customWidth="1"/>
    <col min="11" max="11" width="17.19921875" style="67" customWidth="1"/>
    <col min="12" max="12" width="1.8984375" style="67" customWidth="1"/>
    <col min="13" max="13" width="3.09765625" style="67" customWidth="1"/>
    <col min="14" max="16384" width="9" style="67"/>
  </cols>
  <sheetData>
    <row r="1" spans="1:13" s="47" customFormat="1" ht="14.25" customHeight="1" x14ac:dyDescent="0.2">
      <c r="B1" s="1499" t="s">
        <v>573</v>
      </c>
      <c r="C1" s="1499"/>
      <c r="D1" s="1499"/>
      <c r="E1" s="1499"/>
      <c r="F1" s="1499"/>
      <c r="G1" s="1499"/>
      <c r="H1" s="1499"/>
      <c r="I1" s="1499"/>
    </row>
    <row r="2" spans="1:13" s="47" customFormat="1" ht="14.25" customHeight="1" x14ac:dyDescent="0.2">
      <c r="B2" s="1499"/>
      <c r="C2" s="1499"/>
      <c r="D2" s="1499"/>
      <c r="E2" s="1499"/>
      <c r="F2" s="1499"/>
      <c r="G2" s="1499"/>
      <c r="H2" s="1499"/>
      <c r="I2" s="1499"/>
    </row>
    <row r="3" spans="1:13" s="47" customFormat="1" ht="14.25" customHeight="1" x14ac:dyDescent="0.2"/>
    <row r="4" spans="1:13" s="47" customFormat="1" ht="21" customHeight="1" x14ac:dyDescent="0.2">
      <c r="A4" s="39"/>
      <c r="B4" s="48" t="s">
        <v>595</v>
      </c>
      <c r="C4" s="49"/>
      <c r="D4" s="49"/>
      <c r="E4" s="49"/>
      <c r="F4" s="49"/>
      <c r="G4" s="49"/>
      <c r="H4" s="49"/>
      <c r="I4" s="49"/>
      <c r="J4" s="49"/>
      <c r="K4" s="49"/>
      <c r="L4" s="50"/>
      <c r="M4" s="39"/>
    </row>
    <row r="5" spans="1:13" s="47" customFormat="1" ht="15" customHeight="1" x14ac:dyDescent="0.2">
      <c r="A5" s="39"/>
      <c r="B5" s="53"/>
      <c r="C5" s="53"/>
      <c r="D5" s="57"/>
      <c r="E5" s="57"/>
      <c r="F5" s="69"/>
      <c r="G5" s="69"/>
      <c r="H5" s="69"/>
      <c r="I5" s="57"/>
      <c r="J5" s="57"/>
      <c r="K5" s="53"/>
      <c r="L5" s="53"/>
      <c r="M5" s="39"/>
    </row>
    <row r="6" spans="1:13" s="47" customFormat="1" ht="15" customHeight="1" x14ac:dyDescent="0.2">
      <c r="A6" s="39"/>
      <c r="B6" s="70" t="s">
        <v>62</v>
      </c>
      <c r="C6" s="39"/>
      <c r="D6" s="1505" t="s">
        <v>596</v>
      </c>
      <c r="E6" s="1505"/>
      <c r="F6" s="1505"/>
      <c r="G6" s="1505"/>
      <c r="H6" s="1505"/>
      <c r="I6" s="1505"/>
      <c r="J6" s="1505"/>
      <c r="K6" s="39"/>
      <c r="L6" s="39"/>
      <c r="M6" s="39"/>
    </row>
    <row r="7" spans="1:13" s="47" customFormat="1" ht="15" customHeight="1" x14ac:dyDescent="0.2">
      <c r="A7" s="39"/>
      <c r="B7" s="70" t="s">
        <v>62</v>
      </c>
      <c r="C7" s="39"/>
      <c r="D7" s="418" t="s">
        <v>74</v>
      </c>
      <c r="E7" s="418"/>
      <c r="F7" s="418"/>
      <c r="G7" s="418"/>
      <c r="H7" s="418"/>
      <c r="I7" s="418"/>
      <c r="J7" s="418"/>
      <c r="K7" s="65"/>
      <c r="L7" s="39"/>
      <c r="M7" s="39"/>
    </row>
    <row r="8" spans="1:13" s="47" customFormat="1" ht="12" customHeight="1" x14ac:dyDescent="0.2">
      <c r="A8" s="39"/>
      <c r="B8" s="70"/>
      <c r="C8" s="39"/>
      <c r="D8" s="418"/>
      <c r="E8" s="418"/>
      <c r="F8" s="418"/>
      <c r="G8" s="418"/>
      <c r="H8" s="418"/>
      <c r="I8" s="418"/>
      <c r="J8" s="418"/>
      <c r="K8" s="65"/>
      <c r="L8" s="39"/>
      <c r="M8" s="39"/>
    </row>
    <row r="9" spans="1:13" s="47" customFormat="1" ht="12" customHeight="1" x14ac:dyDescent="0.2">
      <c r="A9" s="39"/>
      <c r="B9" s="62"/>
      <c r="C9" s="39"/>
      <c r="D9" s="418"/>
      <c r="E9" s="418"/>
      <c r="F9" s="418"/>
      <c r="G9" s="418"/>
      <c r="H9" s="418"/>
      <c r="I9" s="418"/>
      <c r="J9" s="418"/>
      <c r="K9" s="39"/>
      <c r="L9" s="39"/>
      <c r="M9" s="39"/>
    </row>
    <row r="10" spans="1:13" s="47" customFormat="1" ht="15" customHeight="1" x14ac:dyDescent="0.2">
      <c r="A10" s="39"/>
      <c r="B10" s="457" t="s">
        <v>14</v>
      </c>
      <c r="C10" s="39"/>
      <c r="D10" s="1506" t="s">
        <v>597</v>
      </c>
      <c r="E10" s="1506"/>
      <c r="F10" s="1506"/>
      <c r="G10" s="1506"/>
      <c r="H10" s="1506"/>
      <c r="I10" s="1506"/>
      <c r="J10" s="1506"/>
      <c r="K10" s="1506"/>
      <c r="L10" s="458"/>
      <c r="M10" s="39"/>
    </row>
    <row r="11" spans="1:13" s="47" customFormat="1" ht="15" customHeight="1" x14ac:dyDescent="0.2">
      <c r="A11" s="39"/>
      <c r="B11" s="63"/>
      <c r="C11" s="39"/>
      <c r="D11" s="458"/>
      <c r="E11" s="458"/>
      <c r="F11" s="458"/>
      <c r="G11" s="458"/>
      <c r="H11" s="458"/>
      <c r="I11" s="458"/>
      <c r="J11" s="458"/>
      <c r="K11" s="458"/>
      <c r="L11" s="458"/>
      <c r="M11" s="39"/>
    </row>
    <row r="12" spans="1:13" s="47" customFormat="1" ht="15" customHeight="1" x14ac:dyDescent="0.2">
      <c r="A12" s="39"/>
      <c r="B12" s="63"/>
      <c r="C12" s="39"/>
      <c r="D12" s="418"/>
      <c r="E12" s="418"/>
      <c r="F12" s="418"/>
      <c r="G12" s="418"/>
      <c r="H12" s="418"/>
      <c r="I12" s="418"/>
      <c r="J12" s="1498" t="s">
        <v>598</v>
      </c>
      <c r="K12" s="1498"/>
      <c r="L12" s="65"/>
      <c r="M12" s="39"/>
    </row>
    <row r="13" spans="1:13" s="47" customFormat="1" ht="11.25" hidden="1" customHeight="1" x14ac:dyDescent="0.2">
      <c r="A13" s="39"/>
      <c r="B13" s="63"/>
      <c r="C13" s="39"/>
      <c r="D13" s="418"/>
      <c r="E13" s="418"/>
      <c r="F13" s="418"/>
      <c r="G13" s="418"/>
      <c r="H13" s="418"/>
      <c r="I13" s="418"/>
      <c r="J13" s="418"/>
      <c r="K13" s="418"/>
      <c r="L13" s="418"/>
      <c r="M13" s="39"/>
    </row>
    <row r="14" spans="1:13" s="47" customFormat="1" ht="15" hidden="1" customHeight="1" x14ac:dyDescent="0.2">
      <c r="A14" s="39"/>
      <c r="B14" s="459" t="s">
        <v>599</v>
      </c>
      <c r="C14" s="459"/>
      <c r="D14" s="460" t="s">
        <v>600</v>
      </c>
      <c r="E14" s="461"/>
      <c r="F14" s="460"/>
      <c r="G14" s="460"/>
      <c r="H14" s="460"/>
      <c r="I14" s="460"/>
      <c r="J14" s="460"/>
      <c r="K14" s="460"/>
      <c r="L14" s="418"/>
      <c r="M14" s="39"/>
    </row>
    <row r="15" spans="1:13" s="47" customFormat="1" ht="15" hidden="1" customHeight="1" x14ac:dyDescent="0.2">
      <c r="A15" s="39"/>
      <c r="B15" s="462"/>
      <c r="C15" s="462"/>
      <c r="D15" s="462"/>
      <c r="E15" s="460"/>
      <c r="F15" s="460"/>
      <c r="G15" s="460"/>
      <c r="H15" s="460"/>
      <c r="I15" s="460"/>
      <c r="J15" s="460"/>
      <c r="K15" s="460"/>
      <c r="L15" s="418"/>
      <c r="M15" s="39"/>
    </row>
    <row r="16" spans="1:13" s="47" customFormat="1" ht="15" hidden="1" customHeight="1" x14ac:dyDescent="0.2">
      <c r="A16" s="39"/>
      <c r="B16" s="463"/>
      <c r="C16" s="461"/>
      <c r="D16" s="460"/>
      <c r="E16" s="460"/>
      <c r="F16" s="460"/>
      <c r="G16" s="460"/>
      <c r="H16" s="460"/>
      <c r="I16" s="460"/>
      <c r="J16" s="1512" t="s">
        <v>601</v>
      </c>
      <c r="K16" s="1512"/>
      <c r="L16" s="418"/>
      <c r="M16" s="39"/>
    </row>
    <row r="17" spans="1:13" s="47" customFormat="1" ht="15" hidden="1" customHeight="1" x14ac:dyDescent="0.2">
      <c r="A17" s="39"/>
      <c r="B17" s="463"/>
      <c r="C17" s="461"/>
      <c r="D17" s="461"/>
      <c r="E17" s="461"/>
      <c r="F17" s="461"/>
      <c r="G17" s="461"/>
      <c r="H17" s="461"/>
      <c r="I17" s="1511" t="s">
        <v>602</v>
      </c>
      <c r="J17" s="1511"/>
      <c r="K17" s="1511"/>
      <c r="L17" s="39"/>
      <c r="M17" s="39"/>
    </row>
    <row r="18" spans="1:13" s="47" customFormat="1" ht="15" customHeight="1" x14ac:dyDescent="0.2">
      <c r="A18" s="39"/>
      <c r="B18" s="63"/>
      <c r="C18" s="39"/>
      <c r="D18" s="39"/>
      <c r="E18" s="39"/>
      <c r="F18" s="39"/>
      <c r="G18" s="39"/>
      <c r="H18" s="39"/>
      <c r="I18" s="461"/>
      <c r="J18" s="39"/>
      <c r="K18" s="39"/>
      <c r="L18" s="39"/>
      <c r="M18" s="39"/>
    </row>
    <row r="19" spans="1:13" s="47" customFormat="1" ht="15" customHeight="1" x14ac:dyDescent="0.2">
      <c r="A19" s="39"/>
      <c r="B19" s="63" t="s">
        <v>16</v>
      </c>
      <c r="C19" s="39"/>
      <c r="D19" s="1506" t="s">
        <v>603</v>
      </c>
      <c r="E19" s="1506"/>
      <c r="F19" s="1506"/>
      <c r="G19" s="1506"/>
      <c r="H19" s="1506"/>
      <c r="I19" s="1506"/>
      <c r="J19" s="1506"/>
      <c r="K19" s="1506"/>
      <c r="L19" s="464"/>
      <c r="M19" s="39"/>
    </row>
    <row r="20" spans="1:13" s="47" customFormat="1" ht="5.25" customHeight="1" x14ac:dyDescent="0.2">
      <c r="A20" s="39"/>
      <c r="B20" s="63"/>
      <c r="C20" s="39"/>
      <c r="D20" s="464"/>
      <c r="E20" s="464"/>
      <c r="F20" s="464"/>
      <c r="G20" s="464"/>
      <c r="H20" s="464"/>
      <c r="I20" s="464"/>
      <c r="J20" s="464"/>
      <c r="K20" s="464"/>
      <c r="L20" s="464"/>
      <c r="M20" s="39"/>
    </row>
    <row r="21" spans="1:13" s="47" customFormat="1" ht="15.75" customHeight="1" x14ac:dyDescent="0.2">
      <c r="A21" s="39"/>
      <c r="B21" s="63"/>
      <c r="C21" s="39"/>
      <c r="D21" s="1506" t="s">
        <v>604</v>
      </c>
      <c r="E21" s="1506"/>
      <c r="F21" s="1506"/>
      <c r="G21" s="1506"/>
      <c r="H21" s="1506"/>
      <c r="I21" s="1506"/>
      <c r="J21" s="1506"/>
      <c r="K21" s="1506"/>
      <c r="L21" s="420"/>
      <c r="M21" s="39"/>
    </row>
    <row r="22" spans="1:13" s="47" customFormat="1" ht="7.5" customHeight="1" x14ac:dyDescent="0.2">
      <c r="A22" s="39"/>
      <c r="B22" s="63"/>
      <c r="C22" s="39"/>
      <c r="D22" s="39"/>
      <c r="E22" s="39"/>
      <c r="F22" s="39"/>
      <c r="G22" s="39"/>
      <c r="H22" s="39"/>
      <c r="I22" s="39"/>
      <c r="J22" s="418"/>
      <c r="K22" s="418"/>
      <c r="L22" s="418"/>
      <c r="M22" s="39"/>
    </row>
    <row r="23" spans="1:13" s="47" customFormat="1" ht="15" customHeight="1" x14ac:dyDescent="0.2">
      <c r="A23" s="39"/>
      <c r="B23" s="63"/>
      <c r="C23" s="1498" t="s">
        <v>613</v>
      </c>
      <c r="D23" s="1498"/>
      <c r="E23" s="1498"/>
      <c r="F23" s="1498"/>
      <c r="G23" s="1498"/>
      <c r="H23" s="1498"/>
      <c r="I23" s="1498"/>
      <c r="J23" s="1498"/>
      <c r="K23" s="1498"/>
      <c r="L23" s="418"/>
      <c r="M23" s="39"/>
    </row>
    <row r="24" spans="1:13" s="47" customFormat="1" ht="6" customHeight="1" x14ac:dyDescent="0.2">
      <c r="A24" s="39"/>
      <c r="B24" s="63"/>
      <c r="C24" s="39"/>
      <c r="D24" s="39"/>
      <c r="E24" s="39"/>
      <c r="F24" s="39"/>
      <c r="G24" s="39"/>
      <c r="H24" s="39"/>
      <c r="I24" s="39"/>
      <c r="J24" s="39"/>
      <c r="K24" s="39"/>
      <c r="L24" s="418"/>
      <c r="M24" s="39"/>
    </row>
    <row r="25" spans="1:13" s="47" customFormat="1" ht="15" customHeight="1" x14ac:dyDescent="0.2">
      <c r="A25" s="39"/>
      <c r="B25" s="63"/>
      <c r="C25" s="39"/>
      <c r="D25" s="39"/>
      <c r="E25" s="39"/>
      <c r="F25" s="39"/>
      <c r="G25" s="39"/>
      <c r="H25" s="39"/>
      <c r="I25" s="1498" t="s">
        <v>598</v>
      </c>
      <c r="J25" s="1498"/>
      <c r="K25" s="1498"/>
      <c r="L25" s="418"/>
      <c r="M25" s="39"/>
    </row>
    <row r="26" spans="1:13" s="47" customFormat="1" ht="6" customHeight="1" x14ac:dyDescent="0.2">
      <c r="A26" s="39"/>
      <c r="B26" s="63"/>
      <c r="C26" s="39"/>
      <c r="D26" s="39"/>
      <c r="E26" s="39"/>
      <c r="F26" s="39"/>
      <c r="G26" s="39"/>
      <c r="H26" s="39"/>
      <c r="I26" s="64"/>
      <c r="J26" s="64"/>
      <c r="K26" s="64"/>
      <c r="L26" s="418"/>
      <c r="M26" s="39"/>
    </row>
    <row r="27" spans="1:13" s="47" customFormat="1" ht="15" customHeight="1" x14ac:dyDescent="0.2">
      <c r="A27" s="39"/>
      <c r="B27" s="63"/>
      <c r="C27" s="1498" t="s">
        <v>605</v>
      </c>
      <c r="D27" s="1498"/>
      <c r="E27" s="1498"/>
      <c r="F27" s="1498"/>
      <c r="G27" s="1498"/>
      <c r="H27" s="1498"/>
      <c r="I27" s="1498"/>
      <c r="J27" s="1498"/>
      <c r="K27" s="1498"/>
      <c r="L27" s="418"/>
      <c r="M27" s="39"/>
    </row>
    <row r="28" spans="1:13" s="47" customFormat="1" ht="6" customHeight="1" x14ac:dyDescent="0.2">
      <c r="A28" s="39"/>
      <c r="B28" s="63"/>
      <c r="C28" s="39"/>
      <c r="D28" s="39"/>
      <c r="E28" s="39"/>
      <c r="F28" s="39"/>
      <c r="G28" s="39"/>
      <c r="H28" s="39"/>
      <c r="I28" s="39"/>
      <c r="J28" s="39"/>
      <c r="K28" s="39"/>
      <c r="L28" s="418"/>
      <c r="M28" s="39"/>
    </row>
    <row r="29" spans="1:13" s="47" customFormat="1" ht="15" customHeight="1" x14ac:dyDescent="0.2">
      <c r="A29" s="39"/>
      <c r="B29" s="63"/>
      <c r="C29" s="39"/>
      <c r="D29" s="39"/>
      <c r="E29" s="39"/>
      <c r="F29" s="39"/>
      <c r="G29" s="39"/>
      <c r="H29" s="39"/>
      <c r="I29" s="1498" t="s">
        <v>598</v>
      </c>
      <c r="J29" s="1498"/>
      <c r="K29" s="1498"/>
      <c r="L29" s="418"/>
      <c r="M29" s="39"/>
    </row>
    <row r="30" spans="1:13" s="47" customFormat="1" ht="6.75" customHeight="1" x14ac:dyDescent="0.2">
      <c r="A30" s="39"/>
      <c r="B30" s="63"/>
      <c r="C30" s="39"/>
      <c r="D30" s="39"/>
      <c r="E30" s="39"/>
      <c r="F30" s="39"/>
      <c r="G30" s="39"/>
      <c r="H30" s="39"/>
      <c r="I30" s="64"/>
      <c r="J30" s="64"/>
      <c r="K30" s="64"/>
      <c r="L30" s="418"/>
      <c r="M30" s="39"/>
    </row>
    <row r="31" spans="1:13" s="47" customFormat="1" ht="15" customHeight="1" x14ac:dyDescent="0.2">
      <c r="A31" s="39"/>
      <c r="B31" s="63"/>
      <c r="C31" s="1498" t="s">
        <v>614</v>
      </c>
      <c r="D31" s="1498"/>
      <c r="E31" s="1498"/>
      <c r="F31" s="1498"/>
      <c r="G31" s="1498"/>
      <c r="H31" s="1498"/>
      <c r="I31" s="1498"/>
      <c r="J31" s="1498"/>
      <c r="K31" s="1498"/>
      <c r="L31" s="418"/>
      <c r="M31" s="39"/>
    </row>
    <row r="32" spans="1:13" s="47" customFormat="1" ht="15" customHeight="1" x14ac:dyDescent="0.2">
      <c r="A32" s="39"/>
      <c r="B32" s="63"/>
      <c r="C32" s="39"/>
      <c r="D32" s="39"/>
      <c r="E32" s="39"/>
      <c r="F32" s="39"/>
      <c r="G32" s="39"/>
      <c r="H32" s="39"/>
      <c r="I32" s="1498" t="s">
        <v>598</v>
      </c>
      <c r="J32" s="1498"/>
      <c r="K32" s="1498"/>
      <c r="L32" s="418"/>
      <c r="M32" s="39"/>
    </row>
    <row r="33" spans="1:13" s="47" customFormat="1" ht="8.25" customHeight="1" x14ac:dyDescent="0.2">
      <c r="A33" s="39"/>
      <c r="B33" s="63"/>
      <c r="C33" s="39"/>
      <c r="D33" s="39"/>
      <c r="E33" s="39"/>
      <c r="F33" s="39"/>
      <c r="G33" s="39"/>
      <c r="H33" s="39"/>
      <c r="I33" s="64"/>
      <c r="J33" s="64"/>
      <c r="K33" s="64"/>
      <c r="L33" s="418"/>
      <c r="M33" s="39"/>
    </row>
    <row r="34" spans="1:13" s="47" customFormat="1" ht="15" customHeight="1" x14ac:dyDescent="0.2">
      <c r="A34" s="39"/>
      <c r="B34" s="63"/>
      <c r="C34" s="1498" t="s">
        <v>606</v>
      </c>
      <c r="D34" s="1498"/>
      <c r="E34" s="1498"/>
      <c r="F34" s="1498"/>
      <c r="G34" s="1498"/>
      <c r="H34" s="1498"/>
      <c r="I34" s="1498"/>
      <c r="J34" s="1498"/>
      <c r="K34" s="1498"/>
      <c r="L34" s="418"/>
      <c r="M34" s="39"/>
    </row>
    <row r="35" spans="1:13" s="47" customFormat="1" ht="6" customHeight="1" x14ac:dyDescent="0.2">
      <c r="A35" s="39"/>
      <c r="B35" s="63"/>
      <c r="C35" s="39"/>
      <c r="D35" s="39"/>
      <c r="E35" s="39"/>
      <c r="F35" s="39"/>
      <c r="G35" s="39"/>
      <c r="H35" s="39"/>
      <c r="I35" s="39"/>
      <c r="J35" s="39"/>
      <c r="K35" s="39"/>
      <c r="L35" s="418"/>
      <c r="M35" s="39"/>
    </row>
    <row r="36" spans="1:13" s="47" customFormat="1" ht="15" customHeight="1" x14ac:dyDescent="0.2">
      <c r="A36" s="39"/>
      <c r="B36" s="63"/>
      <c r="C36" s="39"/>
      <c r="D36" s="39"/>
      <c r="E36" s="39"/>
      <c r="F36" s="39"/>
      <c r="G36" s="39"/>
      <c r="H36" s="39"/>
      <c r="I36" s="1498" t="s">
        <v>598</v>
      </c>
      <c r="J36" s="1498"/>
      <c r="K36" s="1498"/>
      <c r="L36" s="418"/>
      <c r="M36" s="39"/>
    </row>
    <row r="37" spans="1:13" s="47" customFormat="1" ht="10.5" customHeight="1" x14ac:dyDescent="0.2">
      <c r="A37" s="39"/>
      <c r="B37" s="63"/>
      <c r="C37" s="39"/>
      <c r="D37" s="39"/>
      <c r="E37" s="39"/>
      <c r="F37" s="39"/>
      <c r="G37" s="39"/>
      <c r="H37" s="39"/>
      <c r="I37" s="64"/>
      <c r="J37" s="64"/>
      <c r="K37" s="64"/>
      <c r="L37" s="418"/>
      <c r="M37" s="39"/>
    </row>
    <row r="38" spans="1:13" s="47" customFormat="1" ht="15" customHeight="1" x14ac:dyDescent="0.2">
      <c r="A38" s="39"/>
      <c r="C38" s="39"/>
      <c r="D38" s="1510" t="s">
        <v>607</v>
      </c>
      <c r="E38" s="1510"/>
      <c r="F38" s="1510"/>
      <c r="G38" s="1510"/>
      <c r="H38" s="1510"/>
      <c r="I38" s="1510"/>
      <c r="J38" s="1510"/>
      <c r="K38" s="1510"/>
      <c r="L38" s="465"/>
      <c r="M38" s="39"/>
    </row>
    <row r="39" spans="1:13" s="47" customFormat="1" ht="15" customHeight="1" x14ac:dyDescent="0.2">
      <c r="A39" s="39"/>
      <c r="B39" s="63"/>
      <c r="C39" s="39"/>
      <c r="D39" s="39"/>
      <c r="E39" s="39"/>
      <c r="F39" s="39"/>
      <c r="G39" s="39"/>
      <c r="H39" s="39"/>
      <c r="I39" s="39"/>
      <c r="J39" s="39"/>
      <c r="K39" s="39"/>
      <c r="L39" s="39"/>
      <c r="M39" s="39"/>
    </row>
    <row r="40" spans="1:13" s="47" customFormat="1" ht="15" customHeight="1" x14ac:dyDescent="0.2">
      <c r="A40" s="39"/>
      <c r="B40" s="466" t="s">
        <v>18</v>
      </c>
      <c r="C40" s="39"/>
      <c r="D40" s="1509" t="s">
        <v>608</v>
      </c>
      <c r="E40" s="1509"/>
      <c r="F40" s="1509"/>
      <c r="G40" s="1509"/>
      <c r="H40" s="1509"/>
      <c r="I40" s="1509"/>
      <c r="J40" s="1509"/>
      <c r="K40" s="1509"/>
      <c r="M40" s="39"/>
    </row>
    <row r="41" spans="1:13" s="47" customFormat="1" ht="15" customHeight="1" x14ac:dyDescent="0.2">
      <c r="A41" s="39"/>
      <c r="B41" s="63"/>
      <c r="C41" s="39"/>
      <c r="D41" s="1509"/>
      <c r="E41" s="1509"/>
      <c r="F41" s="1509"/>
      <c r="G41" s="1509"/>
      <c r="H41" s="1509"/>
      <c r="I41" s="1509"/>
      <c r="J41" s="1509"/>
      <c r="K41" s="1509"/>
      <c r="L41" s="467"/>
      <c r="M41" s="39"/>
    </row>
    <row r="42" spans="1:13" s="47" customFormat="1" ht="15" customHeight="1" x14ac:dyDescent="0.2">
      <c r="A42" s="39"/>
      <c r="B42" s="466"/>
      <c r="C42" s="39"/>
      <c r="D42" s="464"/>
      <c r="E42" s="464"/>
      <c r="F42" s="464"/>
      <c r="G42" s="464"/>
      <c r="H42" s="464"/>
      <c r="I42" s="1498" t="s">
        <v>598</v>
      </c>
      <c r="J42" s="1498"/>
      <c r="K42" s="1498"/>
      <c r="L42" s="468"/>
      <c r="M42" s="39"/>
    </row>
    <row r="43" spans="1:13" s="47" customFormat="1" ht="12.75" customHeight="1" x14ac:dyDescent="0.2">
      <c r="A43" s="39"/>
      <c r="B43" s="63"/>
      <c r="C43" s="39"/>
      <c r="D43" s="39"/>
      <c r="E43" s="418"/>
      <c r="F43" s="418"/>
      <c r="G43" s="418"/>
      <c r="H43" s="418"/>
      <c r="I43" s="64"/>
      <c r="J43" s="64"/>
      <c r="K43" s="64"/>
      <c r="L43" s="65"/>
      <c r="M43" s="39"/>
    </row>
    <row r="44" spans="1:13" s="47" customFormat="1" ht="15" customHeight="1" x14ac:dyDescent="0.2">
      <c r="A44" s="39"/>
      <c r="B44" s="466" t="s">
        <v>19</v>
      </c>
      <c r="C44" s="39"/>
      <c r="D44" s="1507" t="s">
        <v>609</v>
      </c>
      <c r="E44" s="1507"/>
      <c r="F44" s="1507"/>
      <c r="G44" s="1507"/>
      <c r="H44" s="1507"/>
      <c r="I44" s="1507"/>
      <c r="J44" s="1507"/>
      <c r="K44" s="1507"/>
      <c r="L44" s="469"/>
      <c r="M44" s="39"/>
    </row>
    <row r="45" spans="1:13" s="47" customFormat="1" ht="15" customHeight="1" x14ac:dyDescent="0.2">
      <c r="A45" s="39"/>
      <c r="B45" s="63"/>
      <c r="C45" s="39"/>
      <c r="D45" s="1507"/>
      <c r="E45" s="1507"/>
      <c r="F45" s="1507"/>
      <c r="G45" s="1507"/>
      <c r="H45" s="1507"/>
      <c r="I45" s="1507"/>
      <c r="J45" s="1507"/>
      <c r="K45" s="1507"/>
      <c r="L45" s="469"/>
      <c r="M45" s="39"/>
    </row>
    <row r="46" spans="1:13" s="47" customFormat="1" ht="15" customHeight="1" x14ac:dyDescent="0.2">
      <c r="A46" s="39"/>
      <c r="B46" s="470"/>
      <c r="C46" s="471"/>
      <c r="D46" s="472"/>
      <c r="E46" s="473"/>
      <c r="F46" s="473"/>
      <c r="G46" s="473"/>
      <c r="H46" s="474"/>
      <c r="I46" s="1508" t="s">
        <v>610</v>
      </c>
      <c r="J46" s="1508"/>
      <c r="K46" s="1508"/>
      <c r="L46" s="472"/>
      <c r="M46" s="39"/>
    </row>
    <row r="47" spans="1:13" s="47" customFormat="1" ht="19.5" customHeight="1" x14ac:dyDescent="0.2">
      <c r="A47" s="39"/>
      <c r="B47" s="63"/>
      <c r="C47" s="39"/>
      <c r="D47" s="475"/>
      <c r="E47" s="474"/>
      <c r="F47" s="474"/>
      <c r="G47" s="474"/>
      <c r="H47" s="474"/>
      <c r="I47" s="1508" t="s">
        <v>611</v>
      </c>
      <c r="J47" s="1508"/>
      <c r="K47" s="1508"/>
      <c r="L47" s="475"/>
      <c r="M47" s="39"/>
    </row>
    <row r="48" spans="1:13" s="47" customFormat="1" ht="12" customHeight="1" x14ac:dyDescent="0.2">
      <c r="A48" s="39"/>
      <c r="B48" s="63"/>
      <c r="C48" s="39"/>
      <c r="D48" s="475"/>
      <c r="E48" s="474"/>
      <c r="F48" s="474"/>
      <c r="G48" s="474"/>
      <c r="H48" s="474"/>
      <c r="I48" s="476"/>
      <c r="J48" s="476"/>
      <c r="K48" s="476"/>
      <c r="L48" s="475"/>
      <c r="M48" s="39"/>
    </row>
    <row r="49" spans="1:13" s="47" customFormat="1" ht="12" customHeight="1" x14ac:dyDescent="0.2">
      <c r="A49" s="477" t="s">
        <v>612</v>
      </c>
      <c r="B49" s="63"/>
      <c r="C49" s="39"/>
      <c r="D49" s="475"/>
      <c r="E49" s="478"/>
      <c r="F49" s="478"/>
      <c r="G49" s="478"/>
      <c r="H49" s="478"/>
      <c r="I49" s="479"/>
      <c r="J49" s="479"/>
      <c r="K49" s="479"/>
      <c r="L49" s="480"/>
      <c r="M49" s="39"/>
    </row>
    <row r="50" spans="1:13" s="47" customFormat="1" ht="15" customHeight="1" x14ac:dyDescent="0.2">
      <c r="A50" s="39"/>
      <c r="B50" s="63"/>
      <c r="C50" s="39"/>
      <c r="D50" s="475"/>
      <c r="E50" s="467"/>
      <c r="F50" s="467"/>
      <c r="G50" s="467"/>
      <c r="H50" s="467"/>
      <c r="I50" s="478"/>
      <c r="J50" s="478"/>
      <c r="K50" s="478"/>
      <c r="L50" s="39"/>
      <c r="M50" s="39"/>
    </row>
    <row r="51" spans="1:13" s="47" customFormat="1" ht="15" customHeight="1" x14ac:dyDescent="0.2">
      <c r="A51" s="39"/>
      <c r="B51" s="63"/>
      <c r="C51" s="39"/>
      <c r="D51" s="39"/>
      <c r="E51" s="39"/>
      <c r="F51" s="39"/>
      <c r="G51" s="39"/>
      <c r="H51" s="39"/>
      <c r="I51" s="39"/>
      <c r="J51" s="39"/>
      <c r="K51" s="39"/>
      <c r="L51" s="39"/>
      <c r="M51" s="39"/>
    </row>
    <row r="52" spans="1:13" s="47" customFormat="1" ht="15" customHeight="1" x14ac:dyDescent="0.2">
      <c r="A52" s="39"/>
      <c r="B52" s="63"/>
      <c r="C52" s="39"/>
      <c r="D52" s="39"/>
      <c r="E52" s="39"/>
      <c r="F52" s="39"/>
      <c r="G52" s="39"/>
      <c r="H52" s="39"/>
      <c r="I52" s="39"/>
      <c r="J52" s="39"/>
      <c r="K52" s="39"/>
      <c r="L52" s="39"/>
      <c r="M52" s="39"/>
    </row>
    <row r="53" spans="1:13" s="47" customFormat="1" ht="15" customHeight="1" x14ac:dyDescent="0.2">
      <c r="A53" s="39"/>
      <c r="B53" s="39"/>
      <c r="C53" s="39"/>
      <c r="D53" s="39"/>
      <c r="E53" s="1498"/>
      <c r="F53" s="1498"/>
      <c r="G53" s="1498"/>
      <c r="H53" s="1498"/>
      <c r="I53" s="1498"/>
      <c r="J53" s="1498"/>
      <c r="K53" s="1498"/>
      <c r="L53" s="1498"/>
      <c r="M53" s="39"/>
    </row>
    <row r="54" spans="1:13" s="47" customFormat="1" ht="15" customHeight="1" x14ac:dyDescent="0.2">
      <c r="A54" s="39"/>
      <c r="B54" s="39"/>
      <c r="C54" s="39"/>
      <c r="D54" s="39"/>
      <c r="E54" s="1498"/>
      <c r="F54" s="1498"/>
      <c r="G54" s="1498"/>
      <c r="H54" s="1498"/>
      <c r="I54" s="1498"/>
      <c r="J54" s="1498"/>
      <c r="K54" s="1498"/>
      <c r="L54" s="1498"/>
      <c r="M54" s="39"/>
    </row>
    <row r="55" spans="1:13" s="47" customFormat="1" ht="15" customHeight="1" x14ac:dyDescent="0.2">
      <c r="A55" s="39"/>
      <c r="B55" s="39"/>
      <c r="C55" s="39"/>
      <c r="D55" s="39"/>
      <c r="E55" s="418"/>
      <c r="F55" s="418"/>
      <c r="G55" s="418"/>
      <c r="H55" s="418"/>
      <c r="I55" s="418"/>
      <c r="J55" s="64"/>
      <c r="K55" s="64"/>
      <c r="L55" s="64"/>
      <c r="M55" s="39"/>
    </row>
    <row r="56" spans="1:13" s="47" customFormat="1" ht="15" customHeight="1" x14ac:dyDescent="0.2">
      <c r="A56" s="39"/>
      <c r="B56" s="39"/>
      <c r="C56" s="39"/>
      <c r="D56" s="39"/>
      <c r="E56" s="39"/>
      <c r="F56" s="39"/>
      <c r="G56" s="39"/>
      <c r="H56" s="39"/>
      <c r="I56" s="39"/>
      <c r="J56" s="39"/>
      <c r="K56" s="39"/>
      <c r="L56" s="39"/>
      <c r="M56" s="39"/>
    </row>
    <row r="57" spans="1:13" s="47" customFormat="1" ht="15" customHeight="1" x14ac:dyDescent="0.2">
      <c r="A57" s="39"/>
      <c r="B57" s="39"/>
      <c r="C57" s="62"/>
      <c r="D57" s="39"/>
      <c r="E57" s="418"/>
      <c r="F57" s="481"/>
      <c r="G57" s="481"/>
      <c r="H57" s="481"/>
      <c r="I57" s="481"/>
      <c r="J57" s="481"/>
      <c r="K57" s="481"/>
      <c r="L57" s="39"/>
      <c r="M57" s="39"/>
    </row>
    <row r="58" spans="1:13" s="47" customFormat="1" ht="15" customHeight="1" x14ac:dyDescent="0.2">
      <c r="A58" s="39"/>
      <c r="B58" s="39"/>
      <c r="C58" s="62"/>
      <c r="D58" s="39"/>
      <c r="E58" s="419"/>
      <c r="F58" s="419"/>
      <c r="G58" s="419"/>
      <c r="H58" s="419"/>
      <c r="I58" s="419"/>
      <c r="J58" s="419"/>
      <c r="K58" s="419"/>
      <c r="L58" s="39"/>
      <c r="M58" s="39"/>
    </row>
    <row r="59" spans="1:13" s="47" customFormat="1" ht="26.25" customHeight="1" x14ac:dyDescent="0.2">
      <c r="A59" s="39"/>
      <c r="B59" s="39"/>
      <c r="C59" s="39"/>
      <c r="D59" s="39"/>
      <c r="E59" s="419"/>
      <c r="F59" s="419"/>
      <c r="G59" s="419"/>
      <c r="H59" s="419"/>
      <c r="I59" s="419"/>
      <c r="J59" s="419"/>
      <c r="K59" s="419"/>
      <c r="L59" s="39"/>
      <c r="M59" s="39"/>
    </row>
    <row r="60" spans="1:13" x14ac:dyDescent="0.2">
      <c r="E60" s="419"/>
      <c r="F60" s="419"/>
      <c r="G60" s="419"/>
      <c r="H60" s="419"/>
      <c r="I60" s="419"/>
      <c r="J60" s="419"/>
      <c r="K60" s="419"/>
    </row>
    <row r="61" spans="1:13" x14ac:dyDescent="0.2">
      <c r="E61" s="419"/>
      <c r="F61" s="419"/>
      <c r="G61" s="419"/>
      <c r="H61" s="419"/>
      <c r="I61" s="419"/>
      <c r="J61" s="419"/>
      <c r="K61" s="419"/>
    </row>
  </sheetData>
  <mergeCells count="26">
    <mergeCell ref="I17:K17"/>
    <mergeCell ref="B1:I2"/>
    <mergeCell ref="D6:J6"/>
    <mergeCell ref="D10:K10"/>
    <mergeCell ref="J12:K12"/>
    <mergeCell ref="J16:K16"/>
    <mergeCell ref="D40:K41"/>
    <mergeCell ref="D19:K19"/>
    <mergeCell ref="D21:K21"/>
    <mergeCell ref="C23:K23"/>
    <mergeCell ref="I25:K25"/>
    <mergeCell ref="C27:K27"/>
    <mergeCell ref="I29:K29"/>
    <mergeCell ref="C31:K31"/>
    <mergeCell ref="I32:K32"/>
    <mergeCell ref="C34:K34"/>
    <mergeCell ref="I36:K36"/>
    <mergeCell ref="D38:K38"/>
    <mergeCell ref="E54:I54"/>
    <mergeCell ref="J54:L54"/>
    <mergeCell ref="I42:K42"/>
    <mergeCell ref="D44:K45"/>
    <mergeCell ref="I46:K46"/>
    <mergeCell ref="I47:K47"/>
    <mergeCell ref="E53:I53"/>
    <mergeCell ref="J53:L53"/>
  </mergeCells>
  <phoneticPr fontId="17"/>
  <printOptions horizontalCentered="1"/>
  <pageMargins left="0.23622047244094491" right="0.19685039370078741" top="0.98425196850393704" bottom="0.98425196850393704" header="0.51181102362204722" footer="0.51181102362204722"/>
  <pageSetup paperSize="9" orientation="portrait" r:id="rId1"/>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Y122"/>
  <sheetViews>
    <sheetView showGridLines="0" view="pageBreakPreview" zoomScaleNormal="100" zoomScaleSheetLayoutView="100" workbookViewId="0">
      <selection sqref="A1:CY3"/>
    </sheetView>
  </sheetViews>
  <sheetFormatPr defaultColWidth="8.09765625" defaultRowHeight="13.2" x14ac:dyDescent="0.2"/>
  <cols>
    <col min="1" max="103" width="0.69921875" style="423" customWidth="1"/>
    <col min="104" max="105" width="8.09765625" style="423" customWidth="1"/>
    <col min="106" max="16384" width="8.09765625" style="423"/>
  </cols>
  <sheetData>
    <row r="1" spans="1:103" ht="5.25" customHeight="1" x14ac:dyDescent="0.2">
      <c r="A1" s="1514" t="s">
        <v>578</v>
      </c>
      <c r="B1" s="1514"/>
      <c r="C1" s="1514"/>
      <c r="D1" s="1514"/>
      <c r="E1" s="1514"/>
      <c r="F1" s="1514"/>
      <c r="G1" s="1514"/>
      <c r="H1" s="1514"/>
      <c r="I1" s="1514"/>
      <c r="J1" s="1514"/>
      <c r="K1" s="1514"/>
      <c r="L1" s="1514"/>
      <c r="M1" s="1514"/>
      <c r="N1" s="1514"/>
      <c r="O1" s="1514"/>
      <c r="P1" s="1514"/>
      <c r="Q1" s="1514"/>
      <c r="R1" s="1514"/>
      <c r="S1" s="1514"/>
      <c r="T1" s="1514"/>
      <c r="U1" s="1514"/>
      <c r="V1" s="1514"/>
      <c r="W1" s="1514"/>
      <c r="X1" s="1514"/>
      <c r="Y1" s="1514"/>
      <c r="Z1" s="1514"/>
      <c r="AA1" s="1514"/>
      <c r="AB1" s="1514"/>
      <c r="AC1" s="1514"/>
      <c r="AD1" s="1514"/>
      <c r="AE1" s="1514"/>
      <c r="AF1" s="1514"/>
      <c r="AG1" s="1514"/>
      <c r="AH1" s="1514"/>
      <c r="AI1" s="1514"/>
      <c r="AJ1" s="1514"/>
      <c r="AK1" s="1514"/>
      <c r="AL1" s="1514"/>
      <c r="AM1" s="1514"/>
      <c r="AN1" s="1514"/>
      <c r="AO1" s="1514"/>
      <c r="AP1" s="1514"/>
      <c r="AQ1" s="1514"/>
      <c r="AR1" s="1514"/>
      <c r="AS1" s="1514"/>
      <c r="AT1" s="1514"/>
      <c r="AU1" s="1514"/>
      <c r="AV1" s="1514"/>
      <c r="AW1" s="1514"/>
      <c r="AX1" s="1514"/>
      <c r="AY1" s="1514"/>
      <c r="AZ1" s="1514"/>
      <c r="BA1" s="1514"/>
      <c r="BB1" s="1514"/>
      <c r="BC1" s="1514"/>
      <c r="BD1" s="1514"/>
      <c r="BE1" s="1514"/>
      <c r="BF1" s="1514"/>
      <c r="BG1" s="1514"/>
      <c r="BH1" s="1514"/>
      <c r="BI1" s="1514"/>
      <c r="BJ1" s="1514"/>
      <c r="BK1" s="1514"/>
      <c r="BL1" s="1514"/>
      <c r="BM1" s="1514"/>
      <c r="BN1" s="1514"/>
      <c r="BO1" s="1514"/>
      <c r="BP1" s="1514"/>
      <c r="BQ1" s="1514"/>
      <c r="BR1" s="1514"/>
      <c r="BS1" s="1514"/>
      <c r="BT1" s="1514"/>
      <c r="BU1" s="1514"/>
      <c r="BV1" s="1514"/>
      <c r="BW1" s="1514"/>
      <c r="BX1" s="1514"/>
      <c r="BY1" s="1514"/>
      <c r="BZ1" s="1514"/>
      <c r="CA1" s="1514"/>
      <c r="CB1" s="1514"/>
      <c r="CC1" s="1514"/>
      <c r="CD1" s="1514"/>
      <c r="CE1" s="1514"/>
      <c r="CF1" s="1514"/>
      <c r="CG1" s="1514"/>
      <c r="CH1" s="1514"/>
      <c r="CI1" s="1514"/>
      <c r="CJ1" s="1514"/>
      <c r="CK1" s="1514"/>
      <c r="CL1" s="1514"/>
      <c r="CM1" s="1514"/>
      <c r="CN1" s="1514"/>
      <c r="CO1" s="1514"/>
      <c r="CP1" s="1514"/>
      <c r="CQ1" s="1514"/>
      <c r="CR1" s="1514"/>
      <c r="CS1" s="1514"/>
      <c r="CT1" s="1514"/>
      <c r="CU1" s="1514"/>
      <c r="CV1" s="1514"/>
      <c r="CW1" s="1514"/>
      <c r="CX1" s="1514"/>
      <c r="CY1" s="1514"/>
    </row>
    <row r="2" spans="1:103" ht="5.25" customHeight="1" x14ac:dyDescent="0.2">
      <c r="A2" s="1514"/>
      <c r="B2" s="1514"/>
      <c r="C2" s="1514"/>
      <c r="D2" s="1514"/>
      <c r="E2" s="1514"/>
      <c r="F2" s="1514"/>
      <c r="G2" s="1514"/>
      <c r="H2" s="1514"/>
      <c r="I2" s="1514"/>
      <c r="J2" s="1514"/>
      <c r="K2" s="1514"/>
      <c r="L2" s="1514"/>
      <c r="M2" s="1514"/>
      <c r="N2" s="1514"/>
      <c r="O2" s="1514"/>
      <c r="P2" s="1514"/>
      <c r="Q2" s="1514"/>
      <c r="R2" s="1514"/>
      <c r="S2" s="1514"/>
      <c r="T2" s="1514"/>
      <c r="U2" s="1514"/>
      <c r="V2" s="1514"/>
      <c r="W2" s="1514"/>
      <c r="X2" s="1514"/>
      <c r="Y2" s="1514"/>
      <c r="Z2" s="1514"/>
      <c r="AA2" s="1514"/>
      <c r="AB2" s="1514"/>
      <c r="AC2" s="1514"/>
      <c r="AD2" s="1514"/>
      <c r="AE2" s="1514"/>
      <c r="AF2" s="1514"/>
      <c r="AG2" s="1514"/>
      <c r="AH2" s="1514"/>
      <c r="AI2" s="1514"/>
      <c r="AJ2" s="1514"/>
      <c r="AK2" s="1514"/>
      <c r="AL2" s="1514"/>
      <c r="AM2" s="1514"/>
      <c r="AN2" s="1514"/>
      <c r="AO2" s="1514"/>
      <c r="AP2" s="1514"/>
      <c r="AQ2" s="1514"/>
      <c r="AR2" s="1514"/>
      <c r="AS2" s="1514"/>
      <c r="AT2" s="1514"/>
      <c r="AU2" s="1514"/>
      <c r="AV2" s="1514"/>
      <c r="AW2" s="1514"/>
      <c r="AX2" s="1514"/>
      <c r="AY2" s="1514"/>
      <c r="AZ2" s="1514"/>
      <c r="BA2" s="1514"/>
      <c r="BB2" s="1514"/>
      <c r="BC2" s="1514"/>
      <c r="BD2" s="1514"/>
      <c r="BE2" s="1514"/>
      <c r="BF2" s="1514"/>
      <c r="BG2" s="1514"/>
      <c r="BH2" s="1514"/>
      <c r="BI2" s="1514"/>
      <c r="BJ2" s="1514"/>
      <c r="BK2" s="1514"/>
      <c r="BL2" s="1514"/>
      <c r="BM2" s="1514"/>
      <c r="BN2" s="1514"/>
      <c r="BO2" s="1514"/>
      <c r="BP2" s="1514"/>
      <c r="BQ2" s="1514"/>
      <c r="BR2" s="1514"/>
      <c r="BS2" s="1514"/>
      <c r="BT2" s="1514"/>
      <c r="BU2" s="1514"/>
      <c r="BV2" s="1514"/>
      <c r="BW2" s="1514"/>
      <c r="BX2" s="1514"/>
      <c r="BY2" s="1514"/>
      <c r="BZ2" s="1514"/>
      <c r="CA2" s="1514"/>
      <c r="CB2" s="1514"/>
      <c r="CC2" s="1514"/>
      <c r="CD2" s="1514"/>
      <c r="CE2" s="1514"/>
      <c r="CF2" s="1514"/>
      <c r="CG2" s="1514"/>
      <c r="CH2" s="1514"/>
      <c r="CI2" s="1514"/>
      <c r="CJ2" s="1514"/>
      <c r="CK2" s="1514"/>
      <c r="CL2" s="1514"/>
      <c r="CM2" s="1514"/>
      <c r="CN2" s="1514"/>
      <c r="CO2" s="1514"/>
      <c r="CP2" s="1514"/>
      <c r="CQ2" s="1514"/>
      <c r="CR2" s="1514"/>
      <c r="CS2" s="1514"/>
      <c r="CT2" s="1514"/>
      <c r="CU2" s="1514"/>
      <c r="CV2" s="1514"/>
      <c r="CW2" s="1514"/>
      <c r="CX2" s="1514"/>
      <c r="CY2" s="1514"/>
    </row>
    <row r="3" spans="1:103" ht="10.95" customHeight="1" x14ac:dyDescent="0.2">
      <c r="A3" s="1514"/>
      <c r="B3" s="1514"/>
      <c r="C3" s="1514"/>
      <c r="D3" s="1514"/>
      <c r="E3" s="1514"/>
      <c r="F3" s="1514"/>
      <c r="G3" s="1514"/>
      <c r="H3" s="1514"/>
      <c r="I3" s="1514"/>
      <c r="J3" s="1514"/>
      <c r="K3" s="1514"/>
      <c r="L3" s="1514"/>
      <c r="M3" s="1514"/>
      <c r="N3" s="1514"/>
      <c r="O3" s="1514"/>
      <c r="P3" s="1514"/>
      <c r="Q3" s="1514"/>
      <c r="R3" s="1514"/>
      <c r="S3" s="1514"/>
      <c r="T3" s="1514"/>
      <c r="U3" s="1514"/>
      <c r="V3" s="1514"/>
      <c r="W3" s="1514"/>
      <c r="X3" s="1514"/>
      <c r="Y3" s="1514"/>
      <c r="Z3" s="1514"/>
      <c r="AA3" s="1514"/>
      <c r="AB3" s="1514"/>
      <c r="AC3" s="1514"/>
      <c r="AD3" s="1514"/>
      <c r="AE3" s="1514"/>
      <c r="AF3" s="1514"/>
      <c r="AG3" s="1514"/>
      <c r="AH3" s="1514"/>
      <c r="AI3" s="1514"/>
      <c r="AJ3" s="1514"/>
      <c r="AK3" s="1514"/>
      <c r="AL3" s="1514"/>
      <c r="AM3" s="1514"/>
      <c r="AN3" s="1514"/>
      <c r="AO3" s="1514"/>
      <c r="AP3" s="1514"/>
      <c r="AQ3" s="1514"/>
      <c r="AR3" s="1514"/>
      <c r="AS3" s="1514"/>
      <c r="AT3" s="1514"/>
      <c r="AU3" s="1514"/>
      <c r="AV3" s="1514"/>
      <c r="AW3" s="1514"/>
      <c r="AX3" s="1514"/>
      <c r="AY3" s="1514"/>
      <c r="AZ3" s="1514"/>
      <c r="BA3" s="1514"/>
      <c r="BB3" s="1514"/>
      <c r="BC3" s="1514"/>
      <c r="BD3" s="1514"/>
      <c r="BE3" s="1514"/>
      <c r="BF3" s="1514"/>
      <c r="BG3" s="1514"/>
      <c r="BH3" s="1514"/>
      <c r="BI3" s="1514"/>
      <c r="BJ3" s="1514"/>
      <c r="BK3" s="1514"/>
      <c r="BL3" s="1514"/>
      <c r="BM3" s="1514"/>
      <c r="BN3" s="1514"/>
      <c r="BO3" s="1514"/>
      <c r="BP3" s="1514"/>
      <c r="BQ3" s="1514"/>
      <c r="BR3" s="1514"/>
      <c r="BS3" s="1514"/>
      <c r="BT3" s="1514"/>
      <c r="BU3" s="1514"/>
      <c r="BV3" s="1514"/>
      <c r="BW3" s="1514"/>
      <c r="BX3" s="1514"/>
      <c r="BY3" s="1514"/>
      <c r="BZ3" s="1514"/>
      <c r="CA3" s="1514"/>
      <c r="CB3" s="1514"/>
      <c r="CC3" s="1514"/>
      <c r="CD3" s="1514"/>
      <c r="CE3" s="1514"/>
      <c r="CF3" s="1514"/>
      <c r="CG3" s="1514"/>
      <c r="CH3" s="1514"/>
      <c r="CI3" s="1514"/>
      <c r="CJ3" s="1514"/>
      <c r="CK3" s="1514"/>
      <c r="CL3" s="1514"/>
      <c r="CM3" s="1514"/>
      <c r="CN3" s="1514"/>
      <c r="CO3" s="1514"/>
      <c r="CP3" s="1514"/>
      <c r="CQ3" s="1514"/>
      <c r="CR3" s="1514"/>
      <c r="CS3" s="1514"/>
      <c r="CT3" s="1514"/>
      <c r="CU3" s="1514"/>
      <c r="CV3" s="1514"/>
      <c r="CW3" s="1514"/>
      <c r="CX3" s="1514"/>
      <c r="CY3" s="1514"/>
    </row>
    <row r="4" spans="1:103" ht="5.25" customHeight="1" x14ac:dyDescent="0.2">
      <c r="A4" s="424"/>
      <c r="B4" s="424"/>
      <c r="C4" s="424"/>
      <c r="D4" s="424"/>
      <c r="E4" s="424"/>
      <c r="F4" s="424"/>
      <c r="G4" s="424"/>
      <c r="H4" s="424"/>
      <c r="I4" s="424"/>
      <c r="J4" s="424"/>
      <c r="K4" s="424"/>
      <c r="L4" s="424"/>
      <c r="M4" s="424"/>
      <c r="N4" s="424"/>
      <c r="O4" s="424"/>
      <c r="P4" s="424"/>
      <c r="Q4" s="424"/>
      <c r="R4" s="424"/>
      <c r="S4" s="424"/>
      <c r="T4" s="424"/>
      <c r="U4" s="424"/>
      <c r="V4" s="424"/>
      <c r="W4" s="424"/>
      <c r="X4" s="424"/>
      <c r="Y4" s="424"/>
      <c r="Z4" s="424"/>
      <c r="AA4" s="424"/>
      <c r="AB4" s="424"/>
      <c r="AC4" s="424"/>
      <c r="AD4" s="424"/>
      <c r="AE4" s="424"/>
      <c r="AF4" s="424"/>
      <c r="AG4" s="424"/>
      <c r="AH4" s="424"/>
      <c r="AI4" s="424"/>
      <c r="AJ4" s="424"/>
      <c r="AK4" s="424"/>
      <c r="AL4" s="424"/>
      <c r="AM4" s="424"/>
      <c r="AN4" s="424"/>
      <c r="AO4" s="424"/>
      <c r="AP4" s="424"/>
      <c r="AQ4" s="424"/>
      <c r="AR4" s="424"/>
      <c r="AS4" s="424"/>
      <c r="AT4" s="424"/>
      <c r="AU4" s="424"/>
      <c r="AV4" s="424"/>
      <c r="AW4" s="424"/>
      <c r="AX4" s="424"/>
      <c r="AY4" s="424"/>
      <c r="AZ4" s="424"/>
      <c r="BA4" s="424"/>
      <c r="BB4" s="424"/>
      <c r="BC4" s="424"/>
      <c r="BD4" s="424"/>
      <c r="BE4" s="424"/>
      <c r="BF4" s="424"/>
      <c r="BG4" s="424"/>
      <c r="BH4" s="424"/>
      <c r="BI4" s="424"/>
      <c r="BJ4" s="424"/>
      <c r="BK4" s="424"/>
      <c r="BL4" s="424"/>
      <c r="BM4" s="424"/>
      <c r="BN4" s="424"/>
      <c r="BO4" s="424"/>
      <c r="BP4" s="424"/>
      <c r="BQ4" s="424"/>
      <c r="BR4" s="424"/>
      <c r="BS4" s="424"/>
      <c r="BT4" s="424"/>
      <c r="BU4" s="424"/>
      <c r="BV4" s="424"/>
      <c r="BW4" s="424"/>
      <c r="BX4" s="424"/>
      <c r="BY4" s="424"/>
      <c r="BZ4" s="424"/>
      <c r="CA4" s="424"/>
      <c r="CB4" s="424"/>
      <c r="CC4" s="424"/>
      <c r="CD4" s="424"/>
      <c r="CE4" s="424"/>
      <c r="CF4" s="424"/>
      <c r="CG4" s="424"/>
      <c r="CH4" s="424"/>
      <c r="CI4" s="424"/>
      <c r="CJ4" s="424"/>
      <c r="CK4" s="424"/>
      <c r="CL4" s="424"/>
      <c r="CM4" s="424"/>
      <c r="CN4" s="424"/>
      <c r="CO4" s="424"/>
      <c r="CP4" s="424"/>
      <c r="CQ4" s="424"/>
      <c r="CR4" s="424"/>
      <c r="CS4" s="424"/>
      <c r="CT4" s="424"/>
      <c r="CU4" s="424"/>
      <c r="CV4" s="424"/>
      <c r="CW4" s="424"/>
      <c r="CX4" s="424"/>
    </row>
    <row r="5" spans="1:103" ht="5.25" customHeight="1" x14ac:dyDescent="0.2">
      <c r="C5" s="1515" t="s">
        <v>176</v>
      </c>
      <c r="D5" s="1515"/>
      <c r="E5" s="1515"/>
      <c r="F5" s="1515"/>
      <c r="G5" s="1515"/>
      <c r="H5" s="1515"/>
      <c r="I5" s="1515"/>
      <c r="J5" s="1515"/>
      <c r="K5" s="1515"/>
      <c r="L5" s="1515"/>
      <c r="M5" s="1515"/>
      <c r="N5" s="1515"/>
      <c r="O5" s="1515"/>
      <c r="P5" s="1515"/>
      <c r="Q5" s="1515"/>
      <c r="R5" s="1515"/>
      <c r="S5" s="1515"/>
      <c r="T5" s="1515"/>
      <c r="U5" s="1515"/>
      <c r="V5" s="1518"/>
      <c r="W5" s="1519"/>
      <c r="X5" s="1519"/>
      <c r="Y5" s="1519"/>
      <c r="Z5" s="1519"/>
      <c r="AA5" s="1519"/>
      <c r="AB5" s="1519"/>
      <c r="AC5" s="1519"/>
      <c r="AD5" s="1519"/>
      <c r="AE5" s="1519"/>
      <c r="AF5" s="1519"/>
      <c r="AG5" s="1519"/>
      <c r="AH5" s="1519"/>
      <c r="AI5" s="1519"/>
      <c r="AJ5" s="1519"/>
      <c r="AK5" s="1519"/>
      <c r="AL5" s="1519"/>
      <c r="AM5" s="1519"/>
      <c r="AN5" s="1519"/>
      <c r="AO5" s="1519"/>
      <c r="AP5" s="1519"/>
      <c r="AQ5" s="1519"/>
      <c r="AR5" s="1519"/>
      <c r="AS5" s="1519"/>
      <c r="AT5" s="1519"/>
      <c r="AU5" s="1519"/>
      <c r="AV5" s="1519"/>
      <c r="AW5" s="1519"/>
      <c r="AX5" s="1519"/>
      <c r="AY5" s="1519"/>
      <c r="AZ5" s="1519"/>
      <c r="BA5" s="1519"/>
      <c r="BB5" s="1519"/>
      <c r="BC5" s="1519"/>
      <c r="BD5" s="1519"/>
      <c r="BE5" s="1519"/>
      <c r="BF5" s="1519"/>
      <c r="BG5" s="1519"/>
      <c r="BH5" s="1519"/>
      <c r="BI5" s="1519"/>
      <c r="BJ5" s="1519"/>
      <c r="BK5" s="1519"/>
      <c r="BL5" s="1519"/>
      <c r="BM5" s="1519"/>
      <c r="BN5" s="1519"/>
      <c r="BO5" s="1519"/>
      <c r="BP5" s="1519"/>
      <c r="BQ5" s="1519"/>
      <c r="BR5" s="1519"/>
      <c r="BS5" s="1519"/>
      <c r="BT5" s="1519"/>
      <c r="BU5" s="1519"/>
      <c r="BV5" s="1519"/>
      <c r="BW5" s="1519"/>
      <c r="BX5" s="1519"/>
      <c r="BY5" s="1519"/>
      <c r="BZ5" s="1519"/>
      <c r="CA5" s="1519"/>
      <c r="CB5" s="1519"/>
      <c r="CC5" s="1519"/>
      <c r="CD5" s="1519"/>
      <c r="CE5" s="1519"/>
      <c r="CF5" s="1519"/>
      <c r="CG5" s="1519"/>
      <c r="CH5" s="1519"/>
      <c r="CI5" s="1519"/>
      <c r="CJ5" s="1519"/>
      <c r="CK5" s="1519"/>
      <c r="CL5" s="1519"/>
      <c r="CM5" s="1519"/>
      <c r="CN5" s="1519"/>
      <c r="CO5" s="1519"/>
      <c r="CP5" s="1519"/>
      <c r="CQ5" s="1519"/>
      <c r="CR5" s="1519"/>
      <c r="CS5" s="1519"/>
      <c r="CT5" s="1519"/>
      <c r="CU5" s="1519"/>
      <c r="CV5" s="1519"/>
      <c r="CW5" s="1520"/>
    </row>
    <row r="6" spans="1:103" ht="5.25" customHeight="1" x14ac:dyDescent="0.2">
      <c r="C6" s="1516"/>
      <c r="D6" s="1516"/>
      <c r="E6" s="1516"/>
      <c r="F6" s="1516"/>
      <c r="G6" s="1516"/>
      <c r="H6" s="1516"/>
      <c r="I6" s="1516"/>
      <c r="J6" s="1516"/>
      <c r="K6" s="1516"/>
      <c r="L6" s="1516"/>
      <c r="M6" s="1516"/>
      <c r="N6" s="1516"/>
      <c r="O6" s="1516"/>
      <c r="P6" s="1516"/>
      <c r="Q6" s="1516"/>
      <c r="R6" s="1516"/>
      <c r="S6" s="1516"/>
      <c r="T6" s="1516"/>
      <c r="U6" s="1516"/>
      <c r="V6" s="1521"/>
      <c r="W6" s="1522"/>
      <c r="X6" s="1522"/>
      <c r="Y6" s="1522"/>
      <c r="Z6" s="1522"/>
      <c r="AA6" s="1522"/>
      <c r="AB6" s="1522"/>
      <c r="AC6" s="1522"/>
      <c r="AD6" s="1522"/>
      <c r="AE6" s="1522"/>
      <c r="AF6" s="1522"/>
      <c r="AG6" s="1522"/>
      <c r="AH6" s="1522"/>
      <c r="AI6" s="1522"/>
      <c r="AJ6" s="1522"/>
      <c r="AK6" s="1522"/>
      <c r="AL6" s="1522"/>
      <c r="AM6" s="1522"/>
      <c r="AN6" s="1522"/>
      <c r="AO6" s="1522"/>
      <c r="AP6" s="1522"/>
      <c r="AQ6" s="1522"/>
      <c r="AR6" s="1522"/>
      <c r="AS6" s="1522"/>
      <c r="AT6" s="1522"/>
      <c r="AU6" s="1522"/>
      <c r="AV6" s="1522"/>
      <c r="AW6" s="1522"/>
      <c r="AX6" s="1522"/>
      <c r="AY6" s="1522"/>
      <c r="AZ6" s="1522"/>
      <c r="BA6" s="1522"/>
      <c r="BB6" s="1522"/>
      <c r="BC6" s="1522"/>
      <c r="BD6" s="1522"/>
      <c r="BE6" s="1522"/>
      <c r="BF6" s="1522"/>
      <c r="BG6" s="1522"/>
      <c r="BH6" s="1522"/>
      <c r="BI6" s="1522"/>
      <c r="BJ6" s="1522"/>
      <c r="BK6" s="1522"/>
      <c r="BL6" s="1522"/>
      <c r="BM6" s="1522"/>
      <c r="BN6" s="1522"/>
      <c r="BO6" s="1522"/>
      <c r="BP6" s="1522"/>
      <c r="BQ6" s="1522"/>
      <c r="BR6" s="1522"/>
      <c r="BS6" s="1522"/>
      <c r="BT6" s="1522"/>
      <c r="BU6" s="1522"/>
      <c r="BV6" s="1522"/>
      <c r="BW6" s="1522"/>
      <c r="BX6" s="1522"/>
      <c r="BY6" s="1522"/>
      <c r="BZ6" s="1522"/>
      <c r="CA6" s="1522"/>
      <c r="CB6" s="1522"/>
      <c r="CC6" s="1522"/>
      <c r="CD6" s="1522"/>
      <c r="CE6" s="1522"/>
      <c r="CF6" s="1522"/>
      <c r="CG6" s="1522"/>
      <c r="CH6" s="1522"/>
      <c r="CI6" s="1522"/>
      <c r="CJ6" s="1522"/>
      <c r="CK6" s="1522"/>
      <c r="CL6" s="1522"/>
      <c r="CM6" s="1522"/>
      <c r="CN6" s="1522"/>
      <c r="CO6" s="1522"/>
      <c r="CP6" s="1522"/>
      <c r="CQ6" s="1522"/>
      <c r="CR6" s="1522"/>
      <c r="CS6" s="1522"/>
      <c r="CT6" s="1522"/>
      <c r="CU6" s="1522"/>
      <c r="CV6" s="1522"/>
      <c r="CW6" s="1523"/>
    </row>
    <row r="7" spans="1:103" ht="5.25" customHeight="1" x14ac:dyDescent="0.2">
      <c r="C7" s="1516"/>
      <c r="D7" s="1516"/>
      <c r="E7" s="1516"/>
      <c r="F7" s="1516"/>
      <c r="G7" s="1516"/>
      <c r="H7" s="1516"/>
      <c r="I7" s="1516"/>
      <c r="J7" s="1516"/>
      <c r="K7" s="1516"/>
      <c r="L7" s="1516"/>
      <c r="M7" s="1516"/>
      <c r="N7" s="1516"/>
      <c r="O7" s="1516"/>
      <c r="P7" s="1516"/>
      <c r="Q7" s="1516"/>
      <c r="R7" s="1516"/>
      <c r="S7" s="1516"/>
      <c r="T7" s="1516"/>
      <c r="U7" s="1516"/>
      <c r="V7" s="1521"/>
      <c r="W7" s="1522"/>
      <c r="X7" s="1522"/>
      <c r="Y7" s="1522"/>
      <c r="Z7" s="1522"/>
      <c r="AA7" s="1522"/>
      <c r="AB7" s="1522"/>
      <c r="AC7" s="1522"/>
      <c r="AD7" s="1522"/>
      <c r="AE7" s="1522"/>
      <c r="AF7" s="1522"/>
      <c r="AG7" s="1522"/>
      <c r="AH7" s="1522"/>
      <c r="AI7" s="1522"/>
      <c r="AJ7" s="1522"/>
      <c r="AK7" s="1522"/>
      <c r="AL7" s="1522"/>
      <c r="AM7" s="1522"/>
      <c r="AN7" s="1522"/>
      <c r="AO7" s="1522"/>
      <c r="AP7" s="1522"/>
      <c r="AQ7" s="1522"/>
      <c r="AR7" s="1522"/>
      <c r="AS7" s="1522"/>
      <c r="AT7" s="1522"/>
      <c r="AU7" s="1522"/>
      <c r="AV7" s="1522"/>
      <c r="AW7" s="1522"/>
      <c r="AX7" s="1522"/>
      <c r="AY7" s="1522"/>
      <c r="AZ7" s="1522"/>
      <c r="BA7" s="1522"/>
      <c r="BB7" s="1522"/>
      <c r="BC7" s="1522"/>
      <c r="BD7" s="1522"/>
      <c r="BE7" s="1522"/>
      <c r="BF7" s="1522"/>
      <c r="BG7" s="1522"/>
      <c r="BH7" s="1522"/>
      <c r="BI7" s="1522"/>
      <c r="BJ7" s="1522"/>
      <c r="BK7" s="1522"/>
      <c r="BL7" s="1522"/>
      <c r="BM7" s="1522"/>
      <c r="BN7" s="1522"/>
      <c r="BO7" s="1522"/>
      <c r="BP7" s="1522"/>
      <c r="BQ7" s="1522"/>
      <c r="BR7" s="1522"/>
      <c r="BS7" s="1522"/>
      <c r="BT7" s="1522"/>
      <c r="BU7" s="1522"/>
      <c r="BV7" s="1522"/>
      <c r="BW7" s="1522"/>
      <c r="BX7" s="1522"/>
      <c r="BY7" s="1522"/>
      <c r="BZ7" s="1522"/>
      <c r="CA7" s="1522"/>
      <c r="CB7" s="1522"/>
      <c r="CC7" s="1522"/>
      <c r="CD7" s="1522"/>
      <c r="CE7" s="1522"/>
      <c r="CF7" s="1522"/>
      <c r="CG7" s="1522"/>
      <c r="CH7" s="1522"/>
      <c r="CI7" s="1522"/>
      <c r="CJ7" s="1522"/>
      <c r="CK7" s="1522"/>
      <c r="CL7" s="1522"/>
      <c r="CM7" s="1522"/>
      <c r="CN7" s="1522"/>
      <c r="CO7" s="1522"/>
      <c r="CP7" s="1522"/>
      <c r="CQ7" s="1522"/>
      <c r="CR7" s="1522"/>
      <c r="CS7" s="1522"/>
      <c r="CT7" s="1522"/>
      <c r="CU7" s="1522"/>
      <c r="CV7" s="1522"/>
      <c r="CW7" s="1523"/>
    </row>
    <row r="8" spans="1:103" ht="5.25" customHeight="1" x14ac:dyDescent="0.2">
      <c r="C8" s="1517"/>
      <c r="D8" s="1517"/>
      <c r="E8" s="1517"/>
      <c r="F8" s="1517"/>
      <c r="G8" s="1517"/>
      <c r="H8" s="1517"/>
      <c r="I8" s="1517"/>
      <c r="J8" s="1517"/>
      <c r="K8" s="1517"/>
      <c r="L8" s="1517"/>
      <c r="M8" s="1517"/>
      <c r="N8" s="1517"/>
      <c r="O8" s="1517"/>
      <c r="P8" s="1517"/>
      <c r="Q8" s="1517"/>
      <c r="R8" s="1517"/>
      <c r="S8" s="1517"/>
      <c r="T8" s="1517"/>
      <c r="U8" s="1517"/>
      <c r="V8" s="1524"/>
      <c r="W8" s="1525"/>
      <c r="X8" s="1525"/>
      <c r="Y8" s="1525"/>
      <c r="Z8" s="1525"/>
      <c r="AA8" s="1525"/>
      <c r="AB8" s="1525"/>
      <c r="AC8" s="1525"/>
      <c r="AD8" s="1525"/>
      <c r="AE8" s="1525"/>
      <c r="AF8" s="1525"/>
      <c r="AG8" s="1525"/>
      <c r="AH8" s="1525"/>
      <c r="AI8" s="1525"/>
      <c r="AJ8" s="1525"/>
      <c r="AK8" s="1525"/>
      <c r="AL8" s="1525"/>
      <c r="AM8" s="1525"/>
      <c r="AN8" s="1525"/>
      <c r="AO8" s="1525"/>
      <c r="AP8" s="1525"/>
      <c r="AQ8" s="1525"/>
      <c r="AR8" s="1525"/>
      <c r="AS8" s="1525"/>
      <c r="AT8" s="1525"/>
      <c r="AU8" s="1525"/>
      <c r="AV8" s="1525"/>
      <c r="AW8" s="1525"/>
      <c r="AX8" s="1525"/>
      <c r="AY8" s="1525"/>
      <c r="AZ8" s="1525"/>
      <c r="BA8" s="1525"/>
      <c r="BB8" s="1525"/>
      <c r="BC8" s="1525"/>
      <c r="BD8" s="1525"/>
      <c r="BE8" s="1525"/>
      <c r="BF8" s="1525"/>
      <c r="BG8" s="1525"/>
      <c r="BH8" s="1525"/>
      <c r="BI8" s="1525"/>
      <c r="BJ8" s="1525"/>
      <c r="BK8" s="1525"/>
      <c r="BL8" s="1525"/>
      <c r="BM8" s="1525"/>
      <c r="BN8" s="1525"/>
      <c r="BO8" s="1525"/>
      <c r="BP8" s="1525"/>
      <c r="BQ8" s="1525"/>
      <c r="BR8" s="1525"/>
      <c r="BS8" s="1525"/>
      <c r="BT8" s="1525"/>
      <c r="BU8" s="1525"/>
      <c r="BV8" s="1525"/>
      <c r="BW8" s="1525"/>
      <c r="BX8" s="1525"/>
      <c r="BY8" s="1525"/>
      <c r="BZ8" s="1525"/>
      <c r="CA8" s="1525"/>
      <c r="CB8" s="1525"/>
      <c r="CC8" s="1525"/>
      <c r="CD8" s="1525"/>
      <c r="CE8" s="1525"/>
      <c r="CF8" s="1525"/>
      <c r="CG8" s="1525"/>
      <c r="CH8" s="1525"/>
      <c r="CI8" s="1525"/>
      <c r="CJ8" s="1525"/>
      <c r="CK8" s="1525"/>
      <c r="CL8" s="1525"/>
      <c r="CM8" s="1525"/>
      <c r="CN8" s="1525"/>
      <c r="CO8" s="1525"/>
      <c r="CP8" s="1525"/>
      <c r="CQ8" s="1525"/>
      <c r="CR8" s="1525"/>
      <c r="CS8" s="1525"/>
      <c r="CT8" s="1525"/>
      <c r="CU8" s="1525"/>
      <c r="CV8" s="1525"/>
      <c r="CW8" s="1526"/>
    </row>
    <row r="9" spans="1:103" ht="5.25" customHeight="1" x14ac:dyDescent="0.2"/>
    <row r="10" spans="1:103" ht="5.25" customHeight="1" x14ac:dyDescent="0.2"/>
    <row r="11" spans="1:103" ht="5.25" customHeight="1" x14ac:dyDescent="0.2">
      <c r="A11" s="1513" t="s">
        <v>177</v>
      </c>
      <c r="B11" s="1513"/>
      <c r="C11" s="1513"/>
      <c r="D11" s="1513"/>
      <c r="E11" s="1513"/>
      <c r="F11" s="1513"/>
      <c r="G11" s="1513"/>
      <c r="H11" s="1513"/>
      <c r="I11" s="1513"/>
      <c r="J11" s="1513"/>
      <c r="K11" s="1513"/>
      <c r="L11" s="1513"/>
      <c r="M11" s="1513"/>
      <c r="N11" s="1513"/>
      <c r="O11" s="1513"/>
      <c r="P11" s="1513"/>
      <c r="Q11" s="1513"/>
      <c r="R11" s="1513"/>
      <c r="S11" s="1513"/>
      <c r="T11" s="1513"/>
      <c r="U11" s="1513"/>
      <c r="V11" s="1513"/>
      <c r="W11" s="1513"/>
      <c r="X11" s="1513"/>
      <c r="Y11" s="1513"/>
      <c r="Z11" s="1513"/>
      <c r="AA11" s="1513"/>
      <c r="AB11" s="1513"/>
      <c r="AC11" s="1513"/>
      <c r="AD11" s="1513"/>
      <c r="AE11" s="1513"/>
      <c r="AF11" s="1513"/>
      <c r="AG11" s="1513"/>
      <c r="AH11" s="1513"/>
      <c r="AI11" s="1513"/>
      <c r="AJ11" s="1513"/>
      <c r="AK11" s="1513"/>
      <c r="AL11" s="1513"/>
      <c r="AM11" s="1513"/>
      <c r="AN11" s="1513"/>
      <c r="AO11" s="1513"/>
      <c r="AP11" s="1513"/>
      <c r="AQ11" s="1513"/>
      <c r="AR11" s="1513"/>
      <c r="AS11" s="1513"/>
      <c r="AT11" s="1513"/>
      <c r="AU11" s="1513"/>
      <c r="AV11" s="1513"/>
      <c r="AW11" s="1513"/>
      <c r="AX11" s="1513"/>
      <c r="AY11" s="1513"/>
      <c r="AZ11" s="1513"/>
      <c r="BA11" s="1513"/>
      <c r="BB11" s="1513"/>
      <c r="BC11" s="1513"/>
      <c r="BD11" s="1513"/>
      <c r="BE11" s="1513"/>
      <c r="BF11" s="1513"/>
      <c r="BG11" s="1513"/>
      <c r="BH11" s="1513"/>
      <c r="BI11" s="1513"/>
      <c r="BJ11" s="1513"/>
      <c r="BK11" s="1513"/>
      <c r="BL11" s="1513"/>
      <c r="BM11" s="1513"/>
      <c r="BN11" s="1513"/>
      <c r="BO11" s="1513"/>
      <c r="BP11" s="1513"/>
      <c r="BQ11" s="1513"/>
      <c r="BR11" s="1513"/>
      <c r="BS11" s="1513"/>
      <c r="BT11" s="1513"/>
      <c r="BU11" s="1513"/>
      <c r="BV11" s="1513"/>
      <c r="BW11" s="1513"/>
      <c r="BX11" s="1513"/>
      <c r="BY11" s="1513"/>
      <c r="BZ11" s="1513"/>
      <c r="CA11" s="1513"/>
      <c r="CB11" s="1513"/>
      <c r="CC11" s="1513"/>
      <c r="CD11" s="1513"/>
      <c r="CE11" s="1513"/>
      <c r="CF11" s="1513"/>
      <c r="CG11" s="1513"/>
      <c r="CH11" s="1513"/>
      <c r="CI11" s="1513"/>
      <c r="CJ11" s="1513"/>
      <c r="CK11" s="1513"/>
      <c r="CL11" s="1513"/>
      <c r="CM11" s="1513"/>
      <c r="CN11" s="1513"/>
      <c r="CO11" s="1513"/>
      <c r="CP11" s="1513"/>
      <c r="CQ11" s="1513"/>
      <c r="CR11" s="1513"/>
      <c r="CS11" s="1513"/>
      <c r="CT11" s="1513"/>
      <c r="CU11" s="1513"/>
      <c r="CV11" s="1513"/>
      <c r="CW11" s="1513"/>
    </row>
    <row r="12" spans="1:103" ht="5.25" customHeight="1" x14ac:dyDescent="0.2">
      <c r="A12" s="1513"/>
      <c r="B12" s="1513"/>
      <c r="C12" s="1513"/>
      <c r="D12" s="1513"/>
      <c r="E12" s="1513"/>
      <c r="F12" s="1513"/>
      <c r="G12" s="1513"/>
      <c r="H12" s="1513"/>
      <c r="I12" s="1513"/>
      <c r="J12" s="1513"/>
      <c r="K12" s="1513"/>
      <c r="L12" s="1513"/>
      <c r="M12" s="1513"/>
      <c r="N12" s="1513"/>
      <c r="O12" s="1513"/>
      <c r="P12" s="1513"/>
      <c r="Q12" s="1513"/>
      <c r="R12" s="1513"/>
      <c r="S12" s="1513"/>
      <c r="T12" s="1513"/>
      <c r="U12" s="1513"/>
      <c r="V12" s="1513"/>
      <c r="W12" s="1513"/>
      <c r="X12" s="1513"/>
      <c r="Y12" s="1513"/>
      <c r="Z12" s="1513"/>
      <c r="AA12" s="1513"/>
      <c r="AB12" s="1513"/>
      <c r="AC12" s="1513"/>
      <c r="AD12" s="1513"/>
      <c r="AE12" s="1513"/>
      <c r="AF12" s="1513"/>
      <c r="AG12" s="1513"/>
      <c r="AH12" s="1513"/>
      <c r="AI12" s="1513"/>
      <c r="AJ12" s="1513"/>
      <c r="AK12" s="1513"/>
      <c r="AL12" s="1513"/>
      <c r="AM12" s="1513"/>
      <c r="AN12" s="1513"/>
      <c r="AO12" s="1513"/>
      <c r="AP12" s="1513"/>
      <c r="AQ12" s="1513"/>
      <c r="AR12" s="1513"/>
      <c r="AS12" s="1513"/>
      <c r="AT12" s="1513"/>
      <c r="AU12" s="1513"/>
      <c r="AV12" s="1513"/>
      <c r="AW12" s="1513"/>
      <c r="AX12" s="1513"/>
      <c r="AY12" s="1513"/>
      <c r="AZ12" s="1513"/>
      <c r="BA12" s="1513"/>
      <c r="BB12" s="1513"/>
      <c r="BC12" s="1513"/>
      <c r="BD12" s="1513"/>
      <c r="BE12" s="1513"/>
      <c r="BF12" s="1513"/>
      <c r="BG12" s="1513"/>
      <c r="BH12" s="1513"/>
      <c r="BI12" s="1513"/>
      <c r="BJ12" s="1513"/>
      <c r="BK12" s="1513"/>
      <c r="BL12" s="1513"/>
      <c r="BM12" s="1513"/>
      <c r="BN12" s="1513"/>
      <c r="BO12" s="1513"/>
      <c r="BP12" s="1513"/>
      <c r="BQ12" s="1513"/>
      <c r="BR12" s="1513"/>
      <c r="BS12" s="1513"/>
      <c r="BT12" s="1513"/>
      <c r="BU12" s="1513"/>
      <c r="BV12" s="1513"/>
      <c r="BW12" s="1513"/>
      <c r="BX12" s="1513"/>
      <c r="BY12" s="1513"/>
      <c r="BZ12" s="1513"/>
      <c r="CA12" s="1513"/>
      <c r="CB12" s="1513"/>
      <c r="CC12" s="1513"/>
      <c r="CD12" s="1513"/>
      <c r="CE12" s="1513"/>
      <c r="CF12" s="1513"/>
      <c r="CG12" s="1513"/>
      <c r="CH12" s="1513"/>
      <c r="CI12" s="1513"/>
      <c r="CJ12" s="1513"/>
      <c r="CK12" s="1513"/>
      <c r="CL12" s="1513"/>
      <c r="CM12" s="1513"/>
      <c r="CN12" s="1513"/>
      <c r="CO12" s="1513"/>
      <c r="CP12" s="1513"/>
      <c r="CQ12" s="1513"/>
      <c r="CR12" s="1513"/>
      <c r="CS12" s="1513"/>
      <c r="CT12" s="1513"/>
      <c r="CU12" s="1513"/>
      <c r="CV12" s="1513"/>
      <c r="CW12" s="1513"/>
    </row>
    <row r="13" spans="1:103" ht="5.25" customHeight="1" x14ac:dyDescent="0.2">
      <c r="A13" s="1513"/>
      <c r="B13" s="1513"/>
      <c r="C13" s="1513"/>
      <c r="D13" s="1513"/>
      <c r="E13" s="1513"/>
      <c r="F13" s="1513"/>
      <c r="G13" s="1513"/>
      <c r="H13" s="1513"/>
      <c r="I13" s="1513"/>
      <c r="J13" s="1513"/>
      <c r="K13" s="1513"/>
      <c r="L13" s="1513"/>
      <c r="M13" s="1513"/>
      <c r="N13" s="1513"/>
      <c r="O13" s="1513"/>
      <c r="P13" s="1513"/>
      <c r="Q13" s="1513"/>
      <c r="R13" s="1513"/>
      <c r="S13" s="1513"/>
      <c r="T13" s="1513"/>
      <c r="U13" s="1513"/>
      <c r="V13" s="1513"/>
      <c r="W13" s="1513"/>
      <c r="X13" s="1513"/>
      <c r="Y13" s="1513"/>
      <c r="Z13" s="1513"/>
      <c r="AA13" s="1513"/>
      <c r="AB13" s="1513"/>
      <c r="AC13" s="1513"/>
      <c r="AD13" s="1513"/>
      <c r="AE13" s="1513"/>
      <c r="AF13" s="1513"/>
      <c r="AG13" s="1513"/>
      <c r="AH13" s="1513"/>
      <c r="AI13" s="1513"/>
      <c r="AJ13" s="1513"/>
      <c r="AK13" s="1513"/>
      <c r="AL13" s="1513"/>
      <c r="AM13" s="1513"/>
      <c r="AN13" s="1513"/>
      <c r="AO13" s="1513"/>
      <c r="AP13" s="1513"/>
      <c r="AQ13" s="1513"/>
      <c r="AR13" s="1513"/>
      <c r="AS13" s="1513"/>
      <c r="AT13" s="1513"/>
      <c r="AU13" s="1513"/>
      <c r="AV13" s="1513"/>
      <c r="AW13" s="1513"/>
      <c r="AX13" s="1513"/>
      <c r="AY13" s="1513"/>
      <c r="AZ13" s="1513"/>
      <c r="BA13" s="1513"/>
      <c r="BB13" s="1513"/>
      <c r="BC13" s="1513"/>
      <c r="BD13" s="1513"/>
      <c r="BE13" s="1513"/>
      <c r="BF13" s="1513"/>
      <c r="BG13" s="1513"/>
      <c r="BH13" s="1513"/>
      <c r="BI13" s="1513"/>
      <c r="BJ13" s="1513"/>
      <c r="BK13" s="1513"/>
      <c r="BL13" s="1513"/>
      <c r="BM13" s="1513"/>
      <c r="BN13" s="1513"/>
      <c r="BO13" s="1513"/>
      <c r="BP13" s="1513"/>
      <c r="BQ13" s="1513"/>
      <c r="BR13" s="1513"/>
      <c r="BS13" s="1513"/>
      <c r="BT13" s="1513"/>
      <c r="BU13" s="1513"/>
      <c r="BV13" s="1513"/>
      <c r="BW13" s="1513"/>
      <c r="BX13" s="1513"/>
      <c r="BY13" s="1513"/>
      <c r="BZ13" s="1513"/>
      <c r="CA13" s="1513"/>
      <c r="CB13" s="1513"/>
      <c r="CC13" s="1513"/>
      <c r="CD13" s="1513"/>
      <c r="CE13" s="1513"/>
      <c r="CF13" s="1513"/>
      <c r="CG13" s="1513"/>
      <c r="CH13" s="1513"/>
      <c r="CI13" s="1513"/>
      <c r="CJ13" s="1513"/>
      <c r="CK13" s="1513"/>
      <c r="CL13" s="1513"/>
      <c r="CM13" s="1513"/>
      <c r="CN13" s="1513"/>
      <c r="CO13" s="1513"/>
      <c r="CP13" s="1513"/>
      <c r="CQ13" s="1513"/>
      <c r="CR13" s="1513"/>
      <c r="CS13" s="1513"/>
      <c r="CT13" s="1513"/>
      <c r="CU13" s="1513"/>
      <c r="CV13" s="1513"/>
      <c r="CW13" s="1513"/>
    </row>
    <row r="14" spans="1:103" ht="5.25" customHeight="1" x14ac:dyDescent="0.2">
      <c r="A14" s="425"/>
      <c r="B14" s="425"/>
      <c r="C14" s="426"/>
      <c r="D14" s="426"/>
      <c r="E14" s="426"/>
      <c r="F14" s="426"/>
      <c r="G14" s="426"/>
      <c r="H14" s="426"/>
      <c r="I14" s="426"/>
      <c r="J14" s="426"/>
      <c r="K14" s="426"/>
      <c r="L14" s="426"/>
      <c r="M14" s="426"/>
      <c r="N14" s="426"/>
      <c r="O14" s="426"/>
      <c r="P14" s="426"/>
      <c r="Q14" s="426"/>
      <c r="R14" s="426"/>
      <c r="S14" s="426"/>
      <c r="T14" s="426"/>
      <c r="U14" s="426"/>
      <c r="V14" s="425"/>
      <c r="W14" s="425"/>
      <c r="X14" s="425"/>
      <c r="Y14" s="425"/>
      <c r="Z14" s="425"/>
      <c r="AA14" s="425"/>
      <c r="AB14" s="425"/>
      <c r="AC14" s="425"/>
      <c r="AD14" s="425"/>
      <c r="AE14" s="425"/>
      <c r="AF14" s="425"/>
      <c r="AG14" s="425"/>
      <c r="AH14" s="425"/>
      <c r="AI14" s="425"/>
      <c r="AJ14" s="425"/>
      <c r="AK14" s="425"/>
      <c r="AL14" s="425"/>
      <c r="AM14" s="425"/>
      <c r="AN14" s="425"/>
      <c r="AO14" s="425"/>
      <c r="AP14" s="425"/>
      <c r="AQ14" s="425"/>
      <c r="AR14" s="425"/>
      <c r="AS14" s="425"/>
      <c r="AT14" s="425"/>
      <c r="AU14" s="425"/>
      <c r="AV14" s="425"/>
      <c r="AW14" s="425"/>
      <c r="AX14" s="425"/>
      <c r="AY14" s="425"/>
      <c r="AZ14" s="425"/>
      <c r="BA14" s="425"/>
      <c r="BB14" s="425"/>
      <c r="BC14" s="425"/>
      <c r="BD14" s="425"/>
      <c r="BE14" s="425"/>
      <c r="BF14" s="425"/>
      <c r="BG14" s="425"/>
      <c r="BH14" s="425"/>
      <c r="BI14" s="425"/>
      <c r="BJ14" s="425"/>
      <c r="BK14" s="425"/>
      <c r="BL14" s="425"/>
      <c r="BM14" s="425"/>
      <c r="BN14" s="425"/>
      <c r="BO14" s="425"/>
      <c r="BP14" s="425"/>
      <c r="BQ14" s="425"/>
      <c r="BR14" s="425"/>
      <c r="BS14" s="425"/>
      <c r="BT14" s="425"/>
      <c r="BU14" s="425"/>
      <c r="BV14" s="425"/>
      <c r="BW14" s="425"/>
      <c r="BX14" s="425"/>
      <c r="BY14" s="425"/>
      <c r="BZ14" s="425"/>
      <c r="CA14" s="425"/>
      <c r="CB14" s="425"/>
      <c r="CC14" s="425"/>
      <c r="CD14" s="425"/>
      <c r="CE14" s="425"/>
      <c r="CF14" s="425"/>
      <c r="CG14" s="425"/>
      <c r="CH14" s="425"/>
      <c r="CI14" s="425"/>
      <c r="CJ14" s="425"/>
      <c r="CK14" s="425"/>
      <c r="CL14" s="425"/>
      <c r="CM14" s="425"/>
      <c r="CN14" s="425"/>
      <c r="CO14" s="425"/>
      <c r="CP14" s="425"/>
      <c r="CQ14" s="425"/>
      <c r="CR14" s="425"/>
      <c r="CS14" s="425"/>
      <c r="CT14" s="425"/>
      <c r="CU14" s="425"/>
      <c r="CV14" s="425"/>
      <c r="CW14" s="425"/>
      <c r="CX14" s="425"/>
      <c r="CY14" s="425"/>
    </row>
    <row r="15" spans="1:103" ht="5.25" customHeight="1" x14ac:dyDescent="0.2">
      <c r="A15" s="425"/>
      <c r="B15" s="425"/>
      <c r="C15" s="425"/>
      <c r="D15" s="427"/>
      <c r="E15" s="427"/>
      <c r="F15" s="427"/>
      <c r="G15" s="427"/>
      <c r="H15" s="427"/>
      <c r="I15" s="427"/>
      <c r="J15" s="427"/>
      <c r="K15" s="427"/>
      <c r="L15" s="427"/>
      <c r="M15" s="427"/>
      <c r="N15" s="427"/>
      <c r="O15" s="427"/>
      <c r="P15" s="427"/>
      <c r="Q15" s="427"/>
      <c r="R15" s="427"/>
      <c r="S15" s="427"/>
      <c r="T15" s="427"/>
      <c r="U15" s="427"/>
      <c r="V15" s="427"/>
      <c r="W15" s="427"/>
      <c r="X15" s="427"/>
      <c r="Y15" s="427"/>
      <c r="Z15" s="427"/>
      <c r="AA15" s="427"/>
      <c r="AB15" s="427"/>
      <c r="AC15" s="427"/>
      <c r="AD15" s="427"/>
      <c r="AE15" s="427"/>
      <c r="AF15" s="427"/>
      <c r="AG15" s="427"/>
      <c r="AH15" s="427"/>
      <c r="AI15" s="427"/>
      <c r="AJ15" s="427"/>
      <c r="AK15" s="427"/>
      <c r="AL15" s="427"/>
      <c r="AM15" s="427"/>
      <c r="AN15" s="427"/>
      <c r="AO15" s="427"/>
      <c r="AP15" s="427"/>
      <c r="AQ15" s="427"/>
      <c r="AR15" s="427"/>
      <c r="AS15" s="427"/>
      <c r="AT15" s="427"/>
      <c r="AU15" s="427"/>
      <c r="AV15" s="427"/>
      <c r="AW15" s="427"/>
      <c r="AX15" s="427"/>
      <c r="AY15" s="427"/>
      <c r="AZ15" s="427"/>
      <c r="BA15" s="427"/>
      <c r="BB15" s="427"/>
      <c r="BC15" s="427"/>
      <c r="BD15" s="427"/>
      <c r="BE15" s="427"/>
      <c r="BF15" s="427"/>
      <c r="BG15" s="427"/>
      <c r="BH15" s="427"/>
      <c r="BI15" s="427"/>
      <c r="BJ15" s="427"/>
      <c r="BK15" s="427"/>
      <c r="BL15" s="427"/>
      <c r="BM15" s="427"/>
      <c r="BN15" s="427"/>
      <c r="BO15" s="427"/>
      <c r="BP15" s="427"/>
      <c r="BQ15" s="427"/>
      <c r="BR15" s="427"/>
      <c r="BS15" s="427"/>
      <c r="BT15" s="427"/>
      <c r="BU15" s="427"/>
      <c r="BV15" s="427"/>
      <c r="BW15" s="427"/>
      <c r="BX15" s="427"/>
      <c r="BY15" s="427"/>
      <c r="BZ15" s="428"/>
      <c r="CA15" s="428"/>
      <c r="CB15" s="428"/>
      <c r="CC15" s="428"/>
      <c r="CD15" s="428"/>
      <c r="CE15" s="428"/>
      <c r="CF15" s="428"/>
      <c r="CG15" s="427"/>
      <c r="CH15" s="427"/>
      <c r="CI15" s="427"/>
      <c r="CJ15" s="428"/>
      <c r="CK15" s="428"/>
      <c r="CL15" s="428"/>
      <c r="CM15" s="428"/>
      <c r="CN15" s="428"/>
      <c r="CO15" s="427"/>
      <c r="CP15" s="427"/>
      <c r="CQ15" s="427"/>
      <c r="CR15" s="427"/>
      <c r="CS15" s="428"/>
      <c r="CT15" s="428"/>
      <c r="CU15" s="428"/>
      <c r="CV15" s="428"/>
      <c r="CW15" s="428"/>
      <c r="CX15" s="426"/>
      <c r="CY15" s="426"/>
    </row>
    <row r="16" spans="1:103" ht="5.25" customHeight="1" x14ac:dyDescent="0.2">
      <c r="A16" s="425"/>
      <c r="B16" s="425"/>
      <c r="C16" s="425"/>
      <c r="D16" s="425"/>
      <c r="E16" s="425"/>
      <c r="F16" s="429"/>
      <c r="G16" s="429"/>
      <c r="H16" s="429"/>
      <c r="I16" s="429"/>
      <c r="J16" s="429"/>
      <c r="K16" s="429"/>
      <c r="L16" s="429"/>
      <c r="M16" s="429"/>
      <c r="N16" s="429"/>
      <c r="O16" s="429"/>
      <c r="P16" s="429"/>
      <c r="Q16" s="429"/>
      <c r="R16" s="429"/>
      <c r="S16" s="429"/>
      <c r="T16" s="429"/>
      <c r="U16" s="429"/>
      <c r="V16" s="429"/>
      <c r="W16" s="429"/>
      <c r="X16" s="429"/>
      <c r="Y16" s="429"/>
      <c r="Z16" s="429"/>
      <c r="AA16" s="429"/>
      <c r="AB16" s="429"/>
      <c r="AC16" s="429"/>
      <c r="AD16" s="429"/>
      <c r="AE16" s="429"/>
      <c r="AF16" s="429"/>
      <c r="AG16" s="429"/>
      <c r="AH16" s="429"/>
      <c r="AI16" s="429"/>
      <c r="AJ16" s="429"/>
      <c r="AK16" s="429"/>
      <c r="AL16" s="429"/>
      <c r="AM16" s="429"/>
      <c r="AN16" s="429"/>
      <c r="AO16" s="429"/>
      <c r="AP16" s="429"/>
      <c r="AQ16" s="429"/>
      <c r="AR16" s="429"/>
      <c r="AS16" s="429"/>
      <c r="AT16" s="429"/>
      <c r="AU16" s="429"/>
      <c r="AV16" s="429"/>
      <c r="AW16" s="429"/>
      <c r="AX16" s="429"/>
      <c r="AY16" s="429"/>
      <c r="AZ16" s="429"/>
      <c r="BA16" s="429"/>
      <c r="BB16" s="429"/>
      <c r="BC16" s="429"/>
      <c r="BD16" s="429"/>
      <c r="BE16" s="429"/>
      <c r="BF16" s="429"/>
      <c r="BG16" s="429"/>
      <c r="BH16" s="429"/>
      <c r="BI16" s="429"/>
      <c r="BJ16" s="429"/>
      <c r="BK16" s="429"/>
      <c r="BL16" s="429"/>
      <c r="BM16" s="429"/>
      <c r="BN16" s="429"/>
      <c r="BO16" s="429"/>
      <c r="BP16" s="429"/>
      <c r="BQ16" s="429"/>
      <c r="BR16" s="429"/>
      <c r="BS16" s="429"/>
      <c r="BT16" s="429"/>
      <c r="BU16" s="429"/>
      <c r="BV16" s="429"/>
      <c r="BW16" s="429"/>
      <c r="BX16" s="429"/>
      <c r="BY16" s="429"/>
      <c r="BZ16" s="429"/>
      <c r="CA16" s="429"/>
      <c r="CB16" s="429"/>
      <c r="CC16" s="429"/>
      <c r="CD16" s="429"/>
      <c r="CE16" s="429"/>
      <c r="CF16" s="429"/>
      <c r="CG16" s="429"/>
      <c r="CH16" s="429"/>
      <c r="CI16" s="429"/>
      <c r="CJ16" s="429"/>
      <c r="CK16" s="429"/>
      <c r="CL16" s="429"/>
      <c r="CM16" s="429"/>
      <c r="CN16" s="429"/>
      <c r="CO16" s="429"/>
      <c r="CP16" s="429"/>
      <c r="CQ16" s="429"/>
      <c r="CR16" s="429"/>
      <c r="CS16" s="429"/>
      <c r="CT16" s="425"/>
      <c r="CU16" s="425"/>
      <c r="CV16" s="425"/>
      <c r="CW16" s="425"/>
      <c r="CX16" s="425"/>
      <c r="CY16" s="425"/>
    </row>
    <row r="17" spans="1:129" ht="5.25" customHeight="1" x14ac:dyDescent="0.2">
      <c r="A17" s="425"/>
      <c r="B17" s="425"/>
      <c r="C17" s="425"/>
      <c r="D17" s="425"/>
      <c r="E17" s="425"/>
      <c r="F17" s="425"/>
      <c r="G17" s="1527" t="s">
        <v>579</v>
      </c>
      <c r="H17" s="1527"/>
      <c r="I17" s="1527"/>
      <c r="J17" s="1527"/>
      <c r="K17" s="1527"/>
      <c r="L17" s="1527"/>
      <c r="M17" s="1527"/>
      <c r="N17" s="1527"/>
      <c r="O17" s="1527"/>
      <c r="P17" s="1527"/>
      <c r="Q17" s="1527"/>
      <c r="R17" s="1527"/>
      <c r="S17" s="1527"/>
      <c r="T17" s="1527"/>
      <c r="U17" s="1527"/>
      <c r="V17" s="1527"/>
      <c r="W17" s="1527"/>
      <c r="X17" s="1527"/>
      <c r="Y17" s="1527"/>
      <c r="Z17" s="1527"/>
      <c r="AA17" s="1527"/>
      <c r="AB17" s="1527"/>
      <c r="AC17" s="1527"/>
      <c r="AD17" s="1527"/>
      <c r="AE17" s="1527"/>
      <c r="AF17" s="1527"/>
      <c r="AG17" s="1527"/>
      <c r="AH17" s="1527"/>
      <c r="AI17" s="1527"/>
      <c r="AJ17" s="1527"/>
      <c r="AK17" s="1527"/>
      <c r="AL17" s="1527"/>
      <c r="AM17" s="1527"/>
      <c r="AN17" s="1527"/>
      <c r="AO17" s="1527"/>
      <c r="AP17" s="1527"/>
      <c r="AQ17" s="1527"/>
      <c r="AR17" s="1527"/>
      <c r="AS17" s="1527"/>
      <c r="AT17" s="1527"/>
      <c r="AU17" s="1527"/>
      <c r="AV17" s="1527"/>
      <c r="AW17" s="1527"/>
      <c r="AX17" s="1527"/>
      <c r="AY17" s="1527"/>
      <c r="AZ17" s="1527"/>
      <c r="BA17" s="1527"/>
      <c r="BB17" s="1527"/>
      <c r="BC17" s="1527"/>
      <c r="BD17" s="1527"/>
      <c r="BE17" s="1527"/>
      <c r="BF17" s="1527"/>
      <c r="BG17" s="1527"/>
      <c r="BH17" s="1527"/>
      <c r="BI17" s="1527"/>
      <c r="BJ17" s="1527"/>
      <c r="BK17" s="1527"/>
      <c r="BL17" s="1527"/>
      <c r="BM17" s="1527"/>
      <c r="BN17" s="1527"/>
      <c r="BO17" s="1527"/>
      <c r="BP17" s="1527"/>
      <c r="BQ17" s="1527"/>
      <c r="BR17" s="1527"/>
      <c r="BS17" s="1527"/>
      <c r="BT17" s="1527"/>
      <c r="BU17" s="1527"/>
      <c r="BV17" s="1527"/>
      <c r="BW17" s="1527"/>
      <c r="BX17" s="1527"/>
      <c r="BY17" s="1527"/>
      <c r="BZ17" s="1527"/>
      <c r="CA17" s="1527"/>
      <c r="CB17" s="1527"/>
      <c r="CC17" s="1527"/>
      <c r="CD17" s="1528" t="s">
        <v>180</v>
      </c>
      <c r="CE17" s="1528"/>
      <c r="CF17" s="1528"/>
      <c r="CG17" s="1528"/>
      <c r="CH17" s="1528"/>
      <c r="CI17" s="1528"/>
      <c r="CJ17" s="1528"/>
      <c r="CK17" s="1528"/>
      <c r="CL17" s="1528"/>
      <c r="CM17" s="1528"/>
      <c r="CN17" s="1528"/>
      <c r="CO17" s="425"/>
      <c r="CP17" s="425"/>
      <c r="CQ17" s="425"/>
      <c r="CR17" s="425"/>
      <c r="CS17" s="425"/>
      <c r="CT17" s="425"/>
      <c r="CU17" s="425"/>
      <c r="CV17" s="425"/>
      <c r="CW17" s="425"/>
      <c r="CX17" s="425"/>
      <c r="CY17" s="425"/>
    </row>
    <row r="18" spans="1:129" ht="5.25" customHeight="1" x14ac:dyDescent="0.2">
      <c r="A18" s="425"/>
      <c r="B18" s="425"/>
      <c r="C18" s="425"/>
      <c r="D18" s="430"/>
      <c r="E18" s="430"/>
      <c r="F18" s="430"/>
      <c r="G18" s="1527"/>
      <c r="H18" s="1527"/>
      <c r="I18" s="1527"/>
      <c r="J18" s="1527"/>
      <c r="K18" s="1527"/>
      <c r="L18" s="1527"/>
      <c r="M18" s="1527"/>
      <c r="N18" s="1527"/>
      <c r="O18" s="1527"/>
      <c r="P18" s="1527"/>
      <c r="Q18" s="1527"/>
      <c r="R18" s="1527"/>
      <c r="S18" s="1527"/>
      <c r="T18" s="1527"/>
      <c r="U18" s="1527"/>
      <c r="V18" s="1527"/>
      <c r="W18" s="1527"/>
      <c r="X18" s="1527"/>
      <c r="Y18" s="1527"/>
      <c r="Z18" s="1527"/>
      <c r="AA18" s="1527"/>
      <c r="AB18" s="1527"/>
      <c r="AC18" s="1527"/>
      <c r="AD18" s="1527"/>
      <c r="AE18" s="1527"/>
      <c r="AF18" s="1527"/>
      <c r="AG18" s="1527"/>
      <c r="AH18" s="1527"/>
      <c r="AI18" s="1527"/>
      <c r="AJ18" s="1527"/>
      <c r="AK18" s="1527"/>
      <c r="AL18" s="1527"/>
      <c r="AM18" s="1527"/>
      <c r="AN18" s="1527"/>
      <c r="AO18" s="1527"/>
      <c r="AP18" s="1527"/>
      <c r="AQ18" s="1527"/>
      <c r="AR18" s="1527"/>
      <c r="AS18" s="1527"/>
      <c r="AT18" s="1527"/>
      <c r="AU18" s="1527"/>
      <c r="AV18" s="1527"/>
      <c r="AW18" s="1527"/>
      <c r="AX18" s="1527"/>
      <c r="AY18" s="1527"/>
      <c r="AZ18" s="1527"/>
      <c r="BA18" s="1527"/>
      <c r="BB18" s="1527"/>
      <c r="BC18" s="1527"/>
      <c r="BD18" s="1527"/>
      <c r="BE18" s="1527"/>
      <c r="BF18" s="1527"/>
      <c r="BG18" s="1527"/>
      <c r="BH18" s="1527"/>
      <c r="BI18" s="1527"/>
      <c r="BJ18" s="1527"/>
      <c r="BK18" s="1527"/>
      <c r="BL18" s="1527"/>
      <c r="BM18" s="1527"/>
      <c r="BN18" s="1527"/>
      <c r="BO18" s="1527"/>
      <c r="BP18" s="1527"/>
      <c r="BQ18" s="1527"/>
      <c r="BR18" s="1527"/>
      <c r="BS18" s="1527"/>
      <c r="BT18" s="1527"/>
      <c r="BU18" s="1527"/>
      <c r="BV18" s="1527"/>
      <c r="BW18" s="1527"/>
      <c r="BX18" s="1527"/>
      <c r="BY18" s="1527"/>
      <c r="BZ18" s="1527"/>
      <c r="CA18" s="1527"/>
      <c r="CB18" s="1527"/>
      <c r="CC18" s="1527"/>
      <c r="CD18" s="1528"/>
      <c r="CE18" s="1528"/>
      <c r="CF18" s="1528"/>
      <c r="CG18" s="1528"/>
      <c r="CH18" s="1528"/>
      <c r="CI18" s="1528"/>
      <c r="CJ18" s="1528"/>
      <c r="CK18" s="1528"/>
      <c r="CL18" s="1528"/>
      <c r="CM18" s="1528"/>
      <c r="CN18" s="1528"/>
      <c r="CO18" s="431"/>
      <c r="CP18" s="431"/>
      <c r="CQ18" s="431"/>
      <c r="CR18" s="1522"/>
      <c r="CS18" s="1522"/>
      <c r="CT18" s="1522"/>
      <c r="CU18" s="1522"/>
      <c r="CV18" s="432"/>
      <c r="CW18" s="432"/>
      <c r="CX18" s="432"/>
      <c r="CY18" s="432"/>
      <c r="CZ18" s="432"/>
      <c r="DA18" s="432"/>
      <c r="DB18" s="432"/>
      <c r="DC18" s="432"/>
      <c r="DD18" s="432"/>
      <c r="DE18" s="432"/>
      <c r="DF18" s="432"/>
      <c r="DG18" s="432"/>
      <c r="DH18" s="432"/>
      <c r="DI18" s="432"/>
      <c r="DJ18" s="432"/>
      <c r="DK18" s="432"/>
      <c r="DL18" s="432"/>
      <c r="DM18" s="432"/>
      <c r="DN18" s="432"/>
      <c r="DO18" s="432"/>
      <c r="DP18" s="432"/>
      <c r="DQ18" s="432"/>
      <c r="DR18" s="432"/>
      <c r="DS18" s="432"/>
      <c r="DT18" s="432"/>
      <c r="DU18" s="432"/>
    </row>
    <row r="19" spans="1:129" ht="5.25" customHeight="1" x14ac:dyDescent="0.2">
      <c r="A19" s="425"/>
      <c r="B19" s="425"/>
      <c r="C19" s="425"/>
      <c r="D19" s="430"/>
      <c r="E19" s="430"/>
      <c r="F19" s="430"/>
      <c r="G19" s="1527"/>
      <c r="H19" s="1527"/>
      <c r="I19" s="1527"/>
      <c r="J19" s="1527"/>
      <c r="K19" s="1527"/>
      <c r="L19" s="1527"/>
      <c r="M19" s="1527"/>
      <c r="N19" s="1527"/>
      <c r="O19" s="1527"/>
      <c r="P19" s="1527"/>
      <c r="Q19" s="1527"/>
      <c r="R19" s="1527"/>
      <c r="S19" s="1527"/>
      <c r="T19" s="1527"/>
      <c r="U19" s="1527"/>
      <c r="V19" s="1527"/>
      <c r="W19" s="1527"/>
      <c r="X19" s="1527"/>
      <c r="Y19" s="1527"/>
      <c r="Z19" s="1527"/>
      <c r="AA19" s="1527"/>
      <c r="AB19" s="1527"/>
      <c r="AC19" s="1527"/>
      <c r="AD19" s="1527"/>
      <c r="AE19" s="1527"/>
      <c r="AF19" s="1527"/>
      <c r="AG19" s="1527"/>
      <c r="AH19" s="1527"/>
      <c r="AI19" s="1527"/>
      <c r="AJ19" s="1527"/>
      <c r="AK19" s="1527"/>
      <c r="AL19" s="1527"/>
      <c r="AM19" s="1527"/>
      <c r="AN19" s="1527"/>
      <c r="AO19" s="1527"/>
      <c r="AP19" s="1527"/>
      <c r="AQ19" s="1527"/>
      <c r="AR19" s="1527"/>
      <c r="AS19" s="1527"/>
      <c r="AT19" s="1527"/>
      <c r="AU19" s="1527"/>
      <c r="AV19" s="1527"/>
      <c r="AW19" s="1527"/>
      <c r="AX19" s="1527"/>
      <c r="AY19" s="1527"/>
      <c r="AZ19" s="1527"/>
      <c r="BA19" s="1527"/>
      <c r="BB19" s="1527"/>
      <c r="BC19" s="1527"/>
      <c r="BD19" s="1527"/>
      <c r="BE19" s="1527"/>
      <c r="BF19" s="1527"/>
      <c r="BG19" s="1527"/>
      <c r="BH19" s="1527"/>
      <c r="BI19" s="1527"/>
      <c r="BJ19" s="1527"/>
      <c r="BK19" s="1527"/>
      <c r="BL19" s="1527"/>
      <c r="BM19" s="1527"/>
      <c r="BN19" s="1527"/>
      <c r="BO19" s="1527"/>
      <c r="BP19" s="1527"/>
      <c r="BQ19" s="1527"/>
      <c r="BR19" s="1527"/>
      <c r="BS19" s="1527"/>
      <c r="BT19" s="1527"/>
      <c r="BU19" s="1527"/>
      <c r="BV19" s="1527"/>
      <c r="BW19" s="1527"/>
      <c r="BX19" s="1527"/>
      <c r="BY19" s="1527"/>
      <c r="BZ19" s="1527"/>
      <c r="CA19" s="1527"/>
      <c r="CB19" s="1527"/>
      <c r="CC19" s="1527"/>
      <c r="CD19" s="1528"/>
      <c r="CE19" s="1528"/>
      <c r="CF19" s="1528"/>
      <c r="CG19" s="1528"/>
      <c r="CH19" s="1528"/>
      <c r="CI19" s="1528"/>
      <c r="CJ19" s="1528"/>
      <c r="CK19" s="1528"/>
      <c r="CL19" s="1528"/>
      <c r="CM19" s="1528"/>
      <c r="CN19" s="1528"/>
      <c r="CO19" s="431"/>
      <c r="CP19" s="431"/>
      <c r="CQ19" s="431"/>
      <c r="CR19" s="1522"/>
      <c r="CS19" s="1522"/>
      <c r="CT19" s="1522"/>
      <c r="CU19" s="1522"/>
      <c r="CV19" s="432"/>
      <c r="CW19" s="432"/>
      <c r="CX19" s="432"/>
      <c r="CY19" s="432"/>
      <c r="CZ19" s="432"/>
      <c r="DA19" s="432"/>
      <c r="DB19" s="432"/>
      <c r="DC19" s="432"/>
      <c r="DD19" s="432"/>
      <c r="DE19" s="432"/>
      <c r="DF19" s="432"/>
      <c r="DG19" s="432"/>
      <c r="DH19" s="432"/>
      <c r="DI19" s="432"/>
      <c r="DJ19" s="432"/>
      <c r="DK19" s="432"/>
      <c r="DL19" s="432"/>
      <c r="DM19" s="432"/>
      <c r="DN19" s="432"/>
      <c r="DO19" s="432"/>
      <c r="DP19" s="432"/>
      <c r="DQ19" s="432"/>
      <c r="DR19" s="432"/>
      <c r="DS19" s="432"/>
      <c r="DT19" s="432"/>
      <c r="DU19" s="432"/>
    </row>
    <row r="20" spans="1:129" ht="5.25" customHeight="1" x14ac:dyDescent="0.2">
      <c r="A20" s="425"/>
      <c r="B20" s="425"/>
      <c r="C20" s="425"/>
      <c r="D20" s="430"/>
      <c r="E20" s="430"/>
      <c r="F20" s="430"/>
      <c r="G20" s="1527"/>
      <c r="H20" s="1527"/>
      <c r="I20" s="1527"/>
      <c r="J20" s="1527"/>
      <c r="K20" s="1527"/>
      <c r="L20" s="1527"/>
      <c r="M20" s="1527"/>
      <c r="N20" s="1527"/>
      <c r="O20" s="1527"/>
      <c r="P20" s="1527"/>
      <c r="Q20" s="1527"/>
      <c r="R20" s="1527"/>
      <c r="S20" s="1527"/>
      <c r="T20" s="1527"/>
      <c r="U20" s="1527"/>
      <c r="V20" s="1527"/>
      <c r="W20" s="1527"/>
      <c r="X20" s="1527"/>
      <c r="Y20" s="1527"/>
      <c r="Z20" s="1527"/>
      <c r="AA20" s="1527"/>
      <c r="AB20" s="1527"/>
      <c r="AC20" s="1527"/>
      <c r="AD20" s="1527"/>
      <c r="AE20" s="1527"/>
      <c r="AF20" s="1527"/>
      <c r="AG20" s="1527"/>
      <c r="AH20" s="1527"/>
      <c r="AI20" s="1527"/>
      <c r="AJ20" s="1527"/>
      <c r="AK20" s="1527"/>
      <c r="AL20" s="1527"/>
      <c r="AM20" s="1527"/>
      <c r="AN20" s="1527"/>
      <c r="AO20" s="1527"/>
      <c r="AP20" s="1527"/>
      <c r="AQ20" s="1527"/>
      <c r="AR20" s="1527"/>
      <c r="AS20" s="1527"/>
      <c r="AT20" s="1527"/>
      <c r="AU20" s="1527"/>
      <c r="AV20" s="1527"/>
      <c r="AW20" s="1527"/>
      <c r="AX20" s="1527"/>
      <c r="AY20" s="1527"/>
      <c r="AZ20" s="1527"/>
      <c r="BA20" s="1527"/>
      <c r="BB20" s="1527"/>
      <c r="BC20" s="1527"/>
      <c r="BD20" s="1527"/>
      <c r="BE20" s="1527"/>
      <c r="BF20" s="1527"/>
      <c r="BG20" s="1527"/>
      <c r="BH20" s="1527"/>
      <c r="BI20" s="1527"/>
      <c r="BJ20" s="1527"/>
      <c r="BK20" s="1527"/>
      <c r="BL20" s="1527"/>
      <c r="BM20" s="1527"/>
      <c r="BN20" s="1527"/>
      <c r="BO20" s="1527"/>
      <c r="BP20" s="1527"/>
      <c r="BQ20" s="1527"/>
      <c r="BR20" s="1527"/>
      <c r="BS20" s="1527"/>
      <c r="BT20" s="1527"/>
      <c r="BU20" s="1527"/>
      <c r="BV20" s="1527"/>
      <c r="BW20" s="1527"/>
      <c r="BX20" s="1527"/>
      <c r="BY20" s="1527"/>
      <c r="BZ20" s="1527"/>
      <c r="CA20" s="1527"/>
      <c r="CB20" s="1527"/>
      <c r="CC20" s="1527"/>
      <c r="CD20" s="1528"/>
      <c r="CE20" s="1528"/>
      <c r="CF20" s="1528"/>
      <c r="CG20" s="1528"/>
      <c r="CH20" s="1528"/>
      <c r="CI20" s="1528"/>
      <c r="CJ20" s="1528"/>
      <c r="CK20" s="1528"/>
      <c r="CL20" s="1528"/>
      <c r="CM20" s="1528"/>
      <c r="CN20" s="1528"/>
      <c r="CO20" s="431"/>
      <c r="CP20" s="431"/>
      <c r="CQ20" s="431"/>
      <c r="CR20" s="1522"/>
      <c r="CS20" s="1522"/>
      <c r="CT20" s="1522"/>
      <c r="CU20" s="1522"/>
      <c r="CV20" s="432"/>
      <c r="CW20" s="432"/>
      <c r="CX20" s="432"/>
      <c r="CY20" s="432"/>
      <c r="CZ20" s="432"/>
      <c r="DA20" s="432"/>
      <c r="DB20" s="432"/>
      <c r="DC20" s="432"/>
      <c r="DD20" s="432"/>
      <c r="DE20" s="432"/>
      <c r="DF20" s="432"/>
      <c r="DG20" s="432"/>
      <c r="DH20" s="432"/>
      <c r="DI20" s="432"/>
      <c r="DJ20" s="432"/>
      <c r="DK20" s="432"/>
      <c r="DL20" s="432"/>
      <c r="DM20" s="432"/>
      <c r="DN20" s="432"/>
      <c r="DO20" s="432"/>
      <c r="DP20" s="432"/>
      <c r="DQ20" s="432"/>
      <c r="DR20" s="432"/>
      <c r="DS20" s="432"/>
      <c r="DT20" s="432"/>
      <c r="DU20" s="432"/>
    </row>
    <row r="21" spans="1:129" ht="5.25" customHeight="1" x14ac:dyDescent="0.2">
      <c r="A21" s="425"/>
      <c r="B21" s="425"/>
      <c r="C21" s="425"/>
      <c r="D21" s="433"/>
      <c r="E21" s="433"/>
      <c r="F21" s="433"/>
      <c r="G21" s="433"/>
      <c r="H21" s="433"/>
      <c r="I21" s="433"/>
      <c r="J21" s="434"/>
      <c r="K21" s="434"/>
      <c r="L21" s="434"/>
      <c r="M21" s="434"/>
      <c r="N21" s="434"/>
      <c r="O21" s="434"/>
      <c r="P21" s="434"/>
      <c r="Q21" s="434"/>
      <c r="R21" s="434"/>
      <c r="S21" s="434"/>
      <c r="T21" s="434"/>
      <c r="U21" s="434"/>
      <c r="V21" s="434"/>
      <c r="W21" s="434"/>
      <c r="X21" s="434"/>
      <c r="Y21" s="434"/>
      <c r="Z21" s="434"/>
      <c r="AA21" s="434"/>
      <c r="AB21" s="434"/>
      <c r="AC21" s="434"/>
      <c r="AD21" s="434"/>
      <c r="AE21" s="434"/>
      <c r="AF21" s="434"/>
      <c r="AG21" s="434"/>
      <c r="AH21" s="434"/>
      <c r="AI21" s="434"/>
      <c r="AJ21" s="434"/>
      <c r="AK21" s="434"/>
      <c r="AL21" s="434"/>
      <c r="AM21" s="434"/>
      <c r="AN21" s="434"/>
      <c r="AO21" s="434"/>
      <c r="AP21" s="434"/>
      <c r="AQ21" s="434"/>
      <c r="AR21" s="434"/>
      <c r="AS21" s="434"/>
      <c r="AT21" s="434"/>
      <c r="AU21" s="434"/>
      <c r="AV21" s="434"/>
      <c r="AW21" s="434"/>
      <c r="AX21" s="434"/>
      <c r="AY21" s="434"/>
      <c r="AZ21" s="434"/>
      <c r="BA21" s="434"/>
      <c r="BB21" s="434"/>
      <c r="BC21" s="434"/>
      <c r="BD21" s="434"/>
      <c r="BE21" s="434"/>
      <c r="BF21" s="434"/>
      <c r="BG21" s="434"/>
      <c r="BH21" s="434"/>
      <c r="BI21" s="434"/>
      <c r="BJ21" s="434"/>
      <c r="BK21" s="434"/>
      <c r="BL21" s="434"/>
      <c r="BM21" s="434"/>
      <c r="BN21" s="434"/>
      <c r="BO21" s="434"/>
      <c r="BP21" s="434"/>
      <c r="BQ21" s="434"/>
      <c r="BR21" s="434"/>
      <c r="BS21" s="434"/>
      <c r="BT21" s="434"/>
      <c r="BU21" s="434"/>
      <c r="BV21" s="434"/>
      <c r="BW21" s="434"/>
      <c r="BX21" s="434"/>
      <c r="BY21" s="434"/>
      <c r="BZ21" s="434"/>
      <c r="CA21" s="434"/>
      <c r="CB21" s="434"/>
      <c r="CC21" s="434"/>
      <c r="CD21" s="434"/>
      <c r="CE21" s="434"/>
      <c r="CF21" s="434"/>
      <c r="CG21" s="434"/>
      <c r="CH21" s="434"/>
      <c r="CI21" s="435"/>
      <c r="CJ21" s="435"/>
      <c r="CK21" s="435"/>
      <c r="CL21" s="435"/>
      <c r="CM21" s="435"/>
      <c r="CN21" s="435"/>
      <c r="CO21" s="435"/>
      <c r="CP21" s="435"/>
      <c r="CQ21" s="435"/>
      <c r="CR21" s="427"/>
      <c r="CS21" s="427"/>
      <c r="CT21" s="427"/>
      <c r="CU21" s="427"/>
      <c r="CV21" s="432"/>
      <c r="CW21" s="432"/>
      <c r="CX21" s="432"/>
      <c r="CY21" s="432"/>
      <c r="CZ21" s="432"/>
      <c r="DA21" s="432"/>
      <c r="DB21" s="432"/>
      <c r="DC21" s="432"/>
      <c r="DD21" s="432"/>
      <c r="DE21" s="432"/>
      <c r="DF21" s="432"/>
      <c r="DG21" s="432"/>
      <c r="DH21" s="432"/>
      <c r="DI21" s="432"/>
      <c r="DJ21" s="432"/>
      <c r="DK21" s="432"/>
      <c r="DL21" s="432"/>
      <c r="DM21" s="432"/>
      <c r="DN21" s="432"/>
      <c r="DO21" s="432"/>
      <c r="DP21" s="432"/>
      <c r="DQ21" s="432"/>
      <c r="DR21" s="432"/>
      <c r="DS21" s="432"/>
      <c r="DT21" s="432"/>
      <c r="DU21" s="432"/>
    </row>
    <row r="22" spans="1:129" ht="5.25" customHeight="1" x14ac:dyDescent="0.2">
      <c r="A22" s="425"/>
      <c r="B22" s="425"/>
      <c r="C22" s="425"/>
      <c r="D22" s="433"/>
      <c r="E22" s="433"/>
      <c r="F22" s="433"/>
      <c r="G22" s="433"/>
      <c r="H22" s="433"/>
      <c r="I22" s="433"/>
      <c r="J22" s="434"/>
      <c r="K22" s="434"/>
      <c r="L22" s="434"/>
      <c r="M22" s="434"/>
      <c r="N22" s="434"/>
      <c r="O22" s="434"/>
      <c r="P22" s="434"/>
      <c r="Q22" s="434"/>
      <c r="R22" s="434"/>
      <c r="S22" s="434"/>
      <c r="T22" s="434"/>
      <c r="U22" s="434"/>
      <c r="V22" s="434"/>
      <c r="W22" s="434"/>
      <c r="X22" s="434"/>
      <c r="Y22" s="434"/>
      <c r="Z22" s="434"/>
      <c r="AA22" s="434"/>
      <c r="AB22" s="434"/>
      <c r="AC22" s="434"/>
      <c r="AD22" s="434"/>
      <c r="AE22" s="434"/>
      <c r="AF22" s="434"/>
      <c r="AG22" s="434"/>
      <c r="AH22" s="434"/>
      <c r="AI22" s="434"/>
      <c r="AJ22" s="434"/>
      <c r="AK22" s="434"/>
      <c r="AL22" s="434"/>
      <c r="AM22" s="434"/>
      <c r="AN22" s="434"/>
      <c r="AO22" s="434"/>
      <c r="AP22" s="434"/>
      <c r="AQ22" s="434"/>
      <c r="AR22" s="434"/>
      <c r="AS22" s="434"/>
      <c r="AT22" s="434"/>
      <c r="AU22" s="434"/>
      <c r="AV22" s="434"/>
      <c r="AW22" s="434"/>
      <c r="AX22" s="434"/>
      <c r="AY22" s="434"/>
      <c r="AZ22" s="434"/>
      <c r="BA22" s="434"/>
      <c r="BB22" s="434"/>
      <c r="BC22" s="434"/>
      <c r="BD22" s="434"/>
      <c r="BE22" s="434"/>
      <c r="BF22" s="434"/>
      <c r="BG22" s="434"/>
      <c r="BH22" s="434"/>
      <c r="BI22" s="434"/>
      <c r="BJ22" s="434"/>
      <c r="BK22" s="434"/>
      <c r="BL22" s="434"/>
      <c r="BM22" s="434"/>
      <c r="BN22" s="434"/>
      <c r="BO22" s="434"/>
      <c r="BP22" s="434"/>
      <c r="BQ22" s="434"/>
      <c r="BR22" s="434"/>
      <c r="BS22" s="434"/>
      <c r="BT22" s="434"/>
      <c r="BU22" s="434"/>
      <c r="BV22" s="434"/>
      <c r="BW22" s="434"/>
      <c r="BX22" s="434"/>
      <c r="BY22" s="434"/>
      <c r="BZ22" s="434"/>
      <c r="CA22" s="434"/>
      <c r="CB22" s="434"/>
      <c r="CC22" s="434"/>
      <c r="CD22" s="434"/>
      <c r="CE22" s="434"/>
      <c r="CF22" s="434"/>
      <c r="CG22" s="434"/>
      <c r="CH22" s="434"/>
      <c r="CI22" s="435"/>
      <c r="CJ22" s="435"/>
      <c r="CK22" s="435"/>
      <c r="CL22" s="435"/>
      <c r="CM22" s="435"/>
      <c r="CN22" s="435"/>
      <c r="CO22" s="435"/>
      <c r="CP22" s="435"/>
      <c r="CQ22" s="435"/>
      <c r="CR22" s="427"/>
      <c r="CS22" s="427"/>
      <c r="CT22" s="427"/>
      <c r="CU22" s="427"/>
      <c r="CV22" s="432"/>
      <c r="CW22" s="432"/>
      <c r="CX22" s="432"/>
      <c r="CY22" s="432"/>
      <c r="CZ22" s="432"/>
      <c r="DA22" s="432"/>
      <c r="DB22" s="432"/>
      <c r="DC22" s="432"/>
      <c r="DD22" s="432"/>
      <c r="DE22" s="432"/>
      <c r="DF22" s="432"/>
      <c r="DG22" s="432"/>
      <c r="DH22" s="432"/>
      <c r="DI22" s="432"/>
      <c r="DJ22" s="432"/>
      <c r="DK22" s="432"/>
      <c r="DL22" s="432"/>
      <c r="DM22" s="432"/>
      <c r="DN22" s="432"/>
      <c r="DO22" s="432"/>
      <c r="DP22" s="432"/>
      <c r="DQ22" s="432"/>
      <c r="DR22" s="432"/>
      <c r="DS22" s="432"/>
      <c r="DT22" s="432"/>
      <c r="DU22" s="432"/>
    </row>
    <row r="23" spans="1:129" ht="5.25" customHeight="1" x14ac:dyDescent="0.2">
      <c r="A23" s="425"/>
      <c r="B23" s="425"/>
      <c r="C23" s="425"/>
      <c r="D23" s="433"/>
      <c r="E23" s="1529" t="s">
        <v>580</v>
      </c>
      <c r="F23" s="1529"/>
      <c r="G23" s="1529"/>
      <c r="H23" s="1529"/>
      <c r="I23" s="1529"/>
      <c r="J23" s="1529"/>
      <c r="K23" s="1529"/>
      <c r="L23" s="1529"/>
      <c r="M23" s="1529"/>
      <c r="N23" s="1529"/>
      <c r="O23" s="1529"/>
      <c r="P23" s="1529"/>
      <c r="Q23" s="1529"/>
      <c r="R23" s="1529"/>
      <c r="S23" s="1529"/>
      <c r="T23" s="1529"/>
      <c r="U23" s="1529"/>
      <c r="V23" s="1529"/>
      <c r="W23" s="1529"/>
      <c r="X23" s="1529"/>
      <c r="Y23" s="1529"/>
      <c r="Z23" s="1529"/>
      <c r="AA23" s="1529"/>
      <c r="AB23" s="1529"/>
      <c r="AC23" s="1529"/>
      <c r="AD23" s="1529"/>
      <c r="AE23" s="1529"/>
      <c r="AF23" s="1529"/>
      <c r="AG23" s="1529"/>
      <c r="AH23" s="1529"/>
      <c r="AI23" s="1529"/>
      <c r="AJ23" s="1529"/>
      <c r="AK23" s="1529"/>
      <c r="AL23" s="1529"/>
      <c r="AM23" s="1529"/>
      <c r="AN23" s="1529"/>
      <c r="AO23" s="1529"/>
      <c r="AP23" s="1529"/>
      <c r="AQ23" s="1529"/>
      <c r="AR23" s="1529"/>
      <c r="AS23" s="1529"/>
      <c r="AT23" s="1529"/>
      <c r="AU23" s="1529"/>
      <c r="AV23" s="1529"/>
      <c r="AW23" s="1529"/>
      <c r="AX23" s="1529"/>
      <c r="AY23" s="1529"/>
      <c r="AZ23" s="1529"/>
      <c r="BA23" s="1529"/>
      <c r="BB23" s="1529"/>
      <c r="BC23" s="1529"/>
      <c r="BD23" s="1529"/>
      <c r="BE23" s="1529"/>
      <c r="BF23" s="1529"/>
      <c r="BG23" s="1529"/>
      <c r="BH23" s="1529"/>
      <c r="BI23" s="1529"/>
      <c r="BJ23" s="1529"/>
      <c r="BK23" s="1529"/>
      <c r="BL23" s="1529"/>
      <c r="BM23" s="1529"/>
      <c r="BN23" s="1529"/>
      <c r="BO23" s="1529"/>
      <c r="BP23" s="1529"/>
      <c r="BQ23" s="1529"/>
      <c r="BR23" s="1529"/>
      <c r="BS23" s="1529"/>
      <c r="BT23" s="1529"/>
      <c r="BU23" s="1529"/>
      <c r="BV23" s="1529"/>
      <c r="BW23" s="1529"/>
      <c r="BX23" s="1529"/>
      <c r="BY23" s="1529"/>
      <c r="BZ23" s="1529"/>
      <c r="CA23" s="1529"/>
      <c r="CB23" s="1529"/>
      <c r="CC23" s="1529"/>
      <c r="CD23" s="1529"/>
      <c r="CE23" s="1529"/>
      <c r="CF23" s="1529"/>
      <c r="CG23" s="1529"/>
      <c r="CH23" s="1529"/>
      <c r="CI23" s="1529"/>
      <c r="CJ23" s="1529"/>
      <c r="CK23" s="1529"/>
      <c r="CL23" s="1529"/>
      <c r="CM23" s="1529"/>
      <c r="CN23" s="1529"/>
      <c r="CO23" s="1529"/>
      <c r="CP23" s="1529"/>
      <c r="CQ23" s="1529"/>
      <c r="CR23" s="1529"/>
      <c r="CS23" s="1529"/>
      <c r="CT23" s="1529"/>
      <c r="CU23" s="1529"/>
      <c r="CV23" s="1529"/>
      <c r="CW23" s="1529"/>
      <c r="CX23" s="1529"/>
      <c r="CY23" s="432"/>
      <c r="CZ23" s="432"/>
      <c r="DA23" s="432"/>
      <c r="DB23" s="432"/>
      <c r="DC23" s="432"/>
      <c r="DD23" s="432"/>
      <c r="DE23" s="432"/>
      <c r="DF23" s="432"/>
      <c r="DG23" s="432"/>
      <c r="DH23" s="432"/>
      <c r="DI23" s="432"/>
      <c r="DJ23" s="432"/>
      <c r="DK23" s="432"/>
      <c r="DL23" s="432"/>
      <c r="DM23" s="432"/>
      <c r="DN23" s="432"/>
      <c r="DO23" s="432"/>
      <c r="DP23" s="432"/>
      <c r="DQ23" s="432"/>
      <c r="DR23" s="432"/>
      <c r="DS23" s="432"/>
      <c r="DT23" s="432"/>
      <c r="DU23" s="432"/>
    </row>
    <row r="24" spans="1:129" ht="5.25" customHeight="1" x14ac:dyDescent="0.2">
      <c r="A24" s="425"/>
      <c r="B24" s="425"/>
      <c r="C24" s="425"/>
      <c r="D24" s="425"/>
      <c r="E24" s="1529"/>
      <c r="F24" s="1529"/>
      <c r="G24" s="1529"/>
      <c r="H24" s="1529"/>
      <c r="I24" s="1529"/>
      <c r="J24" s="1529"/>
      <c r="K24" s="1529"/>
      <c r="L24" s="1529"/>
      <c r="M24" s="1529"/>
      <c r="N24" s="1529"/>
      <c r="O24" s="1529"/>
      <c r="P24" s="1529"/>
      <c r="Q24" s="1529"/>
      <c r="R24" s="1529"/>
      <c r="S24" s="1529"/>
      <c r="T24" s="1529"/>
      <c r="U24" s="1529"/>
      <c r="V24" s="1529"/>
      <c r="W24" s="1529"/>
      <c r="X24" s="1529"/>
      <c r="Y24" s="1529"/>
      <c r="Z24" s="1529"/>
      <c r="AA24" s="1529"/>
      <c r="AB24" s="1529"/>
      <c r="AC24" s="1529"/>
      <c r="AD24" s="1529"/>
      <c r="AE24" s="1529"/>
      <c r="AF24" s="1529"/>
      <c r="AG24" s="1529"/>
      <c r="AH24" s="1529"/>
      <c r="AI24" s="1529"/>
      <c r="AJ24" s="1529"/>
      <c r="AK24" s="1529"/>
      <c r="AL24" s="1529"/>
      <c r="AM24" s="1529"/>
      <c r="AN24" s="1529"/>
      <c r="AO24" s="1529"/>
      <c r="AP24" s="1529"/>
      <c r="AQ24" s="1529"/>
      <c r="AR24" s="1529"/>
      <c r="AS24" s="1529"/>
      <c r="AT24" s="1529"/>
      <c r="AU24" s="1529"/>
      <c r="AV24" s="1529"/>
      <c r="AW24" s="1529"/>
      <c r="AX24" s="1529"/>
      <c r="AY24" s="1529"/>
      <c r="AZ24" s="1529"/>
      <c r="BA24" s="1529"/>
      <c r="BB24" s="1529"/>
      <c r="BC24" s="1529"/>
      <c r="BD24" s="1529"/>
      <c r="BE24" s="1529"/>
      <c r="BF24" s="1529"/>
      <c r="BG24" s="1529"/>
      <c r="BH24" s="1529"/>
      <c r="BI24" s="1529"/>
      <c r="BJ24" s="1529"/>
      <c r="BK24" s="1529"/>
      <c r="BL24" s="1529"/>
      <c r="BM24" s="1529"/>
      <c r="BN24" s="1529"/>
      <c r="BO24" s="1529"/>
      <c r="BP24" s="1529"/>
      <c r="BQ24" s="1529"/>
      <c r="BR24" s="1529"/>
      <c r="BS24" s="1529"/>
      <c r="BT24" s="1529"/>
      <c r="BU24" s="1529"/>
      <c r="BV24" s="1529"/>
      <c r="BW24" s="1529"/>
      <c r="BX24" s="1529"/>
      <c r="BY24" s="1529"/>
      <c r="BZ24" s="1529"/>
      <c r="CA24" s="1529"/>
      <c r="CB24" s="1529"/>
      <c r="CC24" s="1529"/>
      <c r="CD24" s="1529"/>
      <c r="CE24" s="1529"/>
      <c r="CF24" s="1529"/>
      <c r="CG24" s="1529"/>
      <c r="CH24" s="1529"/>
      <c r="CI24" s="1529"/>
      <c r="CJ24" s="1529"/>
      <c r="CK24" s="1529"/>
      <c r="CL24" s="1529"/>
      <c r="CM24" s="1529"/>
      <c r="CN24" s="1529"/>
      <c r="CO24" s="1529"/>
      <c r="CP24" s="1529"/>
      <c r="CQ24" s="1529"/>
      <c r="CR24" s="1529"/>
      <c r="CS24" s="1529"/>
      <c r="CT24" s="1529"/>
      <c r="CU24" s="1529"/>
      <c r="CV24" s="1529"/>
      <c r="CW24" s="1529"/>
      <c r="CX24" s="1529"/>
      <c r="CY24" s="427"/>
      <c r="CZ24" s="432"/>
      <c r="DA24" s="432"/>
      <c r="DB24" s="432"/>
      <c r="DC24" s="432"/>
      <c r="DD24" s="432"/>
      <c r="DE24" s="432"/>
      <c r="DF24" s="432"/>
      <c r="DG24" s="432"/>
      <c r="DH24" s="432"/>
      <c r="DI24" s="432"/>
      <c r="DJ24" s="432"/>
      <c r="DK24" s="432"/>
      <c r="DL24" s="432"/>
      <c r="DM24" s="432"/>
      <c r="DN24" s="432"/>
      <c r="DO24" s="432"/>
      <c r="DP24" s="432"/>
      <c r="DQ24" s="432"/>
      <c r="DR24" s="432"/>
      <c r="DS24" s="432"/>
      <c r="DT24" s="432"/>
      <c r="DU24" s="432"/>
      <c r="DV24" s="432"/>
      <c r="DW24" s="432"/>
      <c r="DX24" s="432"/>
      <c r="DY24" s="432"/>
    </row>
    <row r="25" spans="1:129" ht="5.25" customHeight="1" x14ac:dyDescent="0.2">
      <c r="A25" s="425"/>
      <c r="E25" s="1529"/>
      <c r="F25" s="1529"/>
      <c r="G25" s="1529"/>
      <c r="H25" s="1529"/>
      <c r="I25" s="1529"/>
      <c r="J25" s="1529"/>
      <c r="K25" s="1529"/>
      <c r="L25" s="1529"/>
      <c r="M25" s="1529"/>
      <c r="N25" s="1529"/>
      <c r="O25" s="1529"/>
      <c r="P25" s="1529"/>
      <c r="Q25" s="1529"/>
      <c r="R25" s="1529"/>
      <c r="S25" s="1529"/>
      <c r="T25" s="1529"/>
      <c r="U25" s="1529"/>
      <c r="V25" s="1529"/>
      <c r="W25" s="1529"/>
      <c r="X25" s="1529"/>
      <c r="Y25" s="1529"/>
      <c r="Z25" s="1529"/>
      <c r="AA25" s="1529"/>
      <c r="AB25" s="1529"/>
      <c r="AC25" s="1529"/>
      <c r="AD25" s="1529"/>
      <c r="AE25" s="1529"/>
      <c r="AF25" s="1529"/>
      <c r="AG25" s="1529"/>
      <c r="AH25" s="1529"/>
      <c r="AI25" s="1529"/>
      <c r="AJ25" s="1529"/>
      <c r="AK25" s="1529"/>
      <c r="AL25" s="1529"/>
      <c r="AM25" s="1529"/>
      <c r="AN25" s="1529"/>
      <c r="AO25" s="1529"/>
      <c r="AP25" s="1529"/>
      <c r="AQ25" s="1529"/>
      <c r="AR25" s="1529"/>
      <c r="AS25" s="1529"/>
      <c r="AT25" s="1529"/>
      <c r="AU25" s="1529"/>
      <c r="AV25" s="1529"/>
      <c r="AW25" s="1529"/>
      <c r="AX25" s="1529"/>
      <c r="AY25" s="1529"/>
      <c r="AZ25" s="1529"/>
      <c r="BA25" s="1529"/>
      <c r="BB25" s="1529"/>
      <c r="BC25" s="1529"/>
      <c r="BD25" s="1529"/>
      <c r="BE25" s="1529"/>
      <c r="BF25" s="1529"/>
      <c r="BG25" s="1529"/>
      <c r="BH25" s="1529"/>
      <c r="BI25" s="1529"/>
      <c r="BJ25" s="1529"/>
      <c r="BK25" s="1529"/>
      <c r="BL25" s="1529"/>
      <c r="BM25" s="1529"/>
      <c r="BN25" s="1529"/>
      <c r="BO25" s="1529"/>
      <c r="BP25" s="1529"/>
      <c r="BQ25" s="1529"/>
      <c r="BR25" s="1529"/>
      <c r="BS25" s="1529"/>
      <c r="BT25" s="1529"/>
      <c r="BU25" s="1529"/>
      <c r="BV25" s="1529"/>
      <c r="BW25" s="1529"/>
      <c r="BX25" s="1529"/>
      <c r="BY25" s="1529"/>
      <c r="BZ25" s="1529"/>
      <c r="CA25" s="1529"/>
      <c r="CB25" s="1529"/>
      <c r="CC25" s="1529"/>
      <c r="CD25" s="1529"/>
      <c r="CE25" s="1529"/>
      <c r="CF25" s="1529"/>
      <c r="CG25" s="1529"/>
      <c r="CH25" s="1529"/>
      <c r="CI25" s="1529"/>
      <c r="CJ25" s="1529"/>
      <c r="CK25" s="1529"/>
      <c r="CL25" s="1529"/>
      <c r="CM25" s="1529"/>
      <c r="CN25" s="1529"/>
      <c r="CO25" s="1529"/>
      <c r="CP25" s="1529"/>
      <c r="CQ25" s="1529"/>
      <c r="CR25" s="1529"/>
      <c r="CS25" s="1529"/>
      <c r="CT25" s="1529"/>
      <c r="CU25" s="1529"/>
      <c r="CV25" s="1529"/>
      <c r="CW25" s="1529"/>
      <c r="CX25" s="1529"/>
      <c r="CY25" s="425"/>
    </row>
    <row r="26" spans="1:129" ht="5.25" customHeight="1" x14ac:dyDescent="0.2">
      <c r="A26" s="425"/>
      <c r="CQ26" s="436"/>
      <c r="CR26" s="437"/>
      <c r="CS26" s="425"/>
      <c r="CT26" s="425"/>
      <c r="CU26" s="425"/>
      <c r="CV26" s="425"/>
      <c r="CW26" s="425"/>
      <c r="CX26" s="425"/>
      <c r="CY26" s="425"/>
    </row>
    <row r="27" spans="1:129" ht="5.25" customHeight="1" x14ac:dyDescent="0.2">
      <c r="A27" s="425"/>
      <c r="CQ27" s="435"/>
      <c r="CR27" s="438"/>
      <c r="CS27" s="435"/>
      <c r="CT27" s="435"/>
      <c r="CU27" s="427"/>
      <c r="CV27" s="427"/>
      <c r="CW27" s="427"/>
      <c r="CX27" s="427"/>
      <c r="CY27" s="432"/>
      <c r="CZ27" s="432"/>
      <c r="DA27" s="432"/>
      <c r="DB27" s="432"/>
      <c r="DC27" s="432"/>
      <c r="DD27" s="432"/>
      <c r="DE27" s="432"/>
      <c r="DF27" s="432"/>
      <c r="DG27" s="432"/>
      <c r="DH27" s="432"/>
      <c r="DI27" s="432"/>
      <c r="DJ27" s="432"/>
      <c r="DK27" s="432"/>
      <c r="DL27" s="432"/>
      <c r="DM27" s="432"/>
      <c r="DN27" s="432"/>
      <c r="DO27" s="432"/>
      <c r="DP27" s="432"/>
      <c r="DQ27" s="432"/>
      <c r="DR27" s="432"/>
      <c r="DS27" s="432"/>
      <c r="DT27" s="432"/>
      <c r="DU27" s="432"/>
      <c r="DV27" s="432"/>
      <c r="DW27" s="432"/>
      <c r="DX27" s="432"/>
    </row>
    <row r="28" spans="1:129" ht="5.25" customHeight="1" x14ac:dyDescent="0.2">
      <c r="A28" s="425"/>
      <c r="B28" s="439"/>
      <c r="C28" s="439"/>
      <c r="D28" s="439"/>
      <c r="E28" s="439"/>
      <c r="F28" s="439"/>
      <c r="G28" s="439"/>
      <c r="H28" s="439"/>
      <c r="I28" s="439"/>
      <c r="J28" s="439"/>
      <c r="K28" s="439"/>
      <c r="L28" s="439"/>
      <c r="M28" s="439"/>
      <c r="N28" s="439"/>
      <c r="O28" s="439"/>
      <c r="P28" s="439"/>
      <c r="Q28" s="439"/>
      <c r="R28" s="439"/>
      <c r="S28" s="439"/>
      <c r="T28" s="439"/>
      <c r="U28" s="439"/>
      <c r="V28" s="439"/>
      <c r="W28" s="439"/>
      <c r="X28" s="439"/>
      <c r="Y28" s="439"/>
      <c r="Z28" s="439"/>
      <c r="AA28" s="439"/>
      <c r="AB28" s="439"/>
      <c r="AC28" s="439"/>
      <c r="AD28" s="439"/>
      <c r="AE28" s="439"/>
      <c r="AF28" s="439"/>
      <c r="AG28" s="439"/>
      <c r="AH28" s="439"/>
      <c r="AI28" s="439"/>
      <c r="AJ28" s="439"/>
      <c r="AK28" s="439"/>
      <c r="AL28" s="439"/>
      <c r="AM28" s="439"/>
      <c r="AN28" s="439"/>
      <c r="AO28" s="439"/>
      <c r="AP28" s="439"/>
      <c r="AQ28" s="439"/>
      <c r="AR28" s="439"/>
      <c r="AS28" s="439"/>
      <c r="AT28" s="439"/>
      <c r="AU28" s="439"/>
      <c r="AV28" s="439"/>
      <c r="AW28" s="439"/>
      <c r="AX28" s="439"/>
      <c r="AY28" s="439"/>
      <c r="AZ28" s="439"/>
      <c r="BA28" s="439"/>
      <c r="BB28" s="439"/>
      <c r="BC28" s="439"/>
      <c r="BD28" s="439"/>
      <c r="BE28" s="439"/>
      <c r="BF28" s="439"/>
      <c r="BG28" s="439"/>
      <c r="BH28" s="439"/>
      <c r="BI28" s="439"/>
      <c r="BJ28" s="439"/>
      <c r="BK28" s="439"/>
      <c r="BL28" s="439"/>
      <c r="BM28" s="439"/>
      <c r="BN28" s="439"/>
      <c r="BO28" s="439"/>
      <c r="BP28" s="439"/>
      <c r="BQ28" s="439"/>
      <c r="BR28" s="439"/>
      <c r="BS28" s="439"/>
      <c r="BT28" s="439"/>
      <c r="BU28" s="439"/>
      <c r="BV28" s="439"/>
      <c r="BW28" s="439"/>
      <c r="BX28" s="439"/>
      <c r="BY28" s="439"/>
      <c r="BZ28" s="439"/>
      <c r="CA28" s="439"/>
      <c r="CB28" s="439"/>
      <c r="CC28" s="439"/>
      <c r="CD28" s="439"/>
      <c r="CE28" s="439"/>
      <c r="CF28" s="439"/>
      <c r="CG28" s="439"/>
      <c r="CH28" s="439"/>
      <c r="CI28" s="439"/>
      <c r="CJ28" s="439"/>
      <c r="CK28" s="439"/>
      <c r="CL28" s="439"/>
      <c r="CM28" s="439"/>
      <c r="CN28" s="439"/>
      <c r="CO28" s="439"/>
      <c r="CP28" s="439"/>
      <c r="CQ28" s="435"/>
      <c r="CR28" s="438"/>
      <c r="CS28" s="435"/>
      <c r="CT28" s="435"/>
      <c r="CU28" s="427"/>
      <c r="CV28" s="427"/>
      <c r="CW28" s="427"/>
      <c r="CX28" s="427"/>
      <c r="CY28" s="432"/>
      <c r="CZ28" s="432"/>
      <c r="DA28" s="432"/>
      <c r="DB28" s="432"/>
      <c r="DC28" s="432"/>
      <c r="DD28" s="432"/>
      <c r="DE28" s="432"/>
      <c r="DF28" s="432"/>
      <c r="DG28" s="432"/>
      <c r="DH28" s="432"/>
      <c r="DI28" s="432"/>
      <c r="DJ28" s="432"/>
      <c r="DK28" s="432"/>
      <c r="DL28" s="432"/>
      <c r="DM28" s="432"/>
      <c r="DN28" s="432"/>
      <c r="DO28" s="432"/>
      <c r="DP28" s="432"/>
      <c r="DQ28" s="432"/>
      <c r="DR28" s="432"/>
      <c r="DS28" s="432"/>
      <c r="DT28" s="432"/>
      <c r="DU28" s="432"/>
      <c r="DV28" s="432"/>
      <c r="DW28" s="432"/>
      <c r="DX28" s="432"/>
    </row>
    <row r="29" spans="1:129" ht="5.25" customHeight="1" x14ac:dyDescent="0.2">
      <c r="A29" s="425"/>
      <c r="B29" s="439"/>
      <c r="C29" s="439"/>
      <c r="D29" s="439"/>
      <c r="CT29" s="435"/>
      <c r="CU29" s="427"/>
      <c r="CV29" s="427"/>
      <c r="CW29" s="427"/>
      <c r="CX29" s="427"/>
      <c r="CY29" s="432"/>
      <c r="CZ29" s="432"/>
      <c r="DA29" s="432"/>
      <c r="DB29" s="432"/>
      <c r="DC29" s="432"/>
      <c r="DD29" s="432"/>
      <c r="DE29" s="432"/>
      <c r="DF29" s="432"/>
      <c r="DG29" s="432"/>
      <c r="DH29" s="432"/>
      <c r="DI29" s="432"/>
      <c r="DJ29" s="432"/>
      <c r="DK29" s="432"/>
      <c r="DL29" s="432"/>
      <c r="DM29" s="432"/>
      <c r="DN29" s="432"/>
      <c r="DO29" s="432"/>
      <c r="DP29" s="432"/>
      <c r="DQ29" s="432"/>
      <c r="DR29" s="432"/>
      <c r="DS29" s="432"/>
      <c r="DT29" s="432"/>
      <c r="DU29" s="432"/>
      <c r="DV29" s="432"/>
      <c r="DW29" s="432"/>
      <c r="DX29" s="432"/>
    </row>
    <row r="30" spans="1:129" ht="5.25" customHeight="1" x14ac:dyDescent="0.2">
      <c r="A30" s="425"/>
      <c r="B30" s="439"/>
      <c r="C30" s="439"/>
      <c r="D30" s="439"/>
      <c r="E30" s="439"/>
      <c r="F30" s="439"/>
      <c r="G30" s="439"/>
      <c r="H30" s="439"/>
      <c r="I30" s="439"/>
      <c r="J30" s="439"/>
      <c r="K30" s="439"/>
      <c r="L30" s="439"/>
      <c r="M30" s="439"/>
      <c r="N30" s="439"/>
      <c r="O30" s="439"/>
      <c r="P30" s="439"/>
      <c r="Q30" s="439"/>
      <c r="R30" s="439"/>
      <c r="S30" s="439"/>
      <c r="T30" s="439"/>
      <c r="U30" s="439"/>
      <c r="V30" s="439"/>
      <c r="W30" s="439"/>
      <c r="X30" s="439"/>
      <c r="Y30" s="439"/>
      <c r="Z30" s="439"/>
      <c r="AA30" s="439"/>
      <c r="AB30" s="439"/>
      <c r="AC30" s="439"/>
      <c r="AD30" s="439"/>
      <c r="AE30" s="439"/>
      <c r="AF30" s="439"/>
      <c r="AG30" s="439"/>
      <c r="AH30" s="439"/>
      <c r="AI30" s="439"/>
      <c r="AJ30" s="439"/>
      <c r="AK30" s="439"/>
      <c r="AL30" s="439"/>
      <c r="AM30" s="439"/>
      <c r="AN30" s="439"/>
      <c r="AO30" s="439"/>
      <c r="AP30" s="439"/>
      <c r="AQ30" s="439"/>
      <c r="AR30" s="439"/>
      <c r="AS30" s="439"/>
      <c r="AT30" s="439"/>
      <c r="AU30" s="439"/>
      <c r="AV30" s="439"/>
      <c r="AW30" s="439"/>
      <c r="AX30" s="439"/>
      <c r="AY30" s="439"/>
      <c r="AZ30" s="439"/>
      <c r="BA30" s="439"/>
      <c r="BB30" s="439"/>
      <c r="BC30" s="439"/>
      <c r="BD30" s="439"/>
      <c r="BE30" s="439"/>
      <c r="BF30" s="439"/>
      <c r="BG30" s="439"/>
      <c r="BH30" s="439"/>
      <c r="BI30" s="439"/>
      <c r="BJ30" s="439"/>
      <c r="BK30" s="439"/>
      <c r="BL30" s="439"/>
      <c r="BM30" s="439"/>
      <c r="BN30" s="439"/>
      <c r="BO30" s="439"/>
      <c r="BP30" s="439"/>
      <c r="BQ30" s="439"/>
      <c r="BR30" s="439"/>
      <c r="BS30" s="439"/>
      <c r="BT30" s="439"/>
      <c r="BU30" s="439"/>
      <c r="BV30" s="439"/>
      <c r="BW30" s="439"/>
      <c r="BX30" s="439"/>
      <c r="BY30" s="439"/>
      <c r="BZ30" s="439"/>
      <c r="CA30" s="439"/>
      <c r="CB30" s="439"/>
      <c r="CC30" s="439"/>
      <c r="CD30" s="439"/>
      <c r="CE30" s="439"/>
      <c r="CF30" s="439"/>
      <c r="CG30" s="439"/>
      <c r="CH30" s="439"/>
      <c r="CI30" s="439"/>
      <c r="CJ30" s="439"/>
      <c r="CK30" s="439"/>
      <c r="CL30" s="439"/>
      <c r="CM30" s="439"/>
      <c r="CN30" s="439"/>
      <c r="CO30" s="439"/>
      <c r="CP30" s="439"/>
      <c r="CQ30" s="435"/>
      <c r="CR30" s="438"/>
      <c r="CS30" s="435"/>
      <c r="CT30" s="435"/>
      <c r="CU30" s="427"/>
      <c r="CV30" s="427"/>
      <c r="CW30" s="427"/>
      <c r="CX30" s="427"/>
      <c r="CY30" s="432"/>
      <c r="CZ30" s="432"/>
      <c r="DA30" s="432"/>
      <c r="DB30" s="432"/>
      <c r="DC30" s="432"/>
      <c r="DD30" s="432"/>
      <c r="DE30" s="432"/>
      <c r="DF30" s="432"/>
      <c r="DG30" s="432"/>
      <c r="DH30" s="432"/>
      <c r="DI30" s="432"/>
      <c r="DJ30" s="432"/>
      <c r="DK30" s="432"/>
      <c r="DL30" s="432"/>
      <c r="DM30" s="432"/>
      <c r="DN30" s="432"/>
      <c r="DO30" s="432"/>
      <c r="DP30" s="432"/>
      <c r="DQ30" s="432"/>
      <c r="DR30" s="432"/>
      <c r="DS30" s="432"/>
      <c r="DT30" s="432"/>
      <c r="DU30" s="432"/>
      <c r="DV30" s="432"/>
      <c r="DW30" s="432"/>
      <c r="DX30" s="432"/>
    </row>
    <row r="31" spans="1:129" ht="5.25" customHeight="1" x14ac:dyDescent="0.2">
      <c r="A31" s="425"/>
      <c r="B31" s="439"/>
      <c r="C31" s="439"/>
      <c r="D31" s="439"/>
      <c r="E31" s="439"/>
      <c r="F31" s="439"/>
      <c r="G31" s="439"/>
      <c r="H31" s="439"/>
      <c r="I31" s="439"/>
      <c r="J31" s="439"/>
      <c r="K31" s="439"/>
      <c r="L31" s="439"/>
      <c r="M31" s="439"/>
      <c r="N31" s="439"/>
      <c r="O31" s="439"/>
      <c r="P31" s="439"/>
      <c r="Q31" s="439"/>
      <c r="R31" s="439"/>
      <c r="S31" s="439"/>
      <c r="T31" s="439"/>
      <c r="U31" s="439"/>
      <c r="V31" s="439"/>
      <c r="W31" s="439"/>
      <c r="X31" s="439"/>
      <c r="Y31" s="439"/>
      <c r="Z31" s="439"/>
      <c r="AA31" s="439"/>
      <c r="AB31" s="439"/>
      <c r="AC31" s="439"/>
      <c r="AD31" s="439"/>
      <c r="AE31" s="439"/>
      <c r="AF31" s="439"/>
      <c r="AG31" s="439"/>
      <c r="AH31" s="439"/>
      <c r="AI31" s="439"/>
      <c r="AJ31" s="439"/>
      <c r="AK31" s="439"/>
      <c r="AL31" s="439"/>
      <c r="AM31" s="439"/>
      <c r="AN31" s="439"/>
      <c r="AO31" s="439"/>
      <c r="AP31" s="439"/>
      <c r="AQ31" s="439"/>
      <c r="AR31" s="439"/>
      <c r="AS31" s="439"/>
      <c r="AT31" s="439"/>
      <c r="AU31" s="439"/>
      <c r="AV31" s="439"/>
      <c r="AW31" s="439"/>
      <c r="AX31" s="439"/>
      <c r="AY31" s="439"/>
      <c r="AZ31" s="439"/>
      <c r="BA31" s="439"/>
      <c r="BB31" s="439"/>
      <c r="BC31" s="439"/>
      <c r="BD31" s="439"/>
      <c r="BE31" s="439"/>
      <c r="BF31" s="439"/>
      <c r="BG31" s="439"/>
      <c r="BH31" s="439"/>
      <c r="BI31" s="439"/>
      <c r="BJ31" s="439"/>
      <c r="BK31" s="439"/>
      <c r="BL31" s="439"/>
      <c r="BM31" s="439"/>
      <c r="BN31" s="439"/>
      <c r="BO31" s="439"/>
      <c r="BP31" s="439"/>
      <c r="BQ31" s="439"/>
      <c r="BR31" s="439"/>
      <c r="BS31" s="439"/>
      <c r="BT31" s="439"/>
      <c r="BU31" s="439"/>
      <c r="BV31" s="439"/>
      <c r="BW31" s="439"/>
      <c r="BX31" s="439"/>
      <c r="BY31" s="439"/>
      <c r="BZ31" s="439"/>
      <c r="CA31" s="439"/>
      <c r="CB31" s="439"/>
      <c r="CC31" s="439"/>
      <c r="CD31" s="439"/>
      <c r="CE31" s="439"/>
      <c r="CF31" s="439"/>
      <c r="CG31" s="439"/>
      <c r="CH31" s="439"/>
      <c r="CI31" s="439"/>
      <c r="CJ31" s="439"/>
      <c r="CK31" s="439"/>
      <c r="CL31" s="439"/>
      <c r="CM31" s="439"/>
      <c r="CN31" s="439"/>
      <c r="CO31" s="439"/>
      <c r="CP31" s="439"/>
      <c r="CQ31" s="435"/>
      <c r="CR31" s="438"/>
      <c r="CS31" s="435"/>
      <c r="CT31" s="435"/>
      <c r="CU31" s="427"/>
      <c r="CV31" s="427"/>
      <c r="CW31" s="427"/>
      <c r="CX31" s="427"/>
      <c r="CY31" s="432"/>
      <c r="CZ31" s="432"/>
      <c r="DA31" s="432"/>
      <c r="DB31" s="432"/>
      <c r="DC31" s="432"/>
      <c r="DD31" s="432"/>
      <c r="DE31" s="432"/>
      <c r="DF31" s="432"/>
      <c r="DG31" s="432"/>
      <c r="DH31" s="432"/>
      <c r="DI31" s="432"/>
      <c r="DJ31" s="432"/>
      <c r="DK31" s="432"/>
      <c r="DL31" s="432"/>
      <c r="DM31" s="432"/>
      <c r="DN31" s="432"/>
      <c r="DO31" s="432"/>
      <c r="DP31" s="432"/>
      <c r="DQ31" s="432"/>
      <c r="DR31" s="432"/>
      <c r="DS31" s="432"/>
      <c r="DT31" s="432"/>
      <c r="DU31" s="432"/>
      <c r="DV31" s="432"/>
      <c r="DW31" s="432"/>
      <c r="DX31" s="432"/>
    </row>
    <row r="32" spans="1:129" ht="5.25" customHeight="1" x14ac:dyDescent="0.2">
      <c r="A32" s="425"/>
      <c r="B32" s="439"/>
      <c r="C32" s="439"/>
      <c r="D32" s="439"/>
      <c r="E32" s="439"/>
      <c r="F32" s="439"/>
      <c r="G32" s="439"/>
      <c r="H32" s="439"/>
      <c r="I32" s="439"/>
      <c r="J32" s="439"/>
      <c r="K32" s="439"/>
      <c r="L32" s="439"/>
      <c r="M32" s="439"/>
      <c r="N32" s="439"/>
      <c r="O32" s="439"/>
      <c r="P32" s="439"/>
      <c r="Q32" s="439"/>
      <c r="R32" s="439"/>
      <c r="S32" s="439"/>
      <c r="T32" s="439"/>
      <c r="U32" s="439"/>
      <c r="V32" s="439"/>
      <c r="W32" s="439"/>
      <c r="X32" s="439"/>
      <c r="Y32" s="439"/>
      <c r="Z32" s="439"/>
      <c r="AA32" s="439"/>
      <c r="AB32" s="439"/>
      <c r="AC32" s="439"/>
      <c r="AD32" s="439"/>
      <c r="AE32" s="439"/>
      <c r="AF32" s="439"/>
      <c r="AG32" s="439"/>
      <c r="AH32" s="439"/>
      <c r="AI32" s="439"/>
      <c r="AJ32" s="439"/>
      <c r="AK32" s="439"/>
      <c r="AL32" s="439"/>
      <c r="AM32" s="439"/>
      <c r="AN32" s="439"/>
      <c r="AO32" s="439"/>
      <c r="AP32" s="439"/>
      <c r="AQ32" s="439"/>
      <c r="AR32" s="439"/>
      <c r="AS32" s="439"/>
      <c r="AT32" s="439"/>
      <c r="AU32" s="439"/>
      <c r="AV32" s="439"/>
      <c r="AW32" s="439"/>
      <c r="AX32" s="439"/>
      <c r="AY32" s="439"/>
      <c r="AZ32" s="439"/>
      <c r="BA32" s="439"/>
      <c r="BB32" s="439"/>
      <c r="BC32" s="439"/>
      <c r="BD32" s="439"/>
      <c r="BE32" s="439"/>
      <c r="BF32" s="439"/>
      <c r="BG32" s="439"/>
      <c r="BH32" s="439"/>
      <c r="BI32" s="439"/>
      <c r="BJ32" s="439"/>
      <c r="BK32" s="439"/>
      <c r="BL32" s="439"/>
      <c r="BM32" s="439"/>
      <c r="BN32" s="439"/>
      <c r="BO32" s="439"/>
      <c r="BP32" s="439"/>
      <c r="BQ32" s="439"/>
      <c r="BR32" s="439"/>
      <c r="BS32" s="439"/>
      <c r="BT32" s="439"/>
      <c r="BU32" s="439"/>
      <c r="BV32" s="439"/>
      <c r="BW32" s="439"/>
      <c r="BX32" s="439"/>
      <c r="BY32" s="439"/>
      <c r="BZ32" s="439"/>
      <c r="CA32" s="439"/>
      <c r="CB32" s="439"/>
      <c r="CC32" s="439"/>
      <c r="CD32" s="439"/>
      <c r="CE32" s="439"/>
      <c r="CF32" s="439"/>
      <c r="CG32" s="439"/>
      <c r="CH32" s="439"/>
      <c r="CI32" s="439"/>
      <c r="CJ32" s="439"/>
      <c r="CK32" s="439"/>
      <c r="CL32" s="439"/>
      <c r="CM32" s="439"/>
      <c r="CN32" s="439"/>
      <c r="CO32" s="439"/>
      <c r="CP32" s="439"/>
      <c r="CQ32" s="435"/>
      <c r="CR32" s="438"/>
      <c r="CS32" s="435"/>
      <c r="CT32" s="435"/>
      <c r="CU32" s="427"/>
      <c r="CV32" s="427"/>
      <c r="CW32" s="427"/>
      <c r="CX32" s="427"/>
      <c r="CY32" s="432"/>
      <c r="CZ32" s="432"/>
      <c r="DA32" s="432"/>
      <c r="DB32" s="432"/>
      <c r="DC32" s="432"/>
      <c r="DD32" s="432"/>
      <c r="DE32" s="432"/>
      <c r="DF32" s="432"/>
      <c r="DG32" s="432"/>
      <c r="DH32" s="432"/>
      <c r="DI32" s="432"/>
      <c r="DJ32" s="432"/>
      <c r="DK32" s="432"/>
      <c r="DL32" s="432"/>
      <c r="DM32" s="432"/>
      <c r="DN32" s="432"/>
      <c r="DO32" s="432"/>
      <c r="DP32" s="432"/>
      <c r="DQ32" s="432"/>
      <c r="DR32" s="432"/>
      <c r="DS32" s="432"/>
      <c r="DT32" s="432"/>
      <c r="DU32" s="432"/>
      <c r="DV32" s="432"/>
      <c r="DW32" s="432"/>
      <c r="DX32" s="432"/>
    </row>
    <row r="33" spans="1:128" ht="5.25" customHeight="1" x14ac:dyDescent="0.2">
      <c r="A33" s="1530" t="s">
        <v>581</v>
      </c>
      <c r="B33" s="1530"/>
      <c r="C33" s="1530"/>
      <c r="D33" s="1530"/>
      <c r="E33" s="1530"/>
      <c r="F33" s="1530"/>
      <c r="G33" s="1530"/>
      <c r="H33" s="1530"/>
      <c r="I33" s="1530"/>
      <c r="J33" s="1530"/>
      <c r="K33" s="1530"/>
      <c r="L33" s="1530"/>
      <c r="M33" s="1530"/>
      <c r="N33" s="1530"/>
      <c r="O33" s="1530"/>
      <c r="P33" s="1530"/>
      <c r="Q33" s="1530"/>
      <c r="R33" s="1530"/>
      <c r="S33" s="1530"/>
      <c r="T33" s="1530"/>
      <c r="U33" s="1530"/>
      <c r="V33" s="1530"/>
      <c r="W33" s="1530"/>
      <c r="X33" s="1530"/>
      <c r="Y33" s="1530"/>
      <c r="Z33" s="1530"/>
      <c r="AA33" s="1530"/>
      <c r="AB33" s="1530"/>
      <c r="AC33" s="1530"/>
      <c r="AD33" s="1530"/>
      <c r="AE33" s="1530"/>
      <c r="AF33" s="1530"/>
      <c r="AG33" s="1530"/>
      <c r="AH33" s="1530"/>
      <c r="AI33" s="1530"/>
      <c r="AJ33" s="1530"/>
      <c r="AK33" s="1530"/>
      <c r="AL33" s="1530"/>
      <c r="AM33" s="1530"/>
      <c r="AN33" s="1530"/>
      <c r="AO33" s="1530"/>
      <c r="AP33" s="1530"/>
      <c r="AQ33" s="1530"/>
      <c r="AR33" s="1530"/>
      <c r="AS33" s="1530"/>
      <c r="AT33" s="1530"/>
      <c r="AU33" s="1530"/>
      <c r="AV33" s="1530"/>
      <c r="AW33" s="1530"/>
      <c r="AX33" s="1530"/>
      <c r="AY33" s="1530"/>
      <c r="AZ33" s="1530"/>
      <c r="BA33" s="1530"/>
      <c r="BB33" s="1530"/>
      <c r="BC33" s="1530"/>
      <c r="BD33" s="1530"/>
      <c r="BE33" s="1530"/>
      <c r="BF33" s="1530"/>
      <c r="BG33" s="1530"/>
      <c r="BH33" s="1530"/>
      <c r="BI33" s="1530"/>
      <c r="BJ33" s="1530"/>
      <c r="BK33" s="1530"/>
      <c r="BL33" s="1530"/>
      <c r="BM33" s="1530"/>
      <c r="BN33" s="1530"/>
      <c r="BO33" s="1530"/>
      <c r="BP33" s="1530"/>
      <c r="BQ33" s="1530"/>
      <c r="BR33" s="1530"/>
      <c r="BS33" s="1530"/>
      <c r="BT33" s="1530"/>
      <c r="BU33" s="1530"/>
      <c r="BV33" s="1530"/>
      <c r="BW33" s="1530"/>
      <c r="BX33" s="1530"/>
      <c r="BY33" s="1530"/>
      <c r="BZ33" s="1530"/>
      <c r="CA33" s="1530"/>
      <c r="CB33" s="1530"/>
      <c r="CC33" s="1530"/>
      <c r="CD33" s="1530"/>
      <c r="CE33" s="1530"/>
      <c r="CF33" s="1530"/>
      <c r="CG33" s="1530"/>
      <c r="CH33" s="1530"/>
      <c r="CI33" s="1530"/>
      <c r="CJ33" s="1530"/>
      <c r="CK33" s="1530"/>
      <c r="CL33" s="1530"/>
      <c r="CM33" s="1530"/>
      <c r="CN33" s="1530"/>
      <c r="CO33" s="1530"/>
      <c r="CP33" s="1530"/>
      <c r="CQ33" s="1530"/>
      <c r="CR33" s="1530"/>
      <c r="CS33" s="1530"/>
      <c r="CT33" s="1530"/>
      <c r="CU33" s="1530"/>
      <c r="CV33" s="1530"/>
      <c r="CW33" s="1530"/>
      <c r="CX33" s="427"/>
      <c r="CY33" s="432"/>
      <c r="CZ33" s="432"/>
      <c r="DA33" s="432"/>
      <c r="DB33" s="432"/>
      <c r="DC33" s="432"/>
      <c r="DD33" s="432"/>
      <c r="DE33" s="432"/>
      <c r="DF33" s="432"/>
      <c r="DG33" s="432"/>
      <c r="DH33" s="432"/>
      <c r="DI33" s="432"/>
      <c r="DJ33" s="432"/>
      <c r="DK33" s="432"/>
      <c r="DL33" s="432"/>
      <c r="DM33" s="432"/>
      <c r="DN33" s="432"/>
      <c r="DO33" s="432"/>
      <c r="DP33" s="432"/>
      <c r="DQ33" s="432"/>
      <c r="DR33" s="432"/>
      <c r="DS33" s="432"/>
      <c r="DT33" s="432"/>
      <c r="DU33" s="432"/>
      <c r="DV33" s="432"/>
      <c r="DW33" s="432"/>
      <c r="DX33" s="432"/>
    </row>
    <row r="34" spans="1:128" ht="5.25" customHeight="1" x14ac:dyDescent="0.2">
      <c r="A34" s="1530"/>
      <c r="B34" s="1530"/>
      <c r="C34" s="1530"/>
      <c r="D34" s="1530"/>
      <c r="E34" s="1530"/>
      <c r="F34" s="1530"/>
      <c r="G34" s="1530"/>
      <c r="H34" s="1530"/>
      <c r="I34" s="1530"/>
      <c r="J34" s="1530"/>
      <c r="K34" s="1530"/>
      <c r="L34" s="1530"/>
      <c r="M34" s="1530"/>
      <c r="N34" s="1530"/>
      <c r="O34" s="1530"/>
      <c r="P34" s="1530"/>
      <c r="Q34" s="1530"/>
      <c r="R34" s="1530"/>
      <c r="S34" s="1530"/>
      <c r="T34" s="1530"/>
      <c r="U34" s="1530"/>
      <c r="V34" s="1530"/>
      <c r="W34" s="1530"/>
      <c r="X34" s="1530"/>
      <c r="Y34" s="1530"/>
      <c r="Z34" s="1530"/>
      <c r="AA34" s="1530"/>
      <c r="AB34" s="1530"/>
      <c r="AC34" s="1530"/>
      <c r="AD34" s="1530"/>
      <c r="AE34" s="1530"/>
      <c r="AF34" s="1530"/>
      <c r="AG34" s="1530"/>
      <c r="AH34" s="1530"/>
      <c r="AI34" s="1530"/>
      <c r="AJ34" s="1530"/>
      <c r="AK34" s="1530"/>
      <c r="AL34" s="1530"/>
      <c r="AM34" s="1530"/>
      <c r="AN34" s="1530"/>
      <c r="AO34" s="1530"/>
      <c r="AP34" s="1530"/>
      <c r="AQ34" s="1530"/>
      <c r="AR34" s="1530"/>
      <c r="AS34" s="1530"/>
      <c r="AT34" s="1530"/>
      <c r="AU34" s="1530"/>
      <c r="AV34" s="1530"/>
      <c r="AW34" s="1530"/>
      <c r="AX34" s="1530"/>
      <c r="AY34" s="1530"/>
      <c r="AZ34" s="1530"/>
      <c r="BA34" s="1530"/>
      <c r="BB34" s="1530"/>
      <c r="BC34" s="1530"/>
      <c r="BD34" s="1530"/>
      <c r="BE34" s="1530"/>
      <c r="BF34" s="1530"/>
      <c r="BG34" s="1530"/>
      <c r="BH34" s="1530"/>
      <c r="BI34" s="1530"/>
      <c r="BJ34" s="1530"/>
      <c r="BK34" s="1530"/>
      <c r="BL34" s="1530"/>
      <c r="BM34" s="1530"/>
      <c r="BN34" s="1530"/>
      <c r="BO34" s="1530"/>
      <c r="BP34" s="1530"/>
      <c r="BQ34" s="1530"/>
      <c r="BR34" s="1530"/>
      <c r="BS34" s="1530"/>
      <c r="BT34" s="1530"/>
      <c r="BU34" s="1530"/>
      <c r="BV34" s="1530"/>
      <c r="BW34" s="1530"/>
      <c r="BX34" s="1530"/>
      <c r="BY34" s="1530"/>
      <c r="BZ34" s="1530"/>
      <c r="CA34" s="1530"/>
      <c r="CB34" s="1530"/>
      <c r="CC34" s="1530"/>
      <c r="CD34" s="1530"/>
      <c r="CE34" s="1530"/>
      <c r="CF34" s="1530"/>
      <c r="CG34" s="1530"/>
      <c r="CH34" s="1530"/>
      <c r="CI34" s="1530"/>
      <c r="CJ34" s="1530"/>
      <c r="CK34" s="1530"/>
      <c r="CL34" s="1530"/>
      <c r="CM34" s="1530"/>
      <c r="CN34" s="1530"/>
      <c r="CO34" s="1530"/>
      <c r="CP34" s="1530"/>
      <c r="CQ34" s="1530"/>
      <c r="CR34" s="1530"/>
      <c r="CS34" s="1530"/>
      <c r="CT34" s="1530"/>
      <c r="CU34" s="1530"/>
      <c r="CV34" s="1530"/>
      <c r="CW34" s="1530"/>
      <c r="CX34" s="427"/>
      <c r="CY34" s="432"/>
      <c r="CZ34" s="432"/>
      <c r="DA34" s="432"/>
      <c r="DB34" s="432"/>
      <c r="DC34" s="432"/>
      <c r="DD34" s="432"/>
      <c r="DE34" s="432"/>
      <c r="DF34" s="432"/>
      <c r="DG34" s="432"/>
      <c r="DH34" s="432"/>
      <c r="DI34" s="432"/>
      <c r="DJ34" s="432"/>
      <c r="DK34" s="432"/>
      <c r="DL34" s="432"/>
      <c r="DM34" s="432"/>
      <c r="DN34" s="432"/>
      <c r="DO34" s="432"/>
      <c r="DP34" s="432"/>
      <c r="DQ34" s="432"/>
      <c r="DR34" s="432"/>
      <c r="DS34" s="432"/>
      <c r="DT34" s="432"/>
      <c r="DU34" s="432"/>
      <c r="DV34" s="432"/>
      <c r="DW34" s="432"/>
      <c r="DX34" s="432"/>
    </row>
    <row r="35" spans="1:128" ht="5.25" customHeight="1" x14ac:dyDescent="0.2">
      <c r="A35" s="1530"/>
      <c r="B35" s="1530"/>
      <c r="C35" s="1530"/>
      <c r="D35" s="1530"/>
      <c r="E35" s="1530"/>
      <c r="F35" s="1530"/>
      <c r="G35" s="1530"/>
      <c r="H35" s="1530"/>
      <c r="I35" s="1530"/>
      <c r="J35" s="1530"/>
      <c r="K35" s="1530"/>
      <c r="L35" s="1530"/>
      <c r="M35" s="1530"/>
      <c r="N35" s="1530"/>
      <c r="O35" s="1530"/>
      <c r="P35" s="1530"/>
      <c r="Q35" s="1530"/>
      <c r="R35" s="1530"/>
      <c r="S35" s="1530"/>
      <c r="T35" s="1530"/>
      <c r="U35" s="1530"/>
      <c r="V35" s="1530"/>
      <c r="W35" s="1530"/>
      <c r="X35" s="1530"/>
      <c r="Y35" s="1530"/>
      <c r="Z35" s="1530"/>
      <c r="AA35" s="1530"/>
      <c r="AB35" s="1530"/>
      <c r="AC35" s="1530"/>
      <c r="AD35" s="1530"/>
      <c r="AE35" s="1530"/>
      <c r="AF35" s="1530"/>
      <c r="AG35" s="1530"/>
      <c r="AH35" s="1530"/>
      <c r="AI35" s="1530"/>
      <c r="AJ35" s="1530"/>
      <c r="AK35" s="1530"/>
      <c r="AL35" s="1530"/>
      <c r="AM35" s="1530"/>
      <c r="AN35" s="1530"/>
      <c r="AO35" s="1530"/>
      <c r="AP35" s="1530"/>
      <c r="AQ35" s="1530"/>
      <c r="AR35" s="1530"/>
      <c r="AS35" s="1530"/>
      <c r="AT35" s="1530"/>
      <c r="AU35" s="1530"/>
      <c r="AV35" s="1530"/>
      <c r="AW35" s="1530"/>
      <c r="AX35" s="1530"/>
      <c r="AY35" s="1530"/>
      <c r="AZ35" s="1530"/>
      <c r="BA35" s="1530"/>
      <c r="BB35" s="1530"/>
      <c r="BC35" s="1530"/>
      <c r="BD35" s="1530"/>
      <c r="BE35" s="1530"/>
      <c r="BF35" s="1530"/>
      <c r="BG35" s="1530"/>
      <c r="BH35" s="1530"/>
      <c r="BI35" s="1530"/>
      <c r="BJ35" s="1530"/>
      <c r="BK35" s="1530"/>
      <c r="BL35" s="1530"/>
      <c r="BM35" s="1530"/>
      <c r="BN35" s="1530"/>
      <c r="BO35" s="1530"/>
      <c r="BP35" s="1530"/>
      <c r="BQ35" s="1530"/>
      <c r="BR35" s="1530"/>
      <c r="BS35" s="1530"/>
      <c r="BT35" s="1530"/>
      <c r="BU35" s="1530"/>
      <c r="BV35" s="1530"/>
      <c r="BW35" s="1530"/>
      <c r="BX35" s="1530"/>
      <c r="BY35" s="1530"/>
      <c r="BZ35" s="1530"/>
      <c r="CA35" s="1530"/>
      <c r="CB35" s="1530"/>
      <c r="CC35" s="1530"/>
      <c r="CD35" s="1530"/>
      <c r="CE35" s="1530"/>
      <c r="CF35" s="1530"/>
      <c r="CG35" s="1530"/>
      <c r="CH35" s="1530"/>
      <c r="CI35" s="1530"/>
      <c r="CJ35" s="1530"/>
      <c r="CK35" s="1530"/>
      <c r="CL35" s="1530"/>
      <c r="CM35" s="1530"/>
      <c r="CN35" s="1530"/>
      <c r="CO35" s="1530"/>
      <c r="CP35" s="1530"/>
      <c r="CQ35" s="1530"/>
      <c r="CR35" s="1530"/>
      <c r="CS35" s="1530"/>
      <c r="CT35" s="1530"/>
      <c r="CU35" s="1530"/>
      <c r="CV35" s="1530"/>
      <c r="CW35" s="1530"/>
      <c r="CX35" s="427"/>
      <c r="CY35" s="432"/>
      <c r="CZ35" s="432"/>
      <c r="DA35" s="432"/>
      <c r="DB35" s="432"/>
      <c r="DC35" s="432"/>
      <c r="DD35" s="432"/>
      <c r="DE35" s="432"/>
      <c r="DF35" s="432"/>
      <c r="DG35" s="432"/>
      <c r="DH35" s="432"/>
      <c r="DI35" s="432"/>
      <c r="DJ35" s="432"/>
      <c r="DK35" s="432"/>
      <c r="DL35" s="432"/>
      <c r="DM35" s="432"/>
      <c r="DN35" s="432"/>
      <c r="DO35" s="432"/>
      <c r="DP35" s="432"/>
      <c r="DQ35" s="432"/>
      <c r="DR35" s="432"/>
      <c r="DS35" s="432"/>
      <c r="DT35" s="432"/>
      <c r="DU35" s="432"/>
      <c r="DV35" s="432"/>
      <c r="DW35" s="432"/>
      <c r="DX35" s="432"/>
    </row>
    <row r="36" spans="1:128" ht="5.25" customHeight="1" x14ac:dyDescent="0.2">
      <c r="A36" s="436"/>
      <c r="B36" s="440"/>
      <c r="C36" s="440"/>
      <c r="D36" s="440"/>
      <c r="E36" s="440"/>
      <c r="F36" s="440"/>
      <c r="G36" s="440"/>
      <c r="H36" s="440"/>
      <c r="I36" s="440"/>
      <c r="J36" s="440"/>
      <c r="K36" s="440"/>
      <c r="L36" s="440"/>
      <c r="M36" s="440"/>
      <c r="N36" s="440"/>
      <c r="O36" s="440"/>
      <c r="P36" s="440"/>
      <c r="Q36" s="440"/>
      <c r="R36" s="440"/>
      <c r="S36" s="440"/>
      <c r="T36" s="440"/>
      <c r="U36" s="440"/>
      <c r="V36" s="440"/>
      <c r="W36" s="440"/>
      <c r="X36" s="440"/>
      <c r="Y36" s="440"/>
      <c r="Z36" s="440"/>
      <c r="AA36" s="440"/>
      <c r="AB36" s="440"/>
      <c r="AC36" s="440"/>
      <c r="AD36" s="440"/>
      <c r="AE36" s="440"/>
      <c r="AF36" s="440"/>
      <c r="AG36" s="440"/>
      <c r="AH36" s="440"/>
      <c r="AI36" s="440"/>
      <c r="AJ36" s="440"/>
      <c r="AK36" s="440"/>
      <c r="AL36" s="440"/>
      <c r="AM36" s="440"/>
      <c r="AN36" s="440"/>
      <c r="AO36" s="440"/>
      <c r="AP36" s="440"/>
      <c r="AQ36" s="440"/>
      <c r="AR36" s="440"/>
      <c r="AS36" s="440"/>
      <c r="AT36" s="440"/>
      <c r="AU36" s="440"/>
      <c r="AV36" s="440"/>
      <c r="AW36" s="440"/>
      <c r="AX36" s="440"/>
      <c r="AY36" s="440"/>
      <c r="AZ36" s="440"/>
      <c r="BA36" s="440"/>
      <c r="BB36" s="440"/>
      <c r="BC36" s="440"/>
      <c r="BD36" s="440"/>
      <c r="BE36" s="440"/>
      <c r="BF36" s="440"/>
      <c r="BG36" s="440"/>
      <c r="BH36" s="440"/>
      <c r="BI36" s="440"/>
      <c r="BJ36" s="440"/>
      <c r="BK36" s="440"/>
      <c r="BL36" s="440"/>
      <c r="BM36" s="440"/>
      <c r="BN36" s="440"/>
      <c r="BO36" s="440"/>
      <c r="BP36" s="440"/>
      <c r="BQ36" s="440"/>
      <c r="BR36" s="440"/>
      <c r="BS36" s="440"/>
      <c r="BT36" s="440"/>
      <c r="BU36" s="440"/>
      <c r="BV36" s="440"/>
      <c r="BW36" s="440"/>
      <c r="BX36" s="440"/>
      <c r="BY36" s="440"/>
      <c r="BZ36" s="440"/>
      <c r="CA36" s="440"/>
      <c r="CB36" s="440"/>
      <c r="CC36" s="440"/>
      <c r="CD36" s="440"/>
      <c r="CE36" s="440"/>
      <c r="CF36" s="440"/>
      <c r="CG36" s="440"/>
      <c r="CH36" s="440"/>
      <c r="CI36" s="440"/>
      <c r="CJ36" s="440"/>
      <c r="CK36" s="440"/>
      <c r="CL36" s="440"/>
      <c r="CM36" s="440"/>
      <c r="CN36" s="440"/>
      <c r="CO36" s="440"/>
      <c r="CP36" s="440"/>
      <c r="CQ36" s="435"/>
      <c r="CR36" s="435"/>
      <c r="CS36" s="435"/>
      <c r="CT36" s="435"/>
      <c r="CU36" s="441"/>
      <c r="CV36" s="441"/>
      <c r="CW36" s="441"/>
      <c r="CX36" s="427"/>
      <c r="CY36" s="432"/>
      <c r="CZ36" s="432"/>
      <c r="DA36" s="432"/>
      <c r="DB36" s="432"/>
      <c r="DC36" s="432"/>
      <c r="DD36" s="432"/>
      <c r="DE36" s="432"/>
      <c r="DF36" s="432"/>
      <c r="DG36" s="432"/>
      <c r="DH36" s="432"/>
      <c r="DI36" s="432"/>
      <c r="DJ36" s="432"/>
      <c r="DK36" s="432"/>
      <c r="DL36" s="432"/>
      <c r="DM36" s="432"/>
      <c r="DN36" s="432"/>
      <c r="DO36" s="432"/>
      <c r="DP36" s="432"/>
      <c r="DQ36" s="432"/>
      <c r="DR36" s="432"/>
      <c r="DS36" s="432"/>
      <c r="DT36" s="432"/>
      <c r="DU36" s="432"/>
      <c r="DV36" s="432"/>
      <c r="DW36" s="432"/>
      <c r="DX36" s="432"/>
    </row>
    <row r="37" spans="1:128" ht="5.25" customHeight="1" x14ac:dyDescent="0.2">
      <c r="A37" s="436"/>
      <c r="B37" s="440"/>
      <c r="C37" s="440"/>
      <c r="D37" s="440"/>
      <c r="E37" s="440"/>
      <c r="F37" s="440"/>
      <c r="G37" s="440"/>
      <c r="H37" s="440"/>
      <c r="I37" s="440"/>
      <c r="J37" s="440"/>
      <c r="K37" s="440"/>
      <c r="L37" s="440"/>
      <c r="M37" s="440"/>
      <c r="N37" s="440"/>
      <c r="O37" s="440"/>
      <c r="P37" s="440"/>
      <c r="Q37" s="440"/>
      <c r="R37" s="440"/>
      <c r="S37" s="440"/>
      <c r="T37" s="440"/>
      <c r="U37" s="440"/>
      <c r="V37" s="440"/>
      <c r="W37" s="440"/>
      <c r="X37" s="440"/>
      <c r="Y37" s="440"/>
      <c r="Z37" s="440"/>
      <c r="AA37" s="440"/>
      <c r="AB37" s="440"/>
      <c r="AC37" s="440"/>
      <c r="AD37" s="440"/>
      <c r="AE37" s="440"/>
      <c r="AF37" s="440"/>
      <c r="AG37" s="440"/>
      <c r="AH37" s="440"/>
      <c r="AI37" s="440"/>
      <c r="AJ37" s="440"/>
      <c r="AK37" s="440"/>
      <c r="AL37" s="440"/>
      <c r="AM37" s="440"/>
      <c r="AN37" s="440"/>
      <c r="AO37" s="440"/>
      <c r="AP37" s="440"/>
      <c r="AQ37" s="440"/>
      <c r="AR37" s="440"/>
      <c r="AS37" s="440"/>
      <c r="AT37" s="440"/>
      <c r="AU37" s="440"/>
      <c r="AV37" s="440"/>
      <c r="AW37" s="440"/>
      <c r="AX37" s="440"/>
      <c r="AY37" s="440"/>
      <c r="AZ37" s="440"/>
      <c r="BA37" s="440"/>
      <c r="BB37" s="440"/>
      <c r="BC37" s="440"/>
      <c r="BD37" s="440"/>
      <c r="BE37" s="440"/>
      <c r="BF37" s="440"/>
      <c r="BG37" s="440"/>
      <c r="BH37" s="440"/>
      <c r="BI37" s="440"/>
      <c r="BJ37" s="440"/>
      <c r="BK37" s="440"/>
      <c r="BL37" s="440"/>
      <c r="BM37" s="440"/>
      <c r="BN37" s="440"/>
      <c r="BO37" s="440"/>
      <c r="BP37" s="440"/>
      <c r="BQ37" s="440"/>
      <c r="BR37" s="440"/>
      <c r="BS37" s="440"/>
      <c r="BT37" s="440"/>
      <c r="BU37" s="440"/>
      <c r="BV37" s="440"/>
      <c r="BW37" s="440"/>
      <c r="BX37" s="440"/>
      <c r="BY37" s="440"/>
      <c r="BZ37" s="440"/>
      <c r="CA37" s="440"/>
      <c r="CB37" s="440"/>
      <c r="CC37" s="440"/>
      <c r="CD37" s="440"/>
      <c r="CE37" s="440"/>
      <c r="CF37" s="440"/>
      <c r="CG37" s="440"/>
      <c r="CH37" s="440"/>
      <c r="CI37" s="440"/>
      <c r="CJ37" s="440"/>
      <c r="CK37" s="440"/>
      <c r="CL37" s="440"/>
      <c r="CM37" s="440"/>
      <c r="CN37" s="440"/>
      <c r="CO37" s="440"/>
      <c r="CP37" s="440"/>
      <c r="CQ37" s="435"/>
      <c r="CR37" s="435"/>
      <c r="CS37" s="435"/>
      <c r="CT37" s="435"/>
      <c r="CU37" s="441"/>
      <c r="CV37" s="441"/>
      <c r="CW37" s="441"/>
      <c r="CX37" s="427"/>
      <c r="CY37" s="432"/>
      <c r="CZ37" s="432"/>
      <c r="DA37" s="432"/>
      <c r="DB37" s="432"/>
      <c r="DC37" s="432"/>
      <c r="DD37" s="432"/>
      <c r="DE37" s="432"/>
      <c r="DF37" s="432"/>
      <c r="DG37" s="432"/>
      <c r="DH37" s="432"/>
      <c r="DI37" s="432"/>
      <c r="DJ37" s="432"/>
      <c r="DK37" s="432"/>
      <c r="DL37" s="432"/>
      <c r="DM37" s="432"/>
      <c r="DN37" s="432"/>
      <c r="DO37" s="432"/>
      <c r="DP37" s="432"/>
      <c r="DQ37" s="432"/>
      <c r="DR37" s="432"/>
      <c r="DS37" s="432"/>
      <c r="DT37" s="432"/>
      <c r="DU37" s="432"/>
      <c r="DV37" s="432"/>
      <c r="DW37" s="432"/>
      <c r="DX37" s="432"/>
    </row>
    <row r="38" spans="1:128" ht="5.25" customHeight="1" x14ac:dyDescent="0.2">
      <c r="A38" s="436"/>
      <c r="B38" s="440"/>
      <c r="C38" s="440"/>
      <c r="D38" s="440"/>
      <c r="E38" s="440"/>
      <c r="F38" s="440"/>
      <c r="G38" s="440"/>
      <c r="H38" s="440"/>
      <c r="I38" s="440"/>
      <c r="J38" s="440"/>
      <c r="K38" s="440"/>
      <c r="L38" s="440"/>
      <c r="M38" s="440"/>
      <c r="N38" s="440"/>
      <c r="O38" s="440"/>
      <c r="P38" s="440"/>
      <c r="Q38" s="440"/>
      <c r="R38" s="440"/>
      <c r="S38" s="440"/>
      <c r="T38" s="440"/>
      <c r="U38" s="440"/>
      <c r="V38" s="440"/>
      <c r="W38" s="440"/>
      <c r="X38" s="440"/>
      <c r="Y38" s="440"/>
      <c r="Z38" s="440"/>
      <c r="AA38" s="440"/>
      <c r="AB38" s="440"/>
      <c r="AC38" s="440"/>
      <c r="AD38" s="440"/>
      <c r="AE38" s="440"/>
      <c r="AF38" s="440"/>
      <c r="AG38" s="440"/>
      <c r="AH38" s="440"/>
      <c r="AI38" s="440"/>
      <c r="AJ38" s="440"/>
      <c r="AK38" s="440"/>
      <c r="AL38" s="440"/>
      <c r="AM38" s="440"/>
      <c r="AN38" s="440"/>
      <c r="AO38" s="440"/>
      <c r="AP38" s="440"/>
      <c r="AQ38" s="440"/>
      <c r="AR38" s="440"/>
      <c r="AS38" s="440"/>
      <c r="AT38" s="440"/>
      <c r="AU38" s="440"/>
      <c r="AV38" s="440"/>
      <c r="AW38" s="440"/>
      <c r="AX38" s="440"/>
      <c r="AY38" s="440"/>
      <c r="AZ38" s="440"/>
      <c r="BA38" s="440"/>
      <c r="BB38" s="440"/>
      <c r="BC38" s="440"/>
      <c r="BD38" s="440"/>
      <c r="BE38" s="440"/>
      <c r="BF38" s="440"/>
      <c r="BG38" s="440"/>
      <c r="BH38" s="440"/>
      <c r="BI38" s="440"/>
      <c r="BJ38" s="440"/>
      <c r="BK38" s="440"/>
      <c r="BL38" s="440"/>
      <c r="BM38" s="440"/>
      <c r="BN38" s="440"/>
      <c r="BO38" s="440"/>
      <c r="BP38" s="440"/>
      <c r="BQ38" s="440"/>
      <c r="BR38" s="440"/>
      <c r="BS38" s="440"/>
      <c r="BT38" s="440"/>
      <c r="BU38" s="440"/>
      <c r="BV38" s="440"/>
      <c r="BW38" s="440"/>
      <c r="BX38" s="440"/>
      <c r="BY38" s="440"/>
      <c r="BZ38" s="440"/>
      <c r="CA38" s="440"/>
      <c r="CB38" s="440"/>
      <c r="CC38" s="440"/>
      <c r="CD38" s="440"/>
      <c r="CE38" s="440"/>
      <c r="CF38" s="440"/>
      <c r="CG38" s="440"/>
      <c r="CH38" s="440"/>
      <c r="CI38" s="440"/>
      <c r="CJ38" s="440"/>
      <c r="CK38" s="440"/>
      <c r="CL38" s="440"/>
      <c r="CM38" s="440"/>
      <c r="CN38" s="440"/>
      <c r="CO38" s="440"/>
      <c r="CP38" s="440"/>
      <c r="CQ38" s="435"/>
      <c r="CR38" s="435"/>
      <c r="CS38" s="435"/>
      <c r="CT38" s="435"/>
      <c r="CU38" s="441"/>
      <c r="CV38" s="441"/>
      <c r="CW38" s="441"/>
      <c r="CX38" s="427"/>
      <c r="CY38" s="432"/>
      <c r="CZ38" s="432"/>
      <c r="DA38" s="432"/>
      <c r="DB38" s="432"/>
      <c r="DC38" s="432"/>
      <c r="DD38" s="432"/>
      <c r="DE38" s="432"/>
      <c r="DF38" s="432"/>
      <c r="DG38" s="432"/>
      <c r="DH38" s="432"/>
      <c r="DI38" s="432"/>
      <c r="DJ38" s="432"/>
      <c r="DK38" s="432"/>
      <c r="DL38" s="432"/>
      <c r="DM38" s="432"/>
      <c r="DN38" s="432"/>
      <c r="DO38" s="432"/>
      <c r="DP38" s="432"/>
      <c r="DQ38" s="432"/>
      <c r="DR38" s="432"/>
      <c r="DS38" s="432"/>
      <c r="DT38" s="432"/>
      <c r="DU38" s="432"/>
      <c r="DV38" s="432"/>
      <c r="DW38" s="432"/>
      <c r="DX38" s="432"/>
    </row>
    <row r="39" spans="1:128" ht="5.25" customHeight="1" x14ac:dyDescent="0.2">
      <c r="A39" s="436"/>
      <c r="B39" s="440"/>
      <c r="C39" s="440"/>
      <c r="D39" s="440"/>
      <c r="E39" s="440"/>
      <c r="F39" s="442"/>
      <c r="G39" s="1527" t="s">
        <v>579</v>
      </c>
      <c r="H39" s="1527"/>
      <c r="I39" s="1527"/>
      <c r="J39" s="1527"/>
      <c r="K39" s="1527"/>
      <c r="L39" s="1527"/>
      <c r="M39" s="1527"/>
      <c r="N39" s="1527"/>
      <c r="O39" s="1527"/>
      <c r="P39" s="1527"/>
      <c r="Q39" s="1527"/>
      <c r="R39" s="1527"/>
      <c r="S39" s="1527"/>
      <c r="T39" s="1527"/>
      <c r="U39" s="1527"/>
      <c r="V39" s="1527"/>
      <c r="W39" s="1527"/>
      <c r="X39" s="1527"/>
      <c r="Y39" s="1527"/>
      <c r="Z39" s="1527"/>
      <c r="AA39" s="1527"/>
      <c r="AB39" s="1527"/>
      <c r="AC39" s="1527"/>
      <c r="AD39" s="1527"/>
      <c r="AE39" s="1527"/>
      <c r="AF39" s="1527"/>
      <c r="AG39" s="1527"/>
      <c r="AH39" s="1527"/>
      <c r="AI39" s="1527"/>
      <c r="AJ39" s="1527"/>
      <c r="AK39" s="1527"/>
      <c r="AL39" s="1527"/>
      <c r="AM39" s="1527"/>
      <c r="AN39" s="1527"/>
      <c r="AO39" s="1527"/>
      <c r="AP39" s="1527"/>
      <c r="AQ39" s="1527"/>
      <c r="AR39" s="1527"/>
      <c r="AS39" s="1527"/>
      <c r="AT39" s="1527"/>
      <c r="AU39" s="1527"/>
      <c r="AV39" s="1527"/>
      <c r="AW39" s="1527"/>
      <c r="AX39" s="1527"/>
      <c r="AY39" s="1527"/>
      <c r="AZ39" s="1527"/>
      <c r="BA39" s="1527"/>
      <c r="BB39" s="1527"/>
      <c r="BC39" s="1527"/>
      <c r="BD39" s="1527"/>
      <c r="BE39" s="1527"/>
      <c r="BF39" s="1527"/>
      <c r="BG39" s="1527"/>
      <c r="BH39" s="1527"/>
      <c r="BI39" s="1527"/>
      <c r="BJ39" s="1527"/>
      <c r="BK39" s="1527"/>
      <c r="BL39" s="1527"/>
      <c r="BM39" s="1527"/>
      <c r="BN39" s="1527"/>
      <c r="BO39" s="1527"/>
      <c r="BP39" s="1527"/>
      <c r="BQ39" s="1527"/>
      <c r="BR39" s="1527"/>
      <c r="BS39" s="1527"/>
      <c r="BT39" s="1527"/>
      <c r="BU39" s="1527"/>
      <c r="BV39" s="1527"/>
      <c r="BW39" s="1527"/>
      <c r="BX39" s="1527"/>
      <c r="BY39" s="1527"/>
      <c r="BZ39" s="1527"/>
      <c r="CA39" s="1527"/>
      <c r="CB39" s="1527"/>
      <c r="CC39" s="1527"/>
      <c r="CD39" s="1528" t="s">
        <v>180</v>
      </c>
      <c r="CE39" s="1528"/>
      <c r="CF39" s="1528"/>
      <c r="CG39" s="1528"/>
      <c r="CH39" s="1528"/>
      <c r="CI39" s="1528"/>
      <c r="CJ39" s="1528"/>
      <c r="CK39" s="1528"/>
      <c r="CL39" s="1528"/>
      <c r="CM39" s="1528"/>
      <c r="CN39" s="1528"/>
      <c r="CO39" s="443"/>
      <c r="CP39" s="443"/>
      <c r="CQ39" s="443"/>
      <c r="CR39" s="443"/>
      <c r="CS39" s="443"/>
      <c r="CT39" s="443"/>
      <c r="CU39" s="441"/>
      <c r="CV39" s="441"/>
      <c r="CW39" s="441"/>
      <c r="CX39" s="427"/>
      <c r="CY39" s="432"/>
      <c r="CZ39" s="432"/>
      <c r="DA39" s="432"/>
      <c r="DB39" s="432"/>
      <c r="DC39" s="432"/>
      <c r="DD39" s="432"/>
      <c r="DE39" s="432"/>
      <c r="DF39" s="432"/>
      <c r="DG39" s="432"/>
      <c r="DH39" s="432"/>
      <c r="DI39" s="432"/>
      <c r="DJ39" s="432"/>
      <c r="DK39" s="432"/>
      <c r="DL39" s="432"/>
      <c r="DM39" s="432"/>
      <c r="DN39" s="432"/>
      <c r="DO39" s="432"/>
      <c r="DP39" s="432"/>
      <c r="DQ39" s="432"/>
      <c r="DR39" s="432"/>
      <c r="DS39" s="432"/>
      <c r="DT39" s="432"/>
      <c r="DU39" s="432"/>
      <c r="DV39" s="432"/>
      <c r="DW39" s="432"/>
      <c r="DX39" s="432"/>
    </row>
    <row r="40" spans="1:128" ht="5.25" customHeight="1" x14ac:dyDescent="0.2">
      <c r="A40" s="436"/>
      <c r="B40" s="440"/>
      <c r="C40" s="440"/>
      <c r="D40" s="440"/>
      <c r="E40" s="440"/>
      <c r="F40" s="442"/>
      <c r="G40" s="1527"/>
      <c r="H40" s="1527"/>
      <c r="I40" s="1527"/>
      <c r="J40" s="1527"/>
      <c r="K40" s="1527"/>
      <c r="L40" s="1527"/>
      <c r="M40" s="1527"/>
      <c r="N40" s="1527"/>
      <c r="O40" s="1527"/>
      <c r="P40" s="1527"/>
      <c r="Q40" s="1527"/>
      <c r="R40" s="1527"/>
      <c r="S40" s="1527"/>
      <c r="T40" s="1527"/>
      <c r="U40" s="1527"/>
      <c r="V40" s="1527"/>
      <c r="W40" s="1527"/>
      <c r="X40" s="1527"/>
      <c r="Y40" s="1527"/>
      <c r="Z40" s="1527"/>
      <c r="AA40" s="1527"/>
      <c r="AB40" s="1527"/>
      <c r="AC40" s="1527"/>
      <c r="AD40" s="1527"/>
      <c r="AE40" s="1527"/>
      <c r="AF40" s="1527"/>
      <c r="AG40" s="1527"/>
      <c r="AH40" s="1527"/>
      <c r="AI40" s="1527"/>
      <c r="AJ40" s="1527"/>
      <c r="AK40" s="1527"/>
      <c r="AL40" s="1527"/>
      <c r="AM40" s="1527"/>
      <c r="AN40" s="1527"/>
      <c r="AO40" s="1527"/>
      <c r="AP40" s="1527"/>
      <c r="AQ40" s="1527"/>
      <c r="AR40" s="1527"/>
      <c r="AS40" s="1527"/>
      <c r="AT40" s="1527"/>
      <c r="AU40" s="1527"/>
      <c r="AV40" s="1527"/>
      <c r="AW40" s="1527"/>
      <c r="AX40" s="1527"/>
      <c r="AY40" s="1527"/>
      <c r="AZ40" s="1527"/>
      <c r="BA40" s="1527"/>
      <c r="BB40" s="1527"/>
      <c r="BC40" s="1527"/>
      <c r="BD40" s="1527"/>
      <c r="BE40" s="1527"/>
      <c r="BF40" s="1527"/>
      <c r="BG40" s="1527"/>
      <c r="BH40" s="1527"/>
      <c r="BI40" s="1527"/>
      <c r="BJ40" s="1527"/>
      <c r="BK40" s="1527"/>
      <c r="BL40" s="1527"/>
      <c r="BM40" s="1527"/>
      <c r="BN40" s="1527"/>
      <c r="BO40" s="1527"/>
      <c r="BP40" s="1527"/>
      <c r="BQ40" s="1527"/>
      <c r="BR40" s="1527"/>
      <c r="BS40" s="1527"/>
      <c r="BT40" s="1527"/>
      <c r="BU40" s="1527"/>
      <c r="BV40" s="1527"/>
      <c r="BW40" s="1527"/>
      <c r="BX40" s="1527"/>
      <c r="BY40" s="1527"/>
      <c r="BZ40" s="1527"/>
      <c r="CA40" s="1527"/>
      <c r="CB40" s="1527"/>
      <c r="CC40" s="1527"/>
      <c r="CD40" s="1528"/>
      <c r="CE40" s="1528"/>
      <c r="CF40" s="1528"/>
      <c r="CG40" s="1528"/>
      <c r="CH40" s="1528"/>
      <c r="CI40" s="1528"/>
      <c r="CJ40" s="1528"/>
      <c r="CK40" s="1528"/>
      <c r="CL40" s="1528"/>
      <c r="CM40" s="1528"/>
      <c r="CN40" s="1528"/>
      <c r="CO40" s="431"/>
      <c r="CP40" s="431"/>
      <c r="CQ40" s="1531"/>
      <c r="CR40" s="1531"/>
      <c r="CS40" s="1531"/>
      <c r="CT40" s="1531"/>
      <c r="CU40" s="441"/>
      <c r="CV40" s="441"/>
      <c r="CW40" s="441"/>
      <c r="CX40" s="427"/>
      <c r="CY40" s="432"/>
      <c r="CZ40" s="432"/>
      <c r="DA40" s="432"/>
      <c r="DB40" s="432"/>
      <c r="DC40" s="432"/>
      <c r="DD40" s="432"/>
      <c r="DE40" s="432"/>
      <c r="DF40" s="432"/>
      <c r="DG40" s="432"/>
      <c r="DH40" s="432"/>
      <c r="DI40" s="432"/>
      <c r="DJ40" s="432"/>
      <c r="DK40" s="432"/>
      <c r="DL40" s="432"/>
      <c r="DM40" s="432"/>
      <c r="DN40" s="432"/>
      <c r="DO40" s="432"/>
      <c r="DP40" s="432"/>
      <c r="DQ40" s="432"/>
      <c r="DR40" s="432"/>
      <c r="DS40" s="432"/>
      <c r="DT40" s="432"/>
      <c r="DU40" s="432"/>
      <c r="DV40" s="432"/>
      <c r="DW40" s="432"/>
      <c r="DX40" s="432"/>
    </row>
    <row r="41" spans="1:128" ht="5.25" customHeight="1" x14ac:dyDescent="0.2">
      <c r="A41" s="436"/>
      <c r="B41" s="440"/>
      <c r="C41" s="440"/>
      <c r="D41" s="440"/>
      <c r="E41" s="440"/>
      <c r="F41" s="442"/>
      <c r="G41" s="1527"/>
      <c r="H41" s="1527"/>
      <c r="I41" s="1527"/>
      <c r="J41" s="1527"/>
      <c r="K41" s="1527"/>
      <c r="L41" s="1527"/>
      <c r="M41" s="1527"/>
      <c r="N41" s="1527"/>
      <c r="O41" s="1527"/>
      <c r="P41" s="1527"/>
      <c r="Q41" s="1527"/>
      <c r="R41" s="1527"/>
      <c r="S41" s="1527"/>
      <c r="T41" s="1527"/>
      <c r="U41" s="1527"/>
      <c r="V41" s="1527"/>
      <c r="W41" s="1527"/>
      <c r="X41" s="1527"/>
      <c r="Y41" s="1527"/>
      <c r="Z41" s="1527"/>
      <c r="AA41" s="1527"/>
      <c r="AB41" s="1527"/>
      <c r="AC41" s="1527"/>
      <c r="AD41" s="1527"/>
      <c r="AE41" s="1527"/>
      <c r="AF41" s="1527"/>
      <c r="AG41" s="1527"/>
      <c r="AH41" s="1527"/>
      <c r="AI41" s="1527"/>
      <c r="AJ41" s="1527"/>
      <c r="AK41" s="1527"/>
      <c r="AL41" s="1527"/>
      <c r="AM41" s="1527"/>
      <c r="AN41" s="1527"/>
      <c r="AO41" s="1527"/>
      <c r="AP41" s="1527"/>
      <c r="AQ41" s="1527"/>
      <c r="AR41" s="1527"/>
      <c r="AS41" s="1527"/>
      <c r="AT41" s="1527"/>
      <c r="AU41" s="1527"/>
      <c r="AV41" s="1527"/>
      <c r="AW41" s="1527"/>
      <c r="AX41" s="1527"/>
      <c r="AY41" s="1527"/>
      <c r="AZ41" s="1527"/>
      <c r="BA41" s="1527"/>
      <c r="BB41" s="1527"/>
      <c r="BC41" s="1527"/>
      <c r="BD41" s="1527"/>
      <c r="BE41" s="1527"/>
      <c r="BF41" s="1527"/>
      <c r="BG41" s="1527"/>
      <c r="BH41" s="1527"/>
      <c r="BI41" s="1527"/>
      <c r="BJ41" s="1527"/>
      <c r="BK41" s="1527"/>
      <c r="BL41" s="1527"/>
      <c r="BM41" s="1527"/>
      <c r="BN41" s="1527"/>
      <c r="BO41" s="1527"/>
      <c r="BP41" s="1527"/>
      <c r="BQ41" s="1527"/>
      <c r="BR41" s="1527"/>
      <c r="BS41" s="1527"/>
      <c r="BT41" s="1527"/>
      <c r="BU41" s="1527"/>
      <c r="BV41" s="1527"/>
      <c r="BW41" s="1527"/>
      <c r="BX41" s="1527"/>
      <c r="BY41" s="1527"/>
      <c r="BZ41" s="1527"/>
      <c r="CA41" s="1527"/>
      <c r="CB41" s="1527"/>
      <c r="CC41" s="1527"/>
      <c r="CD41" s="1528"/>
      <c r="CE41" s="1528"/>
      <c r="CF41" s="1528"/>
      <c r="CG41" s="1528"/>
      <c r="CH41" s="1528"/>
      <c r="CI41" s="1528"/>
      <c r="CJ41" s="1528"/>
      <c r="CK41" s="1528"/>
      <c r="CL41" s="1528"/>
      <c r="CM41" s="1528"/>
      <c r="CN41" s="1528"/>
      <c r="CO41" s="431"/>
      <c r="CP41" s="431"/>
      <c r="CQ41" s="1531"/>
      <c r="CR41" s="1531"/>
      <c r="CS41" s="1531"/>
      <c r="CT41" s="1531"/>
      <c r="CU41" s="441"/>
      <c r="CV41" s="441"/>
      <c r="CW41" s="441"/>
      <c r="CX41" s="427"/>
      <c r="CY41" s="432"/>
      <c r="CZ41" s="432"/>
      <c r="DA41" s="432"/>
      <c r="DB41" s="432"/>
      <c r="DC41" s="432"/>
      <c r="DD41" s="432"/>
      <c r="DE41" s="432"/>
      <c r="DF41" s="432"/>
      <c r="DG41" s="432"/>
      <c r="DH41" s="432"/>
      <c r="DI41" s="432"/>
      <c r="DJ41" s="432"/>
      <c r="DK41" s="432"/>
      <c r="DL41" s="432"/>
      <c r="DM41" s="432"/>
      <c r="DN41" s="432"/>
      <c r="DO41" s="432"/>
      <c r="DP41" s="432"/>
      <c r="DQ41" s="432"/>
      <c r="DR41" s="432"/>
      <c r="DS41" s="432"/>
      <c r="DT41" s="432"/>
      <c r="DU41" s="432"/>
      <c r="DV41" s="432"/>
      <c r="DW41" s="432"/>
      <c r="DX41" s="432"/>
    </row>
    <row r="42" spans="1:128" ht="5.25" customHeight="1" x14ac:dyDescent="0.2">
      <c r="A42" s="436"/>
      <c r="B42" s="440"/>
      <c r="C42" s="440"/>
      <c r="D42" s="440"/>
      <c r="E42" s="440"/>
      <c r="F42" s="442"/>
      <c r="G42" s="1527"/>
      <c r="H42" s="1527"/>
      <c r="I42" s="1527"/>
      <c r="J42" s="1527"/>
      <c r="K42" s="1527"/>
      <c r="L42" s="1527"/>
      <c r="M42" s="1527"/>
      <c r="N42" s="1527"/>
      <c r="O42" s="1527"/>
      <c r="P42" s="1527"/>
      <c r="Q42" s="1527"/>
      <c r="R42" s="1527"/>
      <c r="S42" s="1527"/>
      <c r="T42" s="1527"/>
      <c r="U42" s="1527"/>
      <c r="V42" s="1527"/>
      <c r="W42" s="1527"/>
      <c r="X42" s="1527"/>
      <c r="Y42" s="1527"/>
      <c r="Z42" s="1527"/>
      <c r="AA42" s="1527"/>
      <c r="AB42" s="1527"/>
      <c r="AC42" s="1527"/>
      <c r="AD42" s="1527"/>
      <c r="AE42" s="1527"/>
      <c r="AF42" s="1527"/>
      <c r="AG42" s="1527"/>
      <c r="AH42" s="1527"/>
      <c r="AI42" s="1527"/>
      <c r="AJ42" s="1527"/>
      <c r="AK42" s="1527"/>
      <c r="AL42" s="1527"/>
      <c r="AM42" s="1527"/>
      <c r="AN42" s="1527"/>
      <c r="AO42" s="1527"/>
      <c r="AP42" s="1527"/>
      <c r="AQ42" s="1527"/>
      <c r="AR42" s="1527"/>
      <c r="AS42" s="1527"/>
      <c r="AT42" s="1527"/>
      <c r="AU42" s="1527"/>
      <c r="AV42" s="1527"/>
      <c r="AW42" s="1527"/>
      <c r="AX42" s="1527"/>
      <c r="AY42" s="1527"/>
      <c r="AZ42" s="1527"/>
      <c r="BA42" s="1527"/>
      <c r="BB42" s="1527"/>
      <c r="BC42" s="1527"/>
      <c r="BD42" s="1527"/>
      <c r="BE42" s="1527"/>
      <c r="BF42" s="1527"/>
      <c r="BG42" s="1527"/>
      <c r="BH42" s="1527"/>
      <c r="BI42" s="1527"/>
      <c r="BJ42" s="1527"/>
      <c r="BK42" s="1527"/>
      <c r="BL42" s="1527"/>
      <c r="BM42" s="1527"/>
      <c r="BN42" s="1527"/>
      <c r="BO42" s="1527"/>
      <c r="BP42" s="1527"/>
      <c r="BQ42" s="1527"/>
      <c r="BR42" s="1527"/>
      <c r="BS42" s="1527"/>
      <c r="BT42" s="1527"/>
      <c r="BU42" s="1527"/>
      <c r="BV42" s="1527"/>
      <c r="BW42" s="1527"/>
      <c r="BX42" s="1527"/>
      <c r="BY42" s="1527"/>
      <c r="BZ42" s="1527"/>
      <c r="CA42" s="1527"/>
      <c r="CB42" s="1527"/>
      <c r="CC42" s="1527"/>
      <c r="CD42" s="1528"/>
      <c r="CE42" s="1528"/>
      <c r="CF42" s="1528"/>
      <c r="CG42" s="1528"/>
      <c r="CH42" s="1528"/>
      <c r="CI42" s="1528"/>
      <c r="CJ42" s="1528"/>
      <c r="CK42" s="1528"/>
      <c r="CL42" s="1528"/>
      <c r="CM42" s="1528"/>
      <c r="CN42" s="1528"/>
      <c r="CO42" s="431"/>
      <c r="CP42" s="431"/>
      <c r="CQ42" s="1531"/>
      <c r="CR42" s="1531"/>
      <c r="CS42" s="1531"/>
      <c r="CT42" s="1531"/>
      <c r="CU42" s="441"/>
      <c r="CV42" s="441"/>
      <c r="CW42" s="441"/>
      <c r="CX42" s="427"/>
      <c r="CY42" s="432"/>
      <c r="CZ42" s="432"/>
      <c r="DA42" s="432"/>
      <c r="DB42" s="432"/>
      <c r="DC42" s="432"/>
      <c r="DD42" s="432"/>
      <c r="DE42" s="432"/>
      <c r="DF42" s="432"/>
      <c r="DG42" s="432"/>
      <c r="DH42" s="432"/>
      <c r="DI42" s="432"/>
      <c r="DJ42" s="432"/>
      <c r="DK42" s="432"/>
      <c r="DL42" s="432"/>
      <c r="DM42" s="432"/>
      <c r="DN42" s="432"/>
      <c r="DO42" s="432"/>
      <c r="DP42" s="432"/>
      <c r="DQ42" s="432"/>
      <c r="DR42" s="432"/>
      <c r="DS42" s="432"/>
      <c r="DT42" s="432"/>
      <c r="DU42" s="432"/>
      <c r="DV42" s="432"/>
      <c r="DW42" s="432"/>
      <c r="DX42" s="432"/>
    </row>
    <row r="43" spans="1:128" ht="5.25" customHeight="1" x14ac:dyDescent="0.2">
      <c r="A43" s="436"/>
      <c r="B43" s="440"/>
      <c r="C43" s="440"/>
      <c r="D43" s="440"/>
      <c r="E43" s="440"/>
      <c r="F43" s="440"/>
      <c r="G43" s="440"/>
      <c r="H43" s="440"/>
      <c r="I43" s="440"/>
      <c r="J43" s="440"/>
      <c r="K43" s="440"/>
      <c r="L43" s="440"/>
      <c r="M43" s="440"/>
      <c r="N43" s="440"/>
      <c r="O43" s="440"/>
      <c r="P43" s="440"/>
      <c r="Q43" s="440"/>
      <c r="R43" s="440"/>
      <c r="S43" s="440"/>
      <c r="T43" s="440"/>
      <c r="U43" s="440"/>
      <c r="V43" s="440"/>
      <c r="W43" s="440"/>
      <c r="X43" s="440"/>
      <c r="Y43" s="440"/>
      <c r="Z43" s="440"/>
      <c r="AA43" s="440"/>
      <c r="AB43" s="440"/>
      <c r="AC43" s="440"/>
      <c r="AD43" s="440"/>
      <c r="AE43" s="440"/>
      <c r="AF43" s="440"/>
      <c r="AG43" s="440"/>
      <c r="AH43" s="440"/>
      <c r="AI43" s="440"/>
      <c r="AJ43" s="440"/>
      <c r="AK43" s="440"/>
      <c r="AL43" s="440"/>
      <c r="AM43" s="440"/>
      <c r="AN43" s="440"/>
      <c r="AO43" s="440"/>
      <c r="AP43" s="440"/>
      <c r="AQ43" s="440"/>
      <c r="AR43" s="440"/>
      <c r="AS43" s="440"/>
      <c r="AT43" s="440"/>
      <c r="AU43" s="440"/>
      <c r="AV43" s="440"/>
      <c r="AW43" s="440"/>
      <c r="AX43" s="440"/>
      <c r="AY43" s="440"/>
      <c r="AZ43" s="440"/>
      <c r="BA43" s="440"/>
      <c r="BB43" s="440"/>
      <c r="BC43" s="440"/>
      <c r="BD43" s="440"/>
      <c r="BE43" s="440"/>
      <c r="BF43" s="440"/>
      <c r="BG43" s="440"/>
      <c r="BH43" s="440"/>
      <c r="BI43" s="440"/>
      <c r="BJ43" s="440"/>
      <c r="BK43" s="440"/>
      <c r="BL43" s="440"/>
      <c r="BM43" s="440"/>
      <c r="BN43" s="440"/>
      <c r="BO43" s="440"/>
      <c r="BP43" s="440"/>
      <c r="BQ43" s="440"/>
      <c r="BR43" s="440"/>
      <c r="BS43" s="440"/>
      <c r="BT43" s="440"/>
      <c r="BU43" s="440"/>
      <c r="BV43" s="440"/>
      <c r="BW43" s="440"/>
      <c r="BX43" s="440"/>
      <c r="BY43" s="440"/>
      <c r="BZ43" s="440"/>
      <c r="CA43" s="440"/>
      <c r="CB43" s="440"/>
      <c r="CC43" s="440"/>
      <c r="CD43" s="440"/>
      <c r="CE43" s="440"/>
      <c r="CF43" s="440"/>
      <c r="CG43" s="440"/>
      <c r="CH43" s="440"/>
      <c r="CI43" s="440"/>
      <c r="CJ43" s="440"/>
      <c r="CK43" s="440"/>
      <c r="CL43" s="440"/>
      <c r="CM43" s="440"/>
      <c r="CN43" s="440"/>
      <c r="CO43" s="440"/>
      <c r="CP43" s="440"/>
      <c r="CQ43" s="435"/>
      <c r="CR43" s="435"/>
      <c r="CS43" s="435"/>
      <c r="CT43" s="435"/>
      <c r="CU43" s="441"/>
      <c r="CV43" s="441"/>
      <c r="CW43" s="441"/>
      <c r="CX43" s="427"/>
      <c r="CY43" s="432"/>
      <c r="CZ43" s="432"/>
      <c r="DA43" s="432"/>
      <c r="DB43" s="432"/>
      <c r="DC43" s="432"/>
      <c r="DD43" s="432"/>
      <c r="DE43" s="432"/>
      <c r="DF43" s="432"/>
      <c r="DG43" s="432"/>
      <c r="DH43" s="432"/>
      <c r="DI43" s="432"/>
      <c r="DJ43" s="432"/>
      <c r="DK43" s="432"/>
      <c r="DL43" s="432"/>
      <c r="DM43" s="432"/>
      <c r="DN43" s="432"/>
      <c r="DO43" s="432"/>
      <c r="DP43" s="432"/>
      <c r="DQ43" s="432"/>
      <c r="DR43" s="432"/>
      <c r="DS43" s="432"/>
      <c r="DT43" s="432"/>
      <c r="DU43" s="432"/>
      <c r="DV43" s="432"/>
      <c r="DW43" s="432"/>
      <c r="DX43" s="432"/>
    </row>
    <row r="44" spans="1:128" ht="5.25" customHeight="1" x14ac:dyDescent="0.2">
      <c r="A44" s="436"/>
      <c r="B44" s="440"/>
      <c r="C44" s="440"/>
      <c r="D44" s="440"/>
      <c r="E44" s="440"/>
      <c r="F44" s="440"/>
      <c r="G44" s="440"/>
      <c r="H44" s="440"/>
      <c r="I44" s="440"/>
      <c r="J44" s="440"/>
      <c r="K44" s="440"/>
      <c r="L44" s="440"/>
      <c r="M44" s="440"/>
      <c r="N44" s="440"/>
      <c r="O44" s="440"/>
      <c r="P44" s="440"/>
      <c r="Q44" s="440"/>
      <c r="R44" s="440"/>
      <c r="S44" s="440"/>
      <c r="T44" s="440"/>
      <c r="U44" s="440"/>
      <c r="V44" s="440"/>
      <c r="W44" s="440"/>
      <c r="X44" s="440"/>
      <c r="Y44" s="440"/>
      <c r="Z44" s="440"/>
      <c r="AA44" s="440"/>
      <c r="AB44" s="440"/>
      <c r="AC44" s="440"/>
      <c r="AD44" s="440"/>
      <c r="AE44" s="440"/>
      <c r="AF44" s="440"/>
      <c r="AG44" s="440"/>
      <c r="AH44" s="440"/>
      <c r="AI44" s="440"/>
      <c r="AJ44" s="440"/>
      <c r="AK44" s="440"/>
      <c r="AL44" s="440"/>
      <c r="AM44" s="440"/>
      <c r="AN44" s="440"/>
      <c r="AO44" s="440"/>
      <c r="AP44" s="440"/>
      <c r="AQ44" s="440"/>
      <c r="AR44" s="440"/>
      <c r="AS44" s="440"/>
      <c r="AT44" s="440"/>
      <c r="AU44" s="440"/>
      <c r="AV44" s="440"/>
      <c r="AW44" s="440"/>
      <c r="AX44" s="440"/>
      <c r="AY44" s="440"/>
      <c r="AZ44" s="440"/>
      <c r="BA44" s="440"/>
      <c r="BB44" s="440"/>
      <c r="BC44" s="440"/>
      <c r="BD44" s="440"/>
      <c r="BE44" s="440"/>
      <c r="BF44" s="440"/>
      <c r="BG44" s="440"/>
      <c r="BH44" s="440"/>
      <c r="BI44" s="440"/>
      <c r="BJ44" s="440"/>
      <c r="BK44" s="440"/>
      <c r="BL44" s="440"/>
      <c r="BM44" s="440"/>
      <c r="BN44" s="440"/>
      <c r="BO44" s="440"/>
      <c r="BP44" s="440"/>
      <c r="BQ44" s="440"/>
      <c r="BR44" s="440"/>
      <c r="BS44" s="440"/>
      <c r="BT44" s="440"/>
      <c r="BU44" s="440"/>
      <c r="BV44" s="440"/>
      <c r="BW44" s="440"/>
      <c r="BX44" s="440"/>
      <c r="BY44" s="440"/>
      <c r="BZ44" s="440"/>
      <c r="CA44" s="440"/>
      <c r="CB44" s="440"/>
      <c r="CC44" s="440"/>
      <c r="CD44" s="440"/>
      <c r="CE44" s="440"/>
      <c r="CF44" s="440"/>
      <c r="CG44" s="440"/>
      <c r="CH44" s="440"/>
      <c r="CI44" s="440"/>
      <c r="CJ44" s="440"/>
      <c r="CK44" s="440"/>
      <c r="CL44" s="440"/>
      <c r="CM44" s="440"/>
      <c r="CN44" s="440"/>
      <c r="CO44" s="440"/>
      <c r="CP44" s="440"/>
      <c r="CQ44" s="435"/>
      <c r="CR44" s="435"/>
      <c r="CS44" s="435"/>
      <c r="CT44" s="435"/>
      <c r="CU44" s="441"/>
      <c r="CV44" s="441"/>
      <c r="CW44" s="441"/>
      <c r="CX44" s="427"/>
      <c r="CY44" s="432"/>
      <c r="CZ44" s="432"/>
      <c r="DA44" s="432"/>
      <c r="DB44" s="432"/>
      <c r="DC44" s="432"/>
      <c r="DD44" s="432"/>
      <c r="DE44" s="432"/>
      <c r="DF44" s="432"/>
      <c r="DG44" s="432"/>
      <c r="DH44" s="432"/>
      <c r="DI44" s="432"/>
      <c r="DJ44" s="432"/>
      <c r="DK44" s="432"/>
      <c r="DL44" s="432"/>
      <c r="DM44" s="432"/>
      <c r="DN44" s="432"/>
      <c r="DO44" s="432"/>
      <c r="DP44" s="432"/>
      <c r="DQ44" s="432"/>
      <c r="DR44" s="432"/>
      <c r="DS44" s="432"/>
      <c r="DT44" s="432"/>
      <c r="DU44" s="432"/>
      <c r="DV44" s="432"/>
      <c r="DW44" s="432"/>
      <c r="DX44" s="432"/>
    </row>
    <row r="45" spans="1:128" ht="5.25" customHeight="1" x14ac:dyDescent="0.2">
      <c r="A45" s="425"/>
      <c r="B45" s="439"/>
      <c r="C45" s="439"/>
      <c r="D45" s="439"/>
      <c r="E45" s="439"/>
      <c r="F45" s="439"/>
      <c r="G45" s="439"/>
      <c r="H45" s="439"/>
      <c r="I45" s="439"/>
      <c r="J45" s="439"/>
      <c r="K45" s="439"/>
      <c r="L45" s="439"/>
      <c r="M45" s="439"/>
      <c r="N45" s="439"/>
      <c r="O45" s="439"/>
      <c r="P45" s="439"/>
      <c r="Q45" s="439"/>
      <c r="R45" s="439"/>
      <c r="S45" s="439"/>
      <c r="T45" s="439"/>
      <c r="U45" s="439"/>
      <c r="V45" s="439"/>
      <c r="W45" s="439"/>
      <c r="X45" s="439"/>
      <c r="Y45" s="439"/>
      <c r="Z45" s="439"/>
      <c r="AA45" s="439"/>
      <c r="AB45" s="439"/>
      <c r="AC45" s="439"/>
      <c r="AD45" s="439"/>
      <c r="AE45" s="439"/>
      <c r="AF45" s="439"/>
      <c r="AG45" s="439"/>
      <c r="AH45" s="439"/>
      <c r="AI45" s="439"/>
      <c r="AJ45" s="439"/>
      <c r="AK45" s="439"/>
      <c r="AL45" s="439"/>
      <c r="AM45" s="439"/>
      <c r="AN45" s="439"/>
      <c r="AO45" s="439"/>
      <c r="AP45" s="439"/>
      <c r="AQ45" s="439"/>
      <c r="AR45" s="439"/>
      <c r="AS45" s="439"/>
      <c r="AT45" s="439"/>
      <c r="AU45" s="439"/>
      <c r="AV45" s="439"/>
      <c r="AW45" s="439"/>
      <c r="AX45" s="439"/>
      <c r="AY45" s="439"/>
      <c r="AZ45" s="439"/>
      <c r="BA45" s="439"/>
      <c r="BB45" s="439"/>
      <c r="BC45" s="439"/>
      <c r="BD45" s="439"/>
      <c r="BE45" s="439"/>
      <c r="BF45" s="439"/>
      <c r="BG45" s="439"/>
      <c r="BH45" s="439"/>
      <c r="BI45" s="439"/>
      <c r="BJ45" s="439"/>
      <c r="BK45" s="439"/>
      <c r="BL45" s="439"/>
      <c r="BM45" s="439"/>
      <c r="BN45" s="439"/>
      <c r="BO45" s="439"/>
      <c r="BP45" s="439"/>
      <c r="BQ45" s="439"/>
      <c r="BR45" s="439"/>
      <c r="BS45" s="439"/>
      <c r="BT45" s="439"/>
      <c r="BU45" s="439"/>
      <c r="BV45" s="439"/>
      <c r="BW45" s="439"/>
      <c r="BX45" s="439"/>
      <c r="BY45" s="439"/>
      <c r="BZ45" s="439"/>
      <c r="CA45" s="439"/>
      <c r="CB45" s="439"/>
      <c r="CC45" s="439"/>
      <c r="CD45" s="439"/>
      <c r="CE45" s="439"/>
      <c r="CF45" s="439"/>
      <c r="CG45" s="439"/>
      <c r="CH45" s="439"/>
      <c r="CI45" s="439"/>
      <c r="CJ45" s="439"/>
      <c r="CK45" s="439"/>
      <c r="CL45" s="439"/>
      <c r="CM45" s="439"/>
      <c r="CN45" s="439"/>
      <c r="CO45" s="439"/>
      <c r="CP45" s="439"/>
      <c r="CQ45" s="435"/>
      <c r="CR45" s="438"/>
      <c r="CS45" s="435"/>
      <c r="CT45" s="435"/>
      <c r="CU45" s="427"/>
      <c r="CV45" s="427"/>
      <c r="CW45" s="427"/>
      <c r="CX45" s="427"/>
      <c r="CY45" s="432"/>
      <c r="CZ45" s="432"/>
      <c r="DA45" s="432"/>
      <c r="DB45" s="432"/>
      <c r="DC45" s="432"/>
      <c r="DD45" s="432"/>
      <c r="DE45" s="432"/>
      <c r="DF45" s="432"/>
      <c r="DG45" s="432"/>
      <c r="DH45" s="432"/>
      <c r="DI45" s="432"/>
      <c r="DJ45" s="432"/>
      <c r="DK45" s="432"/>
      <c r="DL45" s="432"/>
      <c r="DM45" s="432"/>
      <c r="DN45" s="432"/>
      <c r="DO45" s="432"/>
      <c r="DP45" s="432"/>
      <c r="DQ45" s="432"/>
      <c r="DR45" s="432"/>
      <c r="DS45" s="432"/>
      <c r="DT45" s="432"/>
      <c r="DU45" s="432"/>
      <c r="DV45" s="432"/>
      <c r="DW45" s="432"/>
      <c r="DX45" s="432"/>
    </row>
    <row r="46" spans="1:128" ht="5.25" customHeight="1" x14ac:dyDescent="0.2">
      <c r="A46" s="425"/>
      <c r="B46" s="439"/>
      <c r="C46" s="439"/>
      <c r="D46" s="439"/>
      <c r="E46" s="439"/>
      <c r="F46" s="439"/>
      <c r="G46" s="439"/>
      <c r="H46" s="439"/>
      <c r="I46" s="439"/>
      <c r="J46" s="439"/>
      <c r="K46" s="439"/>
      <c r="L46" s="439"/>
      <c r="M46" s="439"/>
      <c r="N46" s="439"/>
      <c r="O46" s="439"/>
      <c r="P46" s="439"/>
      <c r="Q46" s="439"/>
      <c r="R46" s="439"/>
      <c r="S46" s="439"/>
      <c r="T46" s="439"/>
      <c r="U46" s="439"/>
      <c r="V46" s="439"/>
      <c r="W46" s="439"/>
      <c r="X46" s="439"/>
      <c r="Y46" s="439"/>
      <c r="Z46" s="439"/>
      <c r="AA46" s="439"/>
      <c r="AB46" s="439"/>
      <c r="AC46" s="439"/>
      <c r="AD46" s="439"/>
      <c r="AE46" s="439"/>
      <c r="AF46" s="439"/>
      <c r="AG46" s="439"/>
      <c r="AH46" s="439"/>
      <c r="AI46" s="439"/>
      <c r="AJ46" s="439"/>
      <c r="AK46" s="439"/>
      <c r="AL46" s="439"/>
      <c r="AM46" s="439"/>
      <c r="AN46" s="439"/>
      <c r="AO46" s="439"/>
      <c r="AP46" s="439"/>
      <c r="AQ46" s="439"/>
      <c r="AR46" s="439"/>
      <c r="AS46" s="439"/>
      <c r="AT46" s="439"/>
      <c r="AU46" s="439"/>
      <c r="AV46" s="439"/>
      <c r="AW46" s="439"/>
      <c r="AX46" s="439"/>
      <c r="AY46" s="439"/>
      <c r="AZ46" s="439"/>
      <c r="BA46" s="439"/>
      <c r="BB46" s="439"/>
      <c r="BC46" s="439"/>
      <c r="BD46" s="439"/>
      <c r="BE46" s="439"/>
      <c r="BF46" s="439"/>
      <c r="BG46" s="439"/>
      <c r="BH46" s="439"/>
      <c r="BI46" s="439"/>
      <c r="BJ46" s="439"/>
      <c r="BK46" s="439"/>
      <c r="BL46" s="439"/>
      <c r="BM46" s="439"/>
      <c r="BN46" s="439"/>
      <c r="BO46" s="439"/>
      <c r="BP46" s="439"/>
      <c r="BQ46" s="439"/>
      <c r="BR46" s="439"/>
      <c r="BS46" s="439"/>
      <c r="BT46" s="439"/>
      <c r="BU46" s="439"/>
      <c r="BV46" s="439"/>
      <c r="BW46" s="439"/>
      <c r="BX46" s="439"/>
      <c r="BY46" s="439"/>
      <c r="BZ46" s="439"/>
      <c r="CA46" s="439"/>
      <c r="CB46" s="439"/>
      <c r="CC46" s="439"/>
      <c r="CD46" s="439"/>
      <c r="CE46" s="439"/>
      <c r="CF46" s="439"/>
      <c r="CG46" s="439"/>
      <c r="CH46" s="439"/>
      <c r="CI46" s="439"/>
      <c r="CJ46" s="439"/>
      <c r="CK46" s="439"/>
      <c r="CL46" s="439"/>
      <c r="CM46" s="439"/>
      <c r="CN46" s="439"/>
      <c r="CO46" s="439"/>
      <c r="CP46" s="439"/>
      <c r="CQ46" s="435"/>
      <c r="CR46" s="438"/>
      <c r="CS46" s="435"/>
      <c r="CT46" s="435"/>
      <c r="CU46" s="427"/>
      <c r="CV46" s="427"/>
      <c r="CW46" s="427"/>
      <c r="CX46" s="427"/>
      <c r="CY46" s="432"/>
      <c r="CZ46" s="432"/>
      <c r="DA46" s="432"/>
      <c r="DB46" s="432"/>
      <c r="DC46" s="432"/>
      <c r="DD46" s="432"/>
      <c r="DE46" s="432"/>
      <c r="DF46" s="432"/>
      <c r="DG46" s="432"/>
      <c r="DH46" s="432"/>
      <c r="DI46" s="432"/>
      <c r="DJ46" s="432"/>
      <c r="DK46" s="432"/>
      <c r="DL46" s="432"/>
      <c r="DM46" s="432"/>
      <c r="DN46" s="432"/>
      <c r="DO46" s="432"/>
      <c r="DP46" s="432"/>
      <c r="DQ46" s="432"/>
      <c r="DR46" s="432"/>
      <c r="DS46" s="432"/>
      <c r="DT46" s="432"/>
      <c r="DU46" s="432"/>
      <c r="DV46" s="432"/>
      <c r="DW46" s="432"/>
      <c r="DX46" s="432"/>
    </row>
    <row r="47" spans="1:128" ht="5.25" customHeight="1" x14ac:dyDescent="0.2">
      <c r="A47" s="425"/>
      <c r="B47" s="439"/>
      <c r="C47" s="439"/>
      <c r="D47" s="439"/>
      <c r="E47" s="439"/>
      <c r="F47" s="439"/>
      <c r="G47" s="439"/>
      <c r="H47" s="439"/>
      <c r="I47" s="439"/>
      <c r="J47" s="439"/>
      <c r="K47" s="439"/>
      <c r="L47" s="439"/>
      <c r="M47" s="439"/>
      <c r="N47" s="439"/>
      <c r="O47" s="439"/>
      <c r="P47" s="439"/>
      <c r="Q47" s="439"/>
      <c r="R47" s="439"/>
      <c r="S47" s="439"/>
      <c r="T47" s="439"/>
      <c r="U47" s="439"/>
      <c r="V47" s="439"/>
      <c r="W47" s="439"/>
      <c r="X47" s="439"/>
      <c r="Y47" s="439"/>
      <c r="Z47" s="439"/>
      <c r="AA47" s="439"/>
      <c r="AB47" s="439"/>
      <c r="AC47" s="439"/>
      <c r="AD47" s="439"/>
      <c r="AE47" s="439"/>
      <c r="AF47" s="439"/>
      <c r="AG47" s="439"/>
      <c r="AH47" s="439"/>
      <c r="AI47" s="439"/>
      <c r="AJ47" s="439"/>
      <c r="AK47" s="439"/>
      <c r="AL47" s="439"/>
      <c r="AM47" s="439"/>
      <c r="AN47" s="439"/>
      <c r="AO47" s="439"/>
      <c r="AP47" s="439"/>
      <c r="AQ47" s="439"/>
      <c r="AR47" s="439"/>
      <c r="AS47" s="439"/>
      <c r="AT47" s="439"/>
      <c r="AU47" s="439"/>
      <c r="AV47" s="439"/>
      <c r="AW47" s="439"/>
      <c r="AX47" s="439"/>
      <c r="AY47" s="439"/>
      <c r="AZ47" s="439"/>
      <c r="BA47" s="439"/>
      <c r="BB47" s="439"/>
      <c r="BC47" s="439"/>
      <c r="BD47" s="439"/>
      <c r="BE47" s="439"/>
      <c r="BF47" s="439"/>
      <c r="BG47" s="439"/>
      <c r="BH47" s="439"/>
      <c r="BI47" s="439"/>
      <c r="BJ47" s="439"/>
      <c r="BK47" s="439"/>
      <c r="BL47" s="439"/>
      <c r="BM47" s="439"/>
      <c r="BN47" s="439"/>
      <c r="BO47" s="439"/>
      <c r="BP47" s="439"/>
      <c r="BQ47" s="439"/>
      <c r="BR47" s="439"/>
      <c r="BS47" s="439"/>
      <c r="BT47" s="439"/>
      <c r="BU47" s="439"/>
      <c r="BV47" s="439"/>
      <c r="BW47" s="439"/>
      <c r="BX47" s="439"/>
      <c r="BY47" s="439"/>
      <c r="BZ47" s="439"/>
      <c r="CA47" s="439"/>
      <c r="CB47" s="439"/>
      <c r="CC47" s="439"/>
      <c r="CD47" s="439"/>
      <c r="CE47" s="439"/>
      <c r="CF47" s="439"/>
      <c r="CG47" s="439"/>
      <c r="CH47" s="439"/>
      <c r="CI47" s="439"/>
      <c r="CJ47" s="439"/>
      <c r="CK47" s="439"/>
      <c r="CL47" s="439"/>
      <c r="CM47" s="439"/>
      <c r="CN47" s="439"/>
      <c r="CO47" s="439"/>
      <c r="CP47" s="439"/>
      <c r="CQ47" s="435"/>
      <c r="CR47" s="438"/>
      <c r="CS47" s="435"/>
      <c r="CT47" s="435"/>
      <c r="CU47" s="427"/>
      <c r="CV47" s="427"/>
      <c r="CW47" s="427"/>
      <c r="CX47" s="427"/>
      <c r="CY47" s="432"/>
      <c r="CZ47" s="432"/>
      <c r="DA47" s="432"/>
      <c r="DB47" s="432"/>
      <c r="DC47" s="432"/>
      <c r="DD47" s="432"/>
      <c r="DE47" s="432"/>
      <c r="DF47" s="432"/>
      <c r="DG47" s="432"/>
      <c r="DH47" s="432"/>
      <c r="DI47" s="432"/>
      <c r="DJ47" s="432"/>
      <c r="DK47" s="432"/>
      <c r="DL47" s="432"/>
      <c r="DM47" s="432"/>
      <c r="DN47" s="432"/>
      <c r="DO47" s="432"/>
      <c r="DP47" s="432"/>
      <c r="DQ47" s="432"/>
      <c r="DR47" s="432"/>
      <c r="DS47" s="432"/>
      <c r="DT47" s="432"/>
      <c r="DU47" s="432"/>
      <c r="DV47" s="432"/>
      <c r="DW47" s="432"/>
      <c r="DX47" s="432"/>
    </row>
    <row r="48" spans="1:128" ht="5.25" customHeight="1" x14ac:dyDescent="0.2">
      <c r="A48" s="425"/>
      <c r="B48" s="444"/>
      <c r="C48" s="444"/>
      <c r="D48" s="444"/>
      <c r="E48" s="444"/>
      <c r="F48" s="444"/>
      <c r="G48" s="444"/>
      <c r="H48" s="444"/>
      <c r="I48" s="444"/>
      <c r="J48" s="444"/>
      <c r="K48" s="444"/>
      <c r="L48" s="444"/>
      <c r="M48" s="444"/>
      <c r="N48" s="444"/>
      <c r="O48" s="444"/>
      <c r="P48" s="444"/>
      <c r="Q48" s="444"/>
      <c r="R48" s="444"/>
      <c r="S48" s="444"/>
      <c r="T48" s="444"/>
      <c r="U48" s="444"/>
      <c r="V48" s="444"/>
      <c r="W48" s="444"/>
      <c r="X48" s="444"/>
      <c r="Y48" s="444"/>
      <c r="Z48" s="444"/>
      <c r="AA48" s="444"/>
      <c r="AB48" s="444"/>
      <c r="AC48" s="444"/>
      <c r="AD48" s="444"/>
      <c r="AE48" s="444"/>
      <c r="AF48" s="444"/>
      <c r="AG48" s="444"/>
      <c r="AH48" s="444"/>
      <c r="AI48" s="444"/>
      <c r="AJ48" s="444"/>
      <c r="AK48" s="444"/>
      <c r="AL48" s="444"/>
      <c r="AM48" s="444"/>
      <c r="AN48" s="444"/>
      <c r="AO48" s="444"/>
      <c r="AP48" s="444"/>
      <c r="AQ48" s="444"/>
      <c r="AR48" s="444"/>
      <c r="AS48" s="444"/>
      <c r="AT48" s="444"/>
      <c r="AU48" s="444"/>
      <c r="AV48" s="444"/>
      <c r="AW48" s="444"/>
      <c r="AX48" s="444"/>
      <c r="AY48" s="444"/>
      <c r="AZ48" s="444"/>
      <c r="BA48" s="444"/>
      <c r="BB48" s="444"/>
      <c r="BC48" s="444"/>
      <c r="BD48" s="444"/>
      <c r="BE48" s="444"/>
      <c r="BF48" s="444"/>
      <c r="BG48" s="444"/>
      <c r="BH48" s="444"/>
      <c r="BI48" s="444"/>
      <c r="BJ48" s="444"/>
      <c r="BK48" s="444"/>
      <c r="BL48" s="444"/>
      <c r="BM48" s="444"/>
      <c r="BN48" s="444"/>
      <c r="BO48" s="444"/>
      <c r="BP48" s="444"/>
      <c r="BQ48" s="444"/>
      <c r="BR48" s="444"/>
      <c r="BS48" s="444"/>
      <c r="BT48" s="444"/>
      <c r="BU48" s="444"/>
      <c r="BV48" s="444"/>
      <c r="BW48" s="444"/>
      <c r="BX48" s="444"/>
      <c r="BY48" s="444"/>
      <c r="BZ48" s="444"/>
      <c r="CA48" s="444"/>
      <c r="CB48" s="444"/>
      <c r="CC48" s="444"/>
      <c r="CD48" s="444"/>
      <c r="CE48" s="444"/>
      <c r="CF48" s="444"/>
      <c r="CG48" s="444"/>
      <c r="CH48" s="444"/>
      <c r="CI48" s="444"/>
      <c r="CJ48" s="444"/>
      <c r="CK48" s="444"/>
      <c r="CL48" s="444"/>
      <c r="CM48" s="444"/>
      <c r="CN48" s="444"/>
      <c r="CO48" s="444"/>
      <c r="CP48" s="444"/>
      <c r="CQ48" s="435"/>
      <c r="CR48" s="435"/>
      <c r="CS48" s="435"/>
      <c r="CT48" s="435"/>
      <c r="CU48" s="427"/>
      <c r="CV48" s="427"/>
      <c r="CW48" s="427"/>
      <c r="CX48" s="427"/>
      <c r="CY48" s="432"/>
      <c r="CZ48" s="432"/>
      <c r="DA48" s="432"/>
      <c r="DB48" s="432"/>
      <c r="DC48" s="432"/>
      <c r="DD48" s="432"/>
      <c r="DE48" s="432"/>
      <c r="DF48" s="432"/>
      <c r="DG48" s="432"/>
      <c r="DH48" s="432"/>
      <c r="DI48" s="432"/>
      <c r="DJ48" s="432"/>
      <c r="DK48" s="432"/>
      <c r="DL48" s="432"/>
      <c r="DM48" s="432"/>
      <c r="DN48" s="432"/>
      <c r="DO48" s="432"/>
      <c r="DP48" s="432"/>
      <c r="DQ48" s="432"/>
      <c r="DR48" s="432"/>
      <c r="DS48" s="432"/>
      <c r="DT48" s="432"/>
      <c r="DU48" s="432"/>
      <c r="DV48" s="432"/>
      <c r="DW48" s="432"/>
      <c r="DX48" s="432"/>
    </row>
    <row r="49" spans="1:125" ht="5.25" customHeight="1" x14ac:dyDescent="0.2">
      <c r="A49" s="1513" t="s">
        <v>582</v>
      </c>
      <c r="B49" s="1513"/>
      <c r="C49" s="1513"/>
      <c r="D49" s="1513"/>
      <c r="E49" s="1513"/>
      <c r="F49" s="1513"/>
      <c r="G49" s="1513"/>
      <c r="H49" s="1513"/>
      <c r="I49" s="1513"/>
      <c r="J49" s="1513"/>
      <c r="K49" s="1513"/>
      <c r="L49" s="1513"/>
      <c r="M49" s="1513"/>
      <c r="N49" s="1513"/>
      <c r="O49" s="1513"/>
      <c r="P49" s="1513"/>
      <c r="Q49" s="1513"/>
      <c r="R49" s="1513"/>
      <c r="S49" s="1513"/>
      <c r="T49" s="1513"/>
      <c r="U49" s="1513"/>
      <c r="V49" s="1513"/>
      <c r="W49" s="1513"/>
      <c r="X49" s="1513"/>
      <c r="Y49" s="1513"/>
      <c r="Z49" s="1513"/>
      <c r="AA49" s="1513"/>
      <c r="AB49" s="1513"/>
      <c r="AC49" s="1513"/>
      <c r="AD49" s="1513"/>
      <c r="AE49" s="1513"/>
      <c r="AF49" s="1513"/>
      <c r="AG49" s="1513"/>
      <c r="AH49" s="1513"/>
      <c r="AI49" s="1513"/>
      <c r="AJ49" s="1513"/>
      <c r="AK49" s="1513"/>
      <c r="AL49" s="1513"/>
      <c r="AM49" s="1513"/>
      <c r="AN49" s="1513"/>
      <c r="AO49" s="1513"/>
      <c r="AP49" s="1513"/>
      <c r="AQ49" s="1513"/>
      <c r="AR49" s="1513"/>
      <c r="AS49" s="1513"/>
      <c r="AT49" s="1513"/>
      <c r="AU49" s="1513"/>
      <c r="AV49" s="1513"/>
      <c r="AW49" s="1513"/>
      <c r="AX49" s="1513"/>
      <c r="AY49" s="1513"/>
      <c r="AZ49" s="1513"/>
      <c r="BA49" s="1513"/>
      <c r="BB49" s="1513"/>
      <c r="BC49" s="1513"/>
      <c r="BD49" s="1513"/>
      <c r="BE49" s="1513"/>
      <c r="BF49" s="1513"/>
      <c r="BG49" s="1513"/>
      <c r="BH49" s="1513"/>
      <c r="BI49" s="1513"/>
      <c r="BJ49" s="1513"/>
      <c r="BK49" s="1513"/>
      <c r="BL49" s="1513"/>
      <c r="BM49" s="1513"/>
      <c r="BN49" s="1513"/>
      <c r="BO49" s="1513"/>
      <c r="BP49" s="1513"/>
      <c r="BQ49" s="1513"/>
      <c r="BR49" s="1513"/>
      <c r="BS49" s="425"/>
      <c r="BT49" s="425"/>
      <c r="BU49" s="425"/>
      <c r="BV49" s="425"/>
      <c r="BW49" s="425"/>
      <c r="BX49" s="425"/>
      <c r="BY49" s="425"/>
      <c r="BZ49" s="425"/>
      <c r="CA49" s="425"/>
      <c r="CB49" s="425"/>
      <c r="CC49" s="425"/>
      <c r="CD49" s="425"/>
      <c r="CE49" s="425"/>
      <c r="CF49" s="425"/>
      <c r="CG49" s="425"/>
      <c r="CH49" s="425"/>
      <c r="CI49" s="425"/>
      <c r="CJ49" s="425"/>
      <c r="CK49" s="425"/>
      <c r="CL49" s="425"/>
      <c r="CM49" s="425"/>
      <c r="CN49" s="425"/>
      <c r="CO49" s="425"/>
      <c r="CP49" s="425"/>
      <c r="CQ49" s="425"/>
      <c r="CR49" s="425"/>
      <c r="CS49" s="425"/>
      <c r="CT49" s="425"/>
      <c r="CU49" s="425"/>
      <c r="CV49" s="425"/>
      <c r="CW49" s="425"/>
      <c r="CX49" s="425"/>
      <c r="CY49" s="425"/>
    </row>
    <row r="50" spans="1:125" ht="5.25" customHeight="1" x14ac:dyDescent="0.2">
      <c r="A50" s="1513"/>
      <c r="B50" s="1513"/>
      <c r="C50" s="1513"/>
      <c r="D50" s="1513"/>
      <c r="E50" s="1513"/>
      <c r="F50" s="1513"/>
      <c r="G50" s="1513"/>
      <c r="H50" s="1513"/>
      <c r="I50" s="1513"/>
      <c r="J50" s="1513"/>
      <c r="K50" s="1513"/>
      <c r="L50" s="1513"/>
      <c r="M50" s="1513"/>
      <c r="N50" s="1513"/>
      <c r="O50" s="1513"/>
      <c r="P50" s="1513"/>
      <c r="Q50" s="1513"/>
      <c r="R50" s="1513"/>
      <c r="S50" s="1513"/>
      <c r="T50" s="1513"/>
      <c r="U50" s="1513"/>
      <c r="V50" s="1513"/>
      <c r="W50" s="1513"/>
      <c r="X50" s="1513"/>
      <c r="Y50" s="1513"/>
      <c r="Z50" s="1513"/>
      <c r="AA50" s="1513"/>
      <c r="AB50" s="1513"/>
      <c r="AC50" s="1513"/>
      <c r="AD50" s="1513"/>
      <c r="AE50" s="1513"/>
      <c r="AF50" s="1513"/>
      <c r="AG50" s="1513"/>
      <c r="AH50" s="1513"/>
      <c r="AI50" s="1513"/>
      <c r="AJ50" s="1513"/>
      <c r="AK50" s="1513"/>
      <c r="AL50" s="1513"/>
      <c r="AM50" s="1513"/>
      <c r="AN50" s="1513"/>
      <c r="AO50" s="1513"/>
      <c r="AP50" s="1513"/>
      <c r="AQ50" s="1513"/>
      <c r="AR50" s="1513"/>
      <c r="AS50" s="1513"/>
      <c r="AT50" s="1513"/>
      <c r="AU50" s="1513"/>
      <c r="AV50" s="1513"/>
      <c r="AW50" s="1513"/>
      <c r="AX50" s="1513"/>
      <c r="AY50" s="1513"/>
      <c r="AZ50" s="1513"/>
      <c r="BA50" s="1513"/>
      <c r="BB50" s="1513"/>
      <c r="BC50" s="1513"/>
      <c r="BD50" s="1513"/>
      <c r="BE50" s="1513"/>
      <c r="BF50" s="1513"/>
      <c r="BG50" s="1513"/>
      <c r="BH50" s="1513"/>
      <c r="BI50" s="1513"/>
      <c r="BJ50" s="1513"/>
      <c r="BK50" s="1513"/>
      <c r="BL50" s="1513"/>
      <c r="BM50" s="1513"/>
      <c r="BN50" s="1513"/>
      <c r="BO50" s="1513"/>
      <c r="BP50" s="1513"/>
      <c r="BQ50" s="1513"/>
      <c r="BR50" s="1513"/>
      <c r="BS50" s="425"/>
      <c r="BT50" s="425"/>
      <c r="BU50" s="425"/>
      <c r="BV50" s="425"/>
      <c r="BW50" s="425"/>
      <c r="BX50" s="425"/>
      <c r="BY50" s="425"/>
      <c r="BZ50" s="425"/>
      <c r="CA50" s="425"/>
      <c r="CB50" s="425"/>
      <c r="CC50" s="425"/>
      <c r="CD50" s="425"/>
      <c r="CE50" s="425"/>
      <c r="CF50" s="425"/>
      <c r="CG50" s="425"/>
      <c r="CH50" s="425"/>
      <c r="CI50" s="425"/>
      <c r="CJ50" s="425"/>
      <c r="CK50" s="425"/>
      <c r="CL50" s="425"/>
      <c r="CM50" s="425"/>
      <c r="CN50" s="425"/>
      <c r="CO50" s="425"/>
      <c r="CP50" s="425"/>
      <c r="CQ50" s="425"/>
      <c r="CR50" s="425"/>
      <c r="CS50" s="425"/>
      <c r="CT50" s="425"/>
      <c r="CU50" s="425"/>
      <c r="CV50" s="425"/>
      <c r="CW50" s="425"/>
      <c r="CX50" s="425"/>
      <c r="CY50" s="425"/>
    </row>
    <row r="51" spans="1:125" ht="5.25" customHeight="1" x14ac:dyDescent="0.2">
      <c r="A51" s="1513"/>
      <c r="B51" s="1513"/>
      <c r="C51" s="1513"/>
      <c r="D51" s="1513"/>
      <c r="E51" s="1513"/>
      <c r="F51" s="1513"/>
      <c r="G51" s="1513"/>
      <c r="H51" s="1513"/>
      <c r="I51" s="1513"/>
      <c r="J51" s="1513"/>
      <c r="K51" s="1513"/>
      <c r="L51" s="1513"/>
      <c r="M51" s="1513"/>
      <c r="N51" s="1513"/>
      <c r="O51" s="1513"/>
      <c r="P51" s="1513"/>
      <c r="Q51" s="1513"/>
      <c r="R51" s="1513"/>
      <c r="S51" s="1513"/>
      <c r="T51" s="1513"/>
      <c r="U51" s="1513"/>
      <c r="V51" s="1513"/>
      <c r="W51" s="1513"/>
      <c r="X51" s="1513"/>
      <c r="Y51" s="1513"/>
      <c r="Z51" s="1513"/>
      <c r="AA51" s="1513"/>
      <c r="AB51" s="1513"/>
      <c r="AC51" s="1513"/>
      <c r="AD51" s="1513"/>
      <c r="AE51" s="1513"/>
      <c r="AF51" s="1513"/>
      <c r="AG51" s="1513"/>
      <c r="AH51" s="1513"/>
      <c r="AI51" s="1513"/>
      <c r="AJ51" s="1513"/>
      <c r="AK51" s="1513"/>
      <c r="AL51" s="1513"/>
      <c r="AM51" s="1513"/>
      <c r="AN51" s="1513"/>
      <c r="AO51" s="1513"/>
      <c r="AP51" s="1513"/>
      <c r="AQ51" s="1513"/>
      <c r="AR51" s="1513"/>
      <c r="AS51" s="1513"/>
      <c r="AT51" s="1513"/>
      <c r="AU51" s="1513"/>
      <c r="AV51" s="1513"/>
      <c r="AW51" s="1513"/>
      <c r="AX51" s="1513"/>
      <c r="AY51" s="1513"/>
      <c r="AZ51" s="1513"/>
      <c r="BA51" s="1513"/>
      <c r="BB51" s="1513"/>
      <c r="BC51" s="1513"/>
      <c r="BD51" s="1513"/>
      <c r="BE51" s="1513"/>
      <c r="BF51" s="1513"/>
      <c r="BG51" s="1513"/>
      <c r="BH51" s="1513"/>
      <c r="BI51" s="1513"/>
      <c r="BJ51" s="1513"/>
      <c r="BK51" s="1513"/>
      <c r="BL51" s="1513"/>
      <c r="BM51" s="1513"/>
      <c r="BN51" s="1513"/>
      <c r="BO51" s="1513"/>
      <c r="BP51" s="1513"/>
      <c r="BQ51" s="1513"/>
      <c r="BR51" s="1513"/>
      <c r="BS51" s="425"/>
      <c r="BT51" s="425"/>
      <c r="BU51" s="425"/>
      <c r="BV51" s="425"/>
      <c r="BW51" s="425"/>
      <c r="BX51" s="425"/>
      <c r="BY51" s="425"/>
      <c r="BZ51" s="425"/>
      <c r="CA51" s="425"/>
      <c r="CB51" s="425"/>
      <c r="CC51" s="425"/>
      <c r="CD51" s="425"/>
      <c r="CE51" s="425"/>
      <c r="CF51" s="425"/>
      <c r="CG51" s="425"/>
      <c r="CH51" s="425"/>
      <c r="CI51" s="425"/>
      <c r="CJ51" s="425"/>
      <c r="CK51" s="425"/>
      <c r="CL51" s="425"/>
      <c r="CM51" s="425"/>
      <c r="CN51" s="425"/>
      <c r="CO51" s="425"/>
      <c r="CP51" s="425"/>
      <c r="CQ51" s="425"/>
      <c r="CR51" s="425"/>
      <c r="CS51" s="425"/>
      <c r="CT51" s="425"/>
      <c r="CU51" s="425"/>
      <c r="CV51" s="425"/>
      <c r="CW51" s="425"/>
      <c r="CX51" s="425"/>
      <c r="CY51" s="425"/>
    </row>
    <row r="52" spans="1:125" ht="5.25" customHeight="1" x14ac:dyDescent="0.2">
      <c r="A52" s="425"/>
      <c r="B52" s="425"/>
      <c r="C52" s="426"/>
      <c r="D52" s="426"/>
      <c r="E52" s="426"/>
      <c r="F52" s="426"/>
      <c r="G52" s="426"/>
      <c r="H52" s="426"/>
      <c r="I52" s="426"/>
      <c r="J52" s="426"/>
      <c r="K52" s="426"/>
      <c r="L52" s="426"/>
      <c r="M52" s="426"/>
      <c r="N52" s="426"/>
      <c r="O52" s="426"/>
      <c r="P52" s="426"/>
      <c r="Q52" s="426"/>
      <c r="R52" s="426"/>
      <c r="S52" s="426"/>
      <c r="T52" s="426"/>
      <c r="U52" s="426"/>
      <c r="V52" s="425"/>
      <c r="W52" s="425"/>
      <c r="X52" s="425"/>
      <c r="Y52" s="425"/>
      <c r="Z52" s="425"/>
      <c r="AA52" s="425"/>
      <c r="AB52" s="425"/>
      <c r="AC52" s="425"/>
      <c r="AD52" s="425"/>
      <c r="AE52" s="425"/>
      <c r="AF52" s="425"/>
      <c r="AG52" s="425"/>
      <c r="AH52" s="425"/>
      <c r="AI52" s="425"/>
      <c r="AJ52" s="425"/>
      <c r="AK52" s="425"/>
      <c r="AL52" s="425"/>
      <c r="AM52" s="425"/>
      <c r="AN52" s="425"/>
      <c r="AO52" s="425"/>
      <c r="AP52" s="425"/>
      <c r="AQ52" s="425"/>
      <c r="AR52" s="425"/>
      <c r="AS52" s="425"/>
      <c r="AT52" s="425"/>
      <c r="AU52" s="425"/>
      <c r="AV52" s="425"/>
      <c r="AW52" s="425"/>
      <c r="AX52" s="425"/>
      <c r="AY52" s="425"/>
      <c r="AZ52" s="425"/>
      <c r="BA52" s="425"/>
      <c r="BB52" s="425"/>
      <c r="BC52" s="425"/>
      <c r="BD52" s="425"/>
      <c r="BE52" s="425"/>
      <c r="BF52" s="425"/>
      <c r="BG52" s="425"/>
      <c r="BH52" s="425"/>
      <c r="BI52" s="425"/>
      <c r="BJ52" s="425"/>
      <c r="BK52" s="425"/>
      <c r="BL52" s="425"/>
      <c r="BM52" s="425"/>
      <c r="BN52" s="425"/>
      <c r="BO52" s="425"/>
      <c r="BP52" s="425"/>
      <c r="BQ52" s="425"/>
      <c r="BR52" s="425"/>
      <c r="BS52" s="425"/>
      <c r="BT52" s="425"/>
      <c r="BU52" s="425"/>
      <c r="BV52" s="425"/>
      <c r="BW52" s="425"/>
      <c r="BX52" s="425"/>
      <c r="BY52" s="425"/>
      <c r="BZ52" s="425"/>
      <c r="CA52" s="425"/>
      <c r="CB52" s="425"/>
      <c r="CC52" s="425"/>
      <c r="CD52" s="425"/>
      <c r="CE52" s="425"/>
      <c r="CF52" s="425"/>
      <c r="CG52" s="425"/>
      <c r="CH52" s="425"/>
      <c r="CI52" s="425"/>
      <c r="CJ52" s="425"/>
      <c r="CK52" s="425"/>
      <c r="CL52" s="425"/>
      <c r="CM52" s="425"/>
      <c r="CN52" s="425"/>
      <c r="CO52" s="425"/>
      <c r="CP52" s="425"/>
      <c r="CQ52" s="425"/>
      <c r="CR52" s="425"/>
      <c r="CS52" s="425"/>
      <c r="CT52" s="425"/>
      <c r="CU52" s="425"/>
      <c r="CV52" s="425"/>
      <c r="CW52" s="425"/>
      <c r="CX52" s="425"/>
      <c r="CY52" s="425"/>
    </row>
    <row r="53" spans="1:125" ht="5.25" customHeight="1" x14ac:dyDescent="0.2">
      <c r="A53" s="425"/>
      <c r="B53" s="425"/>
      <c r="C53" s="425"/>
      <c r="D53" s="425"/>
      <c r="E53" s="425"/>
      <c r="F53" s="445"/>
      <c r="G53" s="445"/>
      <c r="H53" s="445"/>
      <c r="I53" s="445"/>
      <c r="J53" s="445"/>
      <c r="K53" s="445"/>
      <c r="L53" s="445"/>
      <c r="M53" s="445"/>
      <c r="N53" s="445"/>
      <c r="O53" s="445"/>
      <c r="P53" s="445"/>
      <c r="Q53" s="445"/>
      <c r="R53" s="445"/>
      <c r="S53" s="445"/>
      <c r="T53" s="445"/>
      <c r="U53" s="445"/>
      <c r="V53" s="445"/>
      <c r="W53" s="445"/>
      <c r="X53" s="445"/>
      <c r="Y53" s="445"/>
      <c r="Z53" s="445"/>
      <c r="AA53" s="445"/>
      <c r="AB53" s="445"/>
      <c r="AC53" s="445"/>
      <c r="AD53" s="445"/>
      <c r="AE53" s="445"/>
      <c r="AF53" s="445"/>
      <c r="AG53" s="445"/>
      <c r="AH53" s="445"/>
      <c r="AI53" s="445"/>
      <c r="AJ53" s="445"/>
      <c r="AK53" s="445"/>
      <c r="AL53" s="445"/>
      <c r="AM53" s="445"/>
      <c r="AN53" s="445"/>
      <c r="AO53" s="445"/>
      <c r="AP53" s="445"/>
      <c r="AQ53" s="445"/>
      <c r="AR53" s="445"/>
      <c r="AS53" s="445"/>
      <c r="AT53" s="445"/>
      <c r="AU53" s="445"/>
      <c r="AV53" s="445"/>
      <c r="AW53" s="445"/>
      <c r="AX53" s="445"/>
      <c r="AY53" s="445"/>
      <c r="AZ53" s="445"/>
      <c r="BA53" s="445"/>
      <c r="BB53" s="445"/>
      <c r="BC53" s="445"/>
      <c r="BD53" s="445"/>
      <c r="BE53" s="445"/>
      <c r="BF53" s="445"/>
      <c r="BG53" s="445"/>
      <c r="BH53" s="445"/>
      <c r="BI53" s="445"/>
      <c r="BJ53" s="445"/>
      <c r="BK53" s="445"/>
      <c r="BL53" s="445"/>
      <c r="BM53" s="445"/>
      <c r="BN53" s="445"/>
      <c r="BO53" s="445"/>
      <c r="BP53" s="445"/>
      <c r="BQ53" s="445"/>
      <c r="BR53" s="445"/>
      <c r="BS53" s="445"/>
      <c r="BT53" s="445"/>
      <c r="BU53" s="445"/>
      <c r="BV53" s="445"/>
      <c r="BW53" s="445"/>
      <c r="BX53" s="445"/>
      <c r="BY53" s="445"/>
      <c r="BZ53" s="445"/>
      <c r="CA53" s="445"/>
      <c r="CB53" s="445"/>
      <c r="CC53" s="445"/>
      <c r="CD53" s="445"/>
      <c r="CE53" s="445"/>
      <c r="CF53" s="445"/>
      <c r="CG53" s="445"/>
      <c r="CH53" s="445"/>
      <c r="CI53" s="445"/>
      <c r="CJ53" s="445"/>
      <c r="CK53" s="445"/>
      <c r="CL53" s="445"/>
      <c r="CM53" s="445"/>
      <c r="CN53" s="445"/>
      <c r="CO53" s="445"/>
      <c r="CP53" s="445"/>
      <c r="CQ53" s="445"/>
      <c r="CR53" s="445"/>
      <c r="CS53" s="445"/>
      <c r="CT53" s="425"/>
      <c r="CU53" s="425"/>
      <c r="CV53" s="425"/>
      <c r="CW53" s="425"/>
      <c r="CX53" s="425"/>
      <c r="CY53" s="425"/>
    </row>
    <row r="54" spans="1:125" ht="5.25" customHeight="1" x14ac:dyDescent="0.2">
      <c r="A54" s="425"/>
      <c r="B54" s="425"/>
      <c r="C54" s="425"/>
      <c r="D54" s="426"/>
      <c r="E54" s="426"/>
      <c r="F54" s="426"/>
      <c r="G54" s="426"/>
      <c r="H54" s="426"/>
      <c r="I54" s="426"/>
      <c r="J54" s="426"/>
      <c r="K54" s="426"/>
      <c r="L54" s="426"/>
      <c r="M54" s="426"/>
      <c r="N54" s="426"/>
      <c r="O54" s="426"/>
      <c r="P54" s="426"/>
      <c r="Q54" s="426"/>
      <c r="R54" s="426"/>
      <c r="S54" s="426"/>
      <c r="T54" s="426"/>
      <c r="U54" s="426"/>
      <c r="V54" s="426"/>
      <c r="W54" s="426"/>
      <c r="X54" s="426"/>
      <c r="Y54" s="426"/>
      <c r="Z54" s="426"/>
      <c r="AA54" s="426"/>
      <c r="AB54" s="426"/>
      <c r="AC54" s="426"/>
      <c r="AD54" s="426"/>
      <c r="AE54" s="426"/>
      <c r="AF54" s="426"/>
      <c r="AG54" s="426"/>
      <c r="AH54" s="426"/>
      <c r="AI54" s="426"/>
      <c r="AJ54" s="426"/>
      <c r="AK54" s="426"/>
      <c r="AL54" s="426"/>
      <c r="AM54" s="426"/>
      <c r="AN54" s="426"/>
      <c r="AO54" s="426"/>
      <c r="AP54" s="426"/>
      <c r="AQ54" s="426"/>
      <c r="AR54" s="426"/>
      <c r="AS54" s="426"/>
      <c r="AT54" s="426"/>
      <c r="AU54" s="426"/>
      <c r="AV54" s="426"/>
      <c r="AW54" s="426"/>
      <c r="AX54" s="426"/>
      <c r="AY54" s="426"/>
      <c r="AZ54" s="426"/>
      <c r="BA54" s="426"/>
      <c r="BB54" s="426"/>
      <c r="BC54" s="426"/>
      <c r="BD54" s="426"/>
      <c r="BE54" s="426"/>
      <c r="BF54" s="426"/>
      <c r="BG54" s="426"/>
      <c r="BH54" s="426"/>
      <c r="BI54" s="426"/>
      <c r="BJ54" s="426"/>
      <c r="BK54" s="426"/>
      <c r="BL54" s="426"/>
      <c r="BM54" s="426"/>
      <c r="BN54" s="426"/>
      <c r="BO54" s="426"/>
      <c r="BP54" s="426"/>
      <c r="BQ54" s="426"/>
      <c r="BR54" s="426"/>
      <c r="BS54" s="426"/>
      <c r="BT54" s="426"/>
      <c r="BU54" s="426"/>
      <c r="BV54" s="426"/>
      <c r="BW54" s="426"/>
      <c r="BX54" s="426"/>
      <c r="BY54" s="426"/>
      <c r="BZ54" s="426"/>
      <c r="CA54" s="426"/>
      <c r="CB54" s="426"/>
      <c r="CC54" s="426"/>
      <c r="CD54" s="426"/>
      <c r="CE54" s="426"/>
      <c r="CF54" s="426"/>
      <c r="CG54" s="426"/>
      <c r="CH54" s="426"/>
      <c r="CI54" s="426"/>
      <c r="CJ54" s="426"/>
      <c r="CK54" s="426"/>
      <c r="CL54" s="426"/>
      <c r="CM54" s="426"/>
      <c r="CN54" s="426"/>
      <c r="CO54" s="426"/>
      <c r="CP54" s="426"/>
      <c r="CQ54" s="426"/>
      <c r="CR54" s="426"/>
      <c r="CS54" s="426"/>
      <c r="CT54" s="426"/>
      <c r="CU54" s="426"/>
      <c r="CV54" s="426"/>
      <c r="CW54" s="425"/>
      <c r="CX54" s="425"/>
      <c r="CY54" s="425"/>
    </row>
    <row r="55" spans="1:125" ht="5.25" customHeight="1" x14ac:dyDescent="0.2">
      <c r="A55" s="425"/>
      <c r="B55" s="425"/>
      <c r="C55" s="425"/>
      <c r="D55" s="426"/>
      <c r="E55" s="426"/>
      <c r="F55" s="426"/>
      <c r="G55" s="426"/>
      <c r="H55" s="1527" t="s">
        <v>579</v>
      </c>
      <c r="I55" s="1527"/>
      <c r="J55" s="1527"/>
      <c r="K55" s="1527"/>
      <c r="L55" s="1527"/>
      <c r="M55" s="1527"/>
      <c r="N55" s="1527"/>
      <c r="O55" s="1527"/>
      <c r="P55" s="1527"/>
      <c r="Q55" s="1527"/>
      <c r="R55" s="1527"/>
      <c r="S55" s="1527"/>
      <c r="T55" s="1527"/>
      <c r="U55" s="1527"/>
      <c r="V55" s="1527"/>
      <c r="W55" s="1527"/>
      <c r="X55" s="1527"/>
      <c r="Y55" s="1527"/>
      <c r="Z55" s="1527"/>
      <c r="AA55" s="1527"/>
      <c r="AB55" s="1527"/>
      <c r="AC55" s="1527"/>
      <c r="AD55" s="1527"/>
      <c r="AE55" s="1527"/>
      <c r="AF55" s="1527"/>
      <c r="AG55" s="1527"/>
      <c r="AH55" s="1527"/>
      <c r="AI55" s="1527"/>
      <c r="AJ55" s="1527"/>
      <c r="AK55" s="1527"/>
      <c r="AL55" s="1527"/>
      <c r="AM55" s="1527"/>
      <c r="AN55" s="1527"/>
      <c r="AO55" s="1527"/>
      <c r="AP55" s="1527"/>
      <c r="AQ55" s="1527"/>
      <c r="AR55" s="1527"/>
      <c r="AS55" s="1527"/>
      <c r="AT55" s="1527"/>
      <c r="AU55" s="1527"/>
      <c r="AV55" s="1527"/>
      <c r="AW55" s="1527"/>
      <c r="AX55" s="1527"/>
      <c r="AY55" s="1527"/>
      <c r="AZ55" s="1527"/>
      <c r="BA55" s="1527"/>
      <c r="BB55" s="1527"/>
      <c r="BC55" s="1527"/>
      <c r="BD55" s="1527"/>
      <c r="BE55" s="1527"/>
      <c r="BF55" s="1527"/>
      <c r="BG55" s="1527"/>
      <c r="BH55" s="1527"/>
      <c r="BI55" s="1527"/>
      <c r="BJ55" s="1527"/>
      <c r="BK55" s="1527"/>
      <c r="BL55" s="1527"/>
      <c r="BM55" s="1527"/>
      <c r="BN55" s="1527"/>
      <c r="BO55" s="1527"/>
      <c r="BP55" s="1527"/>
      <c r="BQ55" s="1527"/>
      <c r="BR55" s="1527"/>
      <c r="BS55" s="1527"/>
      <c r="BT55" s="1527"/>
      <c r="BU55" s="1527"/>
      <c r="BV55" s="1527"/>
      <c r="BW55" s="1527"/>
      <c r="BX55" s="1527"/>
      <c r="BY55" s="1527"/>
      <c r="BZ55" s="1527"/>
      <c r="CA55" s="1527"/>
      <c r="CB55" s="1527"/>
      <c r="CC55" s="1527"/>
      <c r="CD55" s="1527"/>
      <c r="CE55" s="1528" t="s">
        <v>180</v>
      </c>
      <c r="CF55" s="1528"/>
      <c r="CG55" s="1528"/>
      <c r="CH55" s="1528"/>
      <c r="CI55" s="1528"/>
      <c r="CJ55" s="1528"/>
      <c r="CK55" s="1528"/>
      <c r="CL55" s="1528"/>
      <c r="CM55" s="1528"/>
      <c r="CN55" s="1528"/>
      <c r="CO55" s="1528"/>
      <c r="CP55" s="425"/>
      <c r="CQ55" s="425"/>
      <c r="CR55" s="425"/>
      <c r="CS55" s="425"/>
      <c r="CT55" s="425"/>
      <c r="CU55" s="425"/>
      <c r="CV55" s="425"/>
      <c r="CW55" s="432"/>
      <c r="CX55" s="432"/>
      <c r="CY55" s="432"/>
      <c r="CZ55" s="432"/>
      <c r="DA55" s="432"/>
      <c r="DB55" s="432"/>
      <c r="DC55" s="432"/>
      <c r="DD55" s="432"/>
      <c r="DE55" s="432"/>
      <c r="DF55" s="432"/>
      <c r="DG55" s="432"/>
      <c r="DH55" s="432"/>
      <c r="DI55" s="432"/>
      <c r="DJ55" s="432"/>
      <c r="DK55" s="432"/>
      <c r="DL55" s="432"/>
      <c r="DM55" s="432"/>
      <c r="DN55" s="432"/>
      <c r="DO55" s="432"/>
      <c r="DP55" s="432"/>
      <c r="DQ55" s="432"/>
      <c r="DR55" s="432"/>
      <c r="DS55" s="432"/>
      <c r="DT55" s="432"/>
      <c r="DU55" s="432"/>
    </row>
    <row r="56" spans="1:125" ht="5.25" customHeight="1" x14ac:dyDescent="0.2">
      <c r="A56" s="425"/>
      <c r="B56" s="425"/>
      <c r="C56" s="425"/>
      <c r="D56" s="426"/>
      <c r="E56" s="426"/>
      <c r="F56" s="426"/>
      <c r="G56" s="426"/>
      <c r="H56" s="1527"/>
      <c r="I56" s="1527"/>
      <c r="J56" s="1527"/>
      <c r="K56" s="1527"/>
      <c r="L56" s="1527"/>
      <c r="M56" s="1527"/>
      <c r="N56" s="1527"/>
      <c r="O56" s="1527"/>
      <c r="P56" s="1527"/>
      <c r="Q56" s="1527"/>
      <c r="R56" s="1527"/>
      <c r="S56" s="1527"/>
      <c r="T56" s="1527"/>
      <c r="U56" s="1527"/>
      <c r="V56" s="1527"/>
      <c r="W56" s="1527"/>
      <c r="X56" s="1527"/>
      <c r="Y56" s="1527"/>
      <c r="Z56" s="1527"/>
      <c r="AA56" s="1527"/>
      <c r="AB56" s="1527"/>
      <c r="AC56" s="1527"/>
      <c r="AD56" s="1527"/>
      <c r="AE56" s="1527"/>
      <c r="AF56" s="1527"/>
      <c r="AG56" s="1527"/>
      <c r="AH56" s="1527"/>
      <c r="AI56" s="1527"/>
      <c r="AJ56" s="1527"/>
      <c r="AK56" s="1527"/>
      <c r="AL56" s="1527"/>
      <c r="AM56" s="1527"/>
      <c r="AN56" s="1527"/>
      <c r="AO56" s="1527"/>
      <c r="AP56" s="1527"/>
      <c r="AQ56" s="1527"/>
      <c r="AR56" s="1527"/>
      <c r="AS56" s="1527"/>
      <c r="AT56" s="1527"/>
      <c r="AU56" s="1527"/>
      <c r="AV56" s="1527"/>
      <c r="AW56" s="1527"/>
      <c r="AX56" s="1527"/>
      <c r="AY56" s="1527"/>
      <c r="AZ56" s="1527"/>
      <c r="BA56" s="1527"/>
      <c r="BB56" s="1527"/>
      <c r="BC56" s="1527"/>
      <c r="BD56" s="1527"/>
      <c r="BE56" s="1527"/>
      <c r="BF56" s="1527"/>
      <c r="BG56" s="1527"/>
      <c r="BH56" s="1527"/>
      <c r="BI56" s="1527"/>
      <c r="BJ56" s="1527"/>
      <c r="BK56" s="1527"/>
      <c r="BL56" s="1527"/>
      <c r="BM56" s="1527"/>
      <c r="BN56" s="1527"/>
      <c r="BO56" s="1527"/>
      <c r="BP56" s="1527"/>
      <c r="BQ56" s="1527"/>
      <c r="BR56" s="1527"/>
      <c r="BS56" s="1527"/>
      <c r="BT56" s="1527"/>
      <c r="BU56" s="1527"/>
      <c r="BV56" s="1527"/>
      <c r="BW56" s="1527"/>
      <c r="BX56" s="1527"/>
      <c r="BY56" s="1527"/>
      <c r="BZ56" s="1527"/>
      <c r="CA56" s="1527"/>
      <c r="CB56" s="1527"/>
      <c r="CC56" s="1527"/>
      <c r="CD56" s="1527"/>
      <c r="CE56" s="1528"/>
      <c r="CF56" s="1528"/>
      <c r="CG56" s="1528"/>
      <c r="CH56" s="1528"/>
      <c r="CI56" s="1528"/>
      <c r="CJ56" s="1528"/>
      <c r="CK56" s="1528"/>
      <c r="CL56" s="1528"/>
      <c r="CM56" s="1528"/>
      <c r="CN56" s="1528"/>
      <c r="CO56" s="1528"/>
      <c r="CP56" s="431"/>
      <c r="CQ56" s="431"/>
      <c r="CR56" s="431"/>
      <c r="CS56" s="1522"/>
      <c r="CT56" s="1522"/>
      <c r="CU56" s="1522"/>
      <c r="CV56" s="1522"/>
      <c r="CW56" s="432"/>
      <c r="CX56" s="432"/>
      <c r="CY56" s="432"/>
      <c r="CZ56" s="432"/>
      <c r="DA56" s="432"/>
      <c r="DB56" s="432"/>
      <c r="DC56" s="432"/>
      <c r="DD56" s="432"/>
      <c r="DE56" s="432"/>
      <c r="DF56" s="432"/>
      <c r="DG56" s="432"/>
      <c r="DH56" s="432"/>
      <c r="DI56" s="432"/>
      <c r="DJ56" s="432"/>
      <c r="DK56" s="432"/>
      <c r="DL56" s="432"/>
      <c r="DM56" s="432"/>
      <c r="DN56" s="432"/>
      <c r="DO56" s="432"/>
      <c r="DP56" s="432"/>
      <c r="DQ56" s="432"/>
      <c r="DR56" s="432"/>
      <c r="DS56" s="432"/>
      <c r="DT56" s="432"/>
      <c r="DU56" s="432"/>
    </row>
    <row r="57" spans="1:125" ht="5.25" customHeight="1" x14ac:dyDescent="0.2">
      <c r="A57" s="425"/>
      <c r="B57" s="425"/>
      <c r="C57" s="425"/>
      <c r="D57" s="426"/>
      <c r="E57" s="426"/>
      <c r="F57" s="426"/>
      <c r="G57" s="426"/>
      <c r="H57" s="1527"/>
      <c r="I57" s="1527"/>
      <c r="J57" s="1527"/>
      <c r="K57" s="1527"/>
      <c r="L57" s="1527"/>
      <c r="M57" s="1527"/>
      <c r="N57" s="1527"/>
      <c r="O57" s="1527"/>
      <c r="P57" s="1527"/>
      <c r="Q57" s="1527"/>
      <c r="R57" s="1527"/>
      <c r="S57" s="1527"/>
      <c r="T57" s="1527"/>
      <c r="U57" s="1527"/>
      <c r="V57" s="1527"/>
      <c r="W57" s="1527"/>
      <c r="X57" s="1527"/>
      <c r="Y57" s="1527"/>
      <c r="Z57" s="1527"/>
      <c r="AA57" s="1527"/>
      <c r="AB57" s="1527"/>
      <c r="AC57" s="1527"/>
      <c r="AD57" s="1527"/>
      <c r="AE57" s="1527"/>
      <c r="AF57" s="1527"/>
      <c r="AG57" s="1527"/>
      <c r="AH57" s="1527"/>
      <c r="AI57" s="1527"/>
      <c r="AJ57" s="1527"/>
      <c r="AK57" s="1527"/>
      <c r="AL57" s="1527"/>
      <c r="AM57" s="1527"/>
      <c r="AN57" s="1527"/>
      <c r="AO57" s="1527"/>
      <c r="AP57" s="1527"/>
      <c r="AQ57" s="1527"/>
      <c r="AR57" s="1527"/>
      <c r="AS57" s="1527"/>
      <c r="AT57" s="1527"/>
      <c r="AU57" s="1527"/>
      <c r="AV57" s="1527"/>
      <c r="AW57" s="1527"/>
      <c r="AX57" s="1527"/>
      <c r="AY57" s="1527"/>
      <c r="AZ57" s="1527"/>
      <c r="BA57" s="1527"/>
      <c r="BB57" s="1527"/>
      <c r="BC57" s="1527"/>
      <c r="BD57" s="1527"/>
      <c r="BE57" s="1527"/>
      <c r="BF57" s="1527"/>
      <c r="BG57" s="1527"/>
      <c r="BH57" s="1527"/>
      <c r="BI57" s="1527"/>
      <c r="BJ57" s="1527"/>
      <c r="BK57" s="1527"/>
      <c r="BL57" s="1527"/>
      <c r="BM57" s="1527"/>
      <c r="BN57" s="1527"/>
      <c r="BO57" s="1527"/>
      <c r="BP57" s="1527"/>
      <c r="BQ57" s="1527"/>
      <c r="BR57" s="1527"/>
      <c r="BS57" s="1527"/>
      <c r="BT57" s="1527"/>
      <c r="BU57" s="1527"/>
      <c r="BV57" s="1527"/>
      <c r="BW57" s="1527"/>
      <c r="BX57" s="1527"/>
      <c r="BY57" s="1527"/>
      <c r="BZ57" s="1527"/>
      <c r="CA57" s="1527"/>
      <c r="CB57" s="1527"/>
      <c r="CC57" s="1527"/>
      <c r="CD57" s="1527"/>
      <c r="CE57" s="1528"/>
      <c r="CF57" s="1528"/>
      <c r="CG57" s="1528"/>
      <c r="CH57" s="1528"/>
      <c r="CI57" s="1528"/>
      <c r="CJ57" s="1528"/>
      <c r="CK57" s="1528"/>
      <c r="CL57" s="1528"/>
      <c r="CM57" s="1528"/>
      <c r="CN57" s="1528"/>
      <c r="CO57" s="1528"/>
      <c r="CP57" s="431"/>
      <c r="CQ57" s="431"/>
      <c r="CR57" s="431"/>
      <c r="CS57" s="1522"/>
      <c r="CT57" s="1522"/>
      <c r="CU57" s="1522"/>
      <c r="CV57" s="1522"/>
      <c r="CW57" s="432"/>
      <c r="CX57" s="432"/>
      <c r="CY57" s="432"/>
      <c r="CZ57" s="432"/>
      <c r="DA57" s="432"/>
      <c r="DB57" s="432"/>
      <c r="DC57" s="432"/>
      <c r="DD57" s="432"/>
      <c r="DE57" s="432"/>
      <c r="DF57" s="432"/>
      <c r="DG57" s="432"/>
      <c r="DH57" s="432"/>
      <c r="DI57" s="432"/>
      <c r="DJ57" s="432"/>
      <c r="DK57" s="432"/>
      <c r="DL57" s="432"/>
      <c r="DM57" s="432"/>
      <c r="DN57" s="432"/>
      <c r="DO57" s="432"/>
      <c r="DP57" s="432"/>
      <c r="DQ57" s="432"/>
      <c r="DR57" s="432"/>
      <c r="DS57" s="432"/>
      <c r="DT57" s="432"/>
      <c r="DU57" s="432"/>
    </row>
    <row r="58" spans="1:125" ht="5.25" customHeight="1" x14ac:dyDescent="0.2">
      <c r="A58" s="425"/>
      <c r="B58" s="425"/>
      <c r="C58" s="425"/>
      <c r="D58" s="426"/>
      <c r="E58" s="426"/>
      <c r="F58" s="426"/>
      <c r="G58" s="426"/>
      <c r="H58" s="1527"/>
      <c r="I58" s="1527"/>
      <c r="J58" s="1527"/>
      <c r="K58" s="1527"/>
      <c r="L58" s="1527"/>
      <c r="M58" s="1527"/>
      <c r="N58" s="1527"/>
      <c r="O58" s="1527"/>
      <c r="P58" s="1527"/>
      <c r="Q58" s="1527"/>
      <c r="R58" s="1527"/>
      <c r="S58" s="1527"/>
      <c r="T58" s="1527"/>
      <c r="U58" s="1527"/>
      <c r="V58" s="1527"/>
      <c r="W58" s="1527"/>
      <c r="X58" s="1527"/>
      <c r="Y58" s="1527"/>
      <c r="Z58" s="1527"/>
      <c r="AA58" s="1527"/>
      <c r="AB58" s="1527"/>
      <c r="AC58" s="1527"/>
      <c r="AD58" s="1527"/>
      <c r="AE58" s="1527"/>
      <c r="AF58" s="1527"/>
      <c r="AG58" s="1527"/>
      <c r="AH58" s="1527"/>
      <c r="AI58" s="1527"/>
      <c r="AJ58" s="1527"/>
      <c r="AK58" s="1527"/>
      <c r="AL58" s="1527"/>
      <c r="AM58" s="1527"/>
      <c r="AN58" s="1527"/>
      <c r="AO58" s="1527"/>
      <c r="AP58" s="1527"/>
      <c r="AQ58" s="1527"/>
      <c r="AR58" s="1527"/>
      <c r="AS58" s="1527"/>
      <c r="AT58" s="1527"/>
      <c r="AU58" s="1527"/>
      <c r="AV58" s="1527"/>
      <c r="AW58" s="1527"/>
      <c r="AX58" s="1527"/>
      <c r="AY58" s="1527"/>
      <c r="AZ58" s="1527"/>
      <c r="BA58" s="1527"/>
      <c r="BB58" s="1527"/>
      <c r="BC58" s="1527"/>
      <c r="BD58" s="1527"/>
      <c r="BE58" s="1527"/>
      <c r="BF58" s="1527"/>
      <c r="BG58" s="1527"/>
      <c r="BH58" s="1527"/>
      <c r="BI58" s="1527"/>
      <c r="BJ58" s="1527"/>
      <c r="BK58" s="1527"/>
      <c r="BL58" s="1527"/>
      <c r="BM58" s="1527"/>
      <c r="BN58" s="1527"/>
      <c r="BO58" s="1527"/>
      <c r="BP58" s="1527"/>
      <c r="BQ58" s="1527"/>
      <c r="BR58" s="1527"/>
      <c r="BS58" s="1527"/>
      <c r="BT58" s="1527"/>
      <c r="BU58" s="1527"/>
      <c r="BV58" s="1527"/>
      <c r="BW58" s="1527"/>
      <c r="BX58" s="1527"/>
      <c r="BY58" s="1527"/>
      <c r="BZ58" s="1527"/>
      <c r="CA58" s="1527"/>
      <c r="CB58" s="1527"/>
      <c r="CC58" s="1527"/>
      <c r="CD58" s="1527"/>
      <c r="CE58" s="1528"/>
      <c r="CF58" s="1528"/>
      <c r="CG58" s="1528"/>
      <c r="CH58" s="1528"/>
      <c r="CI58" s="1528"/>
      <c r="CJ58" s="1528"/>
      <c r="CK58" s="1528"/>
      <c r="CL58" s="1528"/>
      <c r="CM58" s="1528"/>
      <c r="CN58" s="1528"/>
      <c r="CO58" s="1528"/>
      <c r="CP58" s="431"/>
      <c r="CQ58" s="431"/>
      <c r="CR58" s="431"/>
      <c r="CS58" s="1522"/>
      <c r="CT58" s="1522"/>
      <c r="CU58" s="1522"/>
      <c r="CV58" s="1522"/>
      <c r="CW58" s="432"/>
      <c r="CX58" s="432"/>
      <c r="CY58" s="432"/>
      <c r="CZ58" s="432"/>
      <c r="DA58" s="432"/>
      <c r="DB58" s="432"/>
      <c r="DC58" s="432"/>
      <c r="DD58" s="432"/>
      <c r="DE58" s="432"/>
      <c r="DF58" s="432"/>
      <c r="DG58" s="432"/>
      <c r="DH58" s="432"/>
      <c r="DI58" s="432"/>
      <c r="DJ58" s="432"/>
      <c r="DK58" s="432"/>
      <c r="DL58" s="432"/>
      <c r="DM58" s="432"/>
      <c r="DN58" s="432"/>
      <c r="DO58" s="432"/>
      <c r="DP58" s="432"/>
      <c r="DQ58" s="432"/>
      <c r="DR58" s="432"/>
      <c r="DS58" s="432"/>
      <c r="DT58" s="432"/>
      <c r="DU58" s="432"/>
    </row>
    <row r="59" spans="1:125" ht="5.25" customHeight="1" x14ac:dyDescent="0.2">
      <c r="A59" s="425"/>
      <c r="B59" s="425"/>
      <c r="C59" s="425"/>
      <c r="D59" s="426"/>
      <c r="E59" s="426"/>
      <c r="F59" s="426"/>
      <c r="G59" s="426"/>
      <c r="H59" s="426"/>
      <c r="I59" s="426"/>
      <c r="J59" s="426"/>
      <c r="K59" s="426"/>
      <c r="L59" s="426"/>
      <c r="M59" s="426"/>
      <c r="N59" s="426"/>
      <c r="O59" s="426"/>
      <c r="P59" s="426"/>
      <c r="Q59" s="426"/>
      <c r="R59" s="426"/>
      <c r="S59" s="426"/>
      <c r="T59" s="426"/>
      <c r="U59" s="426"/>
      <c r="V59" s="426"/>
      <c r="W59" s="426"/>
      <c r="X59" s="426"/>
      <c r="Y59" s="426"/>
      <c r="Z59" s="426"/>
      <c r="AA59" s="426"/>
      <c r="AB59" s="426"/>
      <c r="AC59" s="426"/>
      <c r="AD59" s="426"/>
      <c r="AE59" s="426"/>
      <c r="AF59" s="426"/>
      <c r="AG59" s="426"/>
      <c r="AH59" s="426"/>
      <c r="AI59" s="426"/>
      <c r="AJ59" s="426"/>
      <c r="AK59" s="426"/>
      <c r="AL59" s="426"/>
      <c r="AM59" s="426"/>
      <c r="AN59" s="426"/>
      <c r="AO59" s="426"/>
      <c r="AP59" s="426"/>
      <c r="AQ59" s="426"/>
      <c r="AR59" s="426"/>
      <c r="AS59" s="426"/>
      <c r="AT59" s="426"/>
      <c r="AU59" s="426"/>
      <c r="AV59" s="426"/>
      <c r="AW59" s="426"/>
      <c r="AX59" s="426"/>
      <c r="AY59" s="426"/>
      <c r="AZ59" s="426"/>
      <c r="BA59" s="426"/>
      <c r="BB59" s="426"/>
      <c r="BC59" s="426"/>
      <c r="BD59" s="426"/>
      <c r="BE59" s="426"/>
      <c r="BF59" s="426"/>
      <c r="BG59" s="426"/>
      <c r="BH59" s="426"/>
      <c r="BI59" s="426"/>
      <c r="BJ59" s="426"/>
      <c r="BK59" s="426"/>
      <c r="BL59" s="426"/>
      <c r="BM59" s="426"/>
      <c r="BN59" s="426"/>
      <c r="BO59" s="426"/>
      <c r="BP59" s="426"/>
      <c r="BQ59" s="426"/>
      <c r="BR59" s="426"/>
      <c r="BS59" s="426"/>
      <c r="BT59" s="426"/>
      <c r="BU59" s="426"/>
      <c r="BV59" s="426"/>
      <c r="BW59" s="426"/>
      <c r="BX59" s="426"/>
      <c r="BY59" s="426"/>
      <c r="BZ59" s="426"/>
      <c r="CA59" s="426"/>
      <c r="CB59" s="426"/>
      <c r="CC59" s="426"/>
      <c r="CD59" s="426"/>
      <c r="CE59" s="426"/>
      <c r="CF59" s="426"/>
      <c r="CG59" s="426"/>
      <c r="CH59" s="426"/>
      <c r="CI59" s="426"/>
      <c r="CJ59" s="426"/>
      <c r="CK59" s="426"/>
      <c r="CL59" s="426"/>
      <c r="CM59" s="426"/>
      <c r="CN59" s="426"/>
      <c r="CO59" s="426"/>
      <c r="CP59" s="426"/>
      <c r="CQ59" s="426"/>
      <c r="CR59" s="426"/>
      <c r="CS59" s="426"/>
      <c r="CT59" s="426"/>
      <c r="CU59" s="426"/>
      <c r="CV59" s="426"/>
      <c r="CW59" s="432"/>
      <c r="CX59" s="432"/>
      <c r="CY59" s="432"/>
      <c r="CZ59" s="432"/>
      <c r="DA59" s="432"/>
      <c r="DB59" s="432"/>
      <c r="DC59" s="432"/>
      <c r="DD59" s="432"/>
      <c r="DE59" s="432"/>
      <c r="DF59" s="432"/>
      <c r="DG59" s="432"/>
      <c r="DH59" s="432"/>
      <c r="DI59" s="432"/>
      <c r="DJ59" s="432"/>
      <c r="DK59" s="432"/>
      <c r="DL59" s="432"/>
      <c r="DM59" s="432"/>
      <c r="DN59" s="432"/>
      <c r="DO59" s="432"/>
      <c r="DP59" s="432"/>
      <c r="DQ59" s="432"/>
      <c r="DR59" s="432"/>
      <c r="DS59" s="432"/>
      <c r="DT59" s="432"/>
      <c r="DU59" s="432"/>
    </row>
    <row r="60" spans="1:125" ht="5.25" customHeight="1" x14ac:dyDescent="0.2">
      <c r="A60" s="425"/>
      <c r="B60" s="425"/>
      <c r="C60" s="425"/>
      <c r="D60" s="426"/>
      <c r="E60" s="426"/>
      <c r="F60" s="426"/>
      <c r="G60" s="426"/>
      <c r="H60" s="426"/>
      <c r="I60" s="426"/>
      <c r="J60" s="426"/>
      <c r="K60" s="426"/>
      <c r="L60" s="426"/>
      <c r="M60" s="426"/>
      <c r="N60" s="426"/>
      <c r="O60" s="426"/>
      <c r="P60" s="426"/>
      <c r="Q60" s="426"/>
      <c r="R60" s="426"/>
      <c r="S60" s="426"/>
      <c r="T60" s="426"/>
      <c r="U60" s="426"/>
      <c r="V60" s="426"/>
      <c r="W60" s="426"/>
      <c r="X60" s="426"/>
      <c r="Y60" s="426"/>
      <c r="Z60" s="426"/>
      <c r="AA60" s="426"/>
      <c r="AB60" s="426"/>
      <c r="AC60" s="426"/>
      <c r="AD60" s="426"/>
      <c r="AE60" s="426"/>
      <c r="AF60" s="426"/>
      <c r="AG60" s="426"/>
      <c r="AH60" s="426"/>
      <c r="AI60" s="426"/>
      <c r="AJ60" s="426"/>
      <c r="AK60" s="426"/>
      <c r="AL60" s="426"/>
      <c r="AM60" s="426"/>
      <c r="AN60" s="426"/>
      <c r="AO60" s="426"/>
      <c r="AP60" s="426"/>
      <c r="AQ60" s="426"/>
      <c r="AR60" s="426"/>
      <c r="AS60" s="426"/>
      <c r="AT60" s="426"/>
      <c r="AU60" s="426"/>
      <c r="AV60" s="426"/>
      <c r="AW60" s="426"/>
      <c r="AX60" s="426"/>
      <c r="AY60" s="426"/>
      <c r="AZ60" s="426"/>
      <c r="BA60" s="426"/>
      <c r="BB60" s="426"/>
      <c r="BC60" s="426"/>
      <c r="BD60" s="426"/>
      <c r="BE60" s="426"/>
      <c r="BF60" s="426"/>
      <c r="BG60" s="426"/>
      <c r="BH60" s="426"/>
      <c r="BI60" s="426"/>
      <c r="BJ60" s="426"/>
      <c r="BK60" s="426"/>
      <c r="BL60" s="426"/>
      <c r="BM60" s="426"/>
      <c r="BN60" s="426"/>
      <c r="BO60" s="426"/>
      <c r="BP60" s="426"/>
      <c r="BQ60" s="426"/>
      <c r="BR60" s="426"/>
      <c r="BS60" s="426"/>
      <c r="BT60" s="426"/>
      <c r="BU60" s="426"/>
      <c r="BV60" s="426"/>
      <c r="BW60" s="426"/>
      <c r="BX60" s="426"/>
      <c r="BY60" s="426"/>
      <c r="BZ60" s="426"/>
      <c r="CA60" s="426"/>
      <c r="CB60" s="426"/>
      <c r="CC60" s="426"/>
      <c r="CD60" s="426"/>
      <c r="CE60" s="426"/>
      <c r="CF60" s="426"/>
      <c r="CG60" s="426"/>
      <c r="CH60" s="426"/>
      <c r="CI60" s="426"/>
      <c r="CJ60" s="426"/>
      <c r="CK60" s="426"/>
      <c r="CL60" s="426"/>
      <c r="CM60" s="426"/>
      <c r="CN60" s="426"/>
      <c r="CO60" s="426"/>
      <c r="CP60" s="426"/>
      <c r="CQ60" s="426"/>
      <c r="CR60" s="426"/>
      <c r="CS60" s="426"/>
      <c r="CT60" s="426"/>
      <c r="CU60" s="426"/>
      <c r="CV60" s="426"/>
      <c r="CW60" s="432"/>
      <c r="CX60" s="432"/>
      <c r="CY60" s="432"/>
      <c r="CZ60" s="432"/>
      <c r="DA60" s="432"/>
      <c r="DB60" s="432"/>
      <c r="DC60" s="432"/>
      <c r="DD60" s="432"/>
      <c r="DE60" s="432"/>
      <c r="DF60" s="432"/>
      <c r="DG60" s="432"/>
      <c r="DH60" s="432"/>
      <c r="DI60" s="432"/>
      <c r="DJ60" s="432"/>
      <c r="DK60" s="432"/>
      <c r="DL60" s="432"/>
      <c r="DM60" s="432"/>
      <c r="DN60" s="432"/>
      <c r="DO60" s="432"/>
      <c r="DP60" s="432"/>
      <c r="DQ60" s="432"/>
      <c r="DR60" s="432"/>
      <c r="DS60" s="432"/>
      <c r="DT60" s="432"/>
      <c r="DU60" s="432"/>
    </row>
    <row r="61" spans="1:125" ht="5.25" customHeight="1" x14ac:dyDescent="0.2">
      <c r="A61" s="425"/>
      <c r="B61" s="425"/>
      <c r="C61" s="425"/>
      <c r="D61" s="426"/>
      <c r="E61" s="1532" t="s">
        <v>252</v>
      </c>
      <c r="F61" s="1532"/>
      <c r="G61" s="1532"/>
      <c r="H61" s="1532"/>
      <c r="I61" s="1532"/>
      <c r="J61" s="1532"/>
      <c r="K61" s="1532"/>
      <c r="L61" s="1532"/>
      <c r="M61" s="1532"/>
      <c r="N61" s="1532"/>
      <c r="O61" s="1532"/>
      <c r="P61" s="1532"/>
      <c r="Q61" s="1532"/>
      <c r="R61" s="1532"/>
      <c r="S61" s="1532"/>
      <c r="T61" s="1532"/>
      <c r="U61" s="1532"/>
      <c r="V61" s="1532"/>
      <c r="W61" s="1532"/>
      <c r="X61" s="1532"/>
      <c r="Y61" s="1532"/>
      <c r="Z61" s="1532"/>
      <c r="AA61" s="1532"/>
      <c r="AB61" s="1532"/>
      <c r="AC61" s="1532"/>
      <c r="AD61" s="1532"/>
      <c r="AE61" s="1532"/>
      <c r="AF61" s="1532"/>
      <c r="AG61" s="1532"/>
      <c r="AH61" s="1532"/>
      <c r="AI61" s="1532"/>
      <c r="AJ61" s="1532"/>
      <c r="AK61" s="1532"/>
      <c r="AL61" s="1532"/>
      <c r="AM61" s="1532"/>
      <c r="AN61" s="1532"/>
      <c r="AO61" s="1532"/>
      <c r="AP61" s="1532"/>
      <c r="AQ61" s="1532"/>
      <c r="AR61" s="1532"/>
      <c r="AS61" s="1532"/>
      <c r="AT61" s="1532"/>
      <c r="AU61" s="1532"/>
      <c r="AV61" s="1532"/>
      <c r="AW61" s="1532"/>
      <c r="AX61" s="1532"/>
      <c r="AY61" s="1532"/>
      <c r="AZ61" s="1532"/>
      <c r="BA61" s="1532"/>
      <c r="BB61" s="1532"/>
      <c r="BC61" s="1532"/>
      <c r="BD61" s="1532"/>
      <c r="BE61" s="1532"/>
      <c r="BF61" s="1532"/>
      <c r="BG61" s="1532"/>
      <c r="BH61" s="1532"/>
      <c r="BI61" s="1532"/>
      <c r="BJ61" s="1532"/>
      <c r="BK61" s="1532"/>
      <c r="BL61" s="1532"/>
      <c r="BM61" s="1532"/>
      <c r="BN61" s="1532"/>
      <c r="BO61" s="1532"/>
      <c r="BP61" s="1532"/>
      <c r="BQ61" s="1532"/>
      <c r="BR61" s="1532"/>
      <c r="BS61" s="1532"/>
      <c r="BT61" s="1532"/>
      <c r="BU61" s="1532"/>
      <c r="BV61" s="1532"/>
      <c r="BW61" s="1532"/>
      <c r="BX61" s="1532"/>
      <c r="BY61" s="1532"/>
      <c r="BZ61" s="1532"/>
      <c r="CA61" s="1532"/>
      <c r="CB61" s="1532"/>
      <c r="CC61" s="1532"/>
      <c r="CD61" s="1532"/>
      <c r="CE61" s="1532"/>
      <c r="CF61" s="1532"/>
      <c r="CG61" s="1532"/>
      <c r="CH61" s="1532"/>
      <c r="CI61" s="1532"/>
      <c r="CJ61" s="1532"/>
      <c r="CK61" s="1532"/>
      <c r="CL61" s="1532"/>
      <c r="CM61" s="1532"/>
      <c r="CN61" s="1532"/>
      <c r="CO61" s="1532"/>
      <c r="CP61" s="1532"/>
      <c r="CQ61" s="1532"/>
      <c r="CR61" s="1532"/>
      <c r="CS61" s="1532"/>
      <c r="CT61" s="1532"/>
      <c r="CX61" s="432"/>
      <c r="CY61" s="432"/>
      <c r="CZ61" s="432"/>
      <c r="DA61" s="432"/>
      <c r="DB61" s="432"/>
      <c r="DC61" s="432"/>
      <c r="DD61" s="432"/>
      <c r="DE61" s="432"/>
      <c r="DF61" s="432"/>
      <c r="DG61" s="432"/>
      <c r="DH61" s="432"/>
      <c r="DI61" s="432"/>
      <c r="DJ61" s="432"/>
      <c r="DK61" s="432"/>
      <c r="DL61" s="432"/>
      <c r="DM61" s="432"/>
      <c r="DN61" s="432"/>
      <c r="DO61" s="432"/>
      <c r="DP61" s="432"/>
      <c r="DQ61" s="432"/>
      <c r="DR61" s="432"/>
      <c r="DS61" s="432"/>
      <c r="DT61" s="432"/>
      <c r="DU61" s="432"/>
    </row>
    <row r="62" spans="1:125" ht="5.25" customHeight="1" x14ac:dyDescent="0.2">
      <c r="A62" s="425"/>
      <c r="B62" s="425"/>
      <c r="C62" s="425"/>
      <c r="D62" s="426"/>
      <c r="E62" s="1532"/>
      <c r="F62" s="1532"/>
      <c r="G62" s="1532"/>
      <c r="H62" s="1532"/>
      <c r="I62" s="1532"/>
      <c r="J62" s="1532"/>
      <c r="K62" s="1532"/>
      <c r="L62" s="1532"/>
      <c r="M62" s="1532"/>
      <c r="N62" s="1532"/>
      <c r="O62" s="1532"/>
      <c r="P62" s="1532"/>
      <c r="Q62" s="1532"/>
      <c r="R62" s="1532"/>
      <c r="S62" s="1532"/>
      <c r="T62" s="1532"/>
      <c r="U62" s="1532"/>
      <c r="V62" s="1532"/>
      <c r="W62" s="1532"/>
      <c r="X62" s="1532"/>
      <c r="Y62" s="1532"/>
      <c r="Z62" s="1532"/>
      <c r="AA62" s="1532"/>
      <c r="AB62" s="1532"/>
      <c r="AC62" s="1532"/>
      <c r="AD62" s="1532"/>
      <c r="AE62" s="1532"/>
      <c r="AF62" s="1532"/>
      <c r="AG62" s="1532"/>
      <c r="AH62" s="1532"/>
      <c r="AI62" s="1532"/>
      <c r="AJ62" s="1532"/>
      <c r="AK62" s="1532"/>
      <c r="AL62" s="1532"/>
      <c r="AM62" s="1532"/>
      <c r="AN62" s="1532"/>
      <c r="AO62" s="1532"/>
      <c r="AP62" s="1532"/>
      <c r="AQ62" s="1532"/>
      <c r="AR62" s="1532"/>
      <c r="AS62" s="1532"/>
      <c r="AT62" s="1532"/>
      <c r="AU62" s="1532"/>
      <c r="AV62" s="1532"/>
      <c r="AW62" s="1532"/>
      <c r="AX62" s="1532"/>
      <c r="AY62" s="1532"/>
      <c r="AZ62" s="1532"/>
      <c r="BA62" s="1532"/>
      <c r="BB62" s="1532"/>
      <c r="BC62" s="1532"/>
      <c r="BD62" s="1532"/>
      <c r="BE62" s="1532"/>
      <c r="BF62" s="1532"/>
      <c r="BG62" s="1532"/>
      <c r="BH62" s="1532"/>
      <c r="BI62" s="1532"/>
      <c r="BJ62" s="1532"/>
      <c r="BK62" s="1532"/>
      <c r="BL62" s="1532"/>
      <c r="BM62" s="1532"/>
      <c r="BN62" s="1532"/>
      <c r="BO62" s="1532"/>
      <c r="BP62" s="1532"/>
      <c r="BQ62" s="1532"/>
      <c r="BR62" s="1532"/>
      <c r="BS62" s="1532"/>
      <c r="BT62" s="1532"/>
      <c r="BU62" s="1532"/>
      <c r="BV62" s="1532"/>
      <c r="BW62" s="1532"/>
      <c r="BX62" s="1532"/>
      <c r="BY62" s="1532"/>
      <c r="BZ62" s="1532"/>
      <c r="CA62" s="1532"/>
      <c r="CB62" s="1532"/>
      <c r="CC62" s="1532"/>
      <c r="CD62" s="1532"/>
      <c r="CE62" s="1532"/>
      <c r="CF62" s="1532"/>
      <c r="CG62" s="1532"/>
      <c r="CH62" s="1532"/>
      <c r="CI62" s="1532"/>
      <c r="CJ62" s="1532"/>
      <c r="CK62" s="1532"/>
      <c r="CL62" s="1532"/>
      <c r="CM62" s="1532"/>
      <c r="CN62" s="1532"/>
      <c r="CO62" s="1532"/>
      <c r="CP62" s="1532"/>
      <c r="CQ62" s="1532"/>
      <c r="CR62" s="1532"/>
      <c r="CS62" s="1532"/>
      <c r="CT62" s="1532"/>
      <c r="CX62" s="425"/>
      <c r="CY62" s="425"/>
    </row>
    <row r="63" spans="1:125" ht="5.25" customHeight="1" x14ac:dyDescent="0.2">
      <c r="A63" s="425"/>
      <c r="B63" s="425"/>
      <c r="C63" s="425"/>
      <c r="D63" s="425"/>
      <c r="E63" s="1532"/>
      <c r="F63" s="1532"/>
      <c r="G63" s="1532"/>
      <c r="H63" s="1532"/>
      <c r="I63" s="1532"/>
      <c r="J63" s="1532"/>
      <c r="K63" s="1532"/>
      <c r="L63" s="1532"/>
      <c r="M63" s="1532"/>
      <c r="N63" s="1532"/>
      <c r="O63" s="1532"/>
      <c r="P63" s="1532"/>
      <c r="Q63" s="1532"/>
      <c r="R63" s="1532"/>
      <c r="S63" s="1532"/>
      <c r="T63" s="1532"/>
      <c r="U63" s="1532"/>
      <c r="V63" s="1532"/>
      <c r="W63" s="1532"/>
      <c r="X63" s="1532"/>
      <c r="Y63" s="1532"/>
      <c r="Z63" s="1532"/>
      <c r="AA63" s="1532"/>
      <c r="AB63" s="1532"/>
      <c r="AC63" s="1532"/>
      <c r="AD63" s="1532"/>
      <c r="AE63" s="1532"/>
      <c r="AF63" s="1532"/>
      <c r="AG63" s="1532"/>
      <c r="AH63" s="1532"/>
      <c r="AI63" s="1532"/>
      <c r="AJ63" s="1532"/>
      <c r="AK63" s="1532"/>
      <c r="AL63" s="1532"/>
      <c r="AM63" s="1532"/>
      <c r="AN63" s="1532"/>
      <c r="AO63" s="1532"/>
      <c r="AP63" s="1532"/>
      <c r="AQ63" s="1532"/>
      <c r="AR63" s="1532"/>
      <c r="AS63" s="1532"/>
      <c r="AT63" s="1532"/>
      <c r="AU63" s="1532"/>
      <c r="AV63" s="1532"/>
      <c r="AW63" s="1532"/>
      <c r="AX63" s="1532"/>
      <c r="AY63" s="1532"/>
      <c r="AZ63" s="1532"/>
      <c r="BA63" s="1532"/>
      <c r="BB63" s="1532"/>
      <c r="BC63" s="1532"/>
      <c r="BD63" s="1532"/>
      <c r="BE63" s="1532"/>
      <c r="BF63" s="1532"/>
      <c r="BG63" s="1532"/>
      <c r="BH63" s="1532"/>
      <c r="BI63" s="1532"/>
      <c r="BJ63" s="1532"/>
      <c r="BK63" s="1532"/>
      <c r="BL63" s="1532"/>
      <c r="BM63" s="1532"/>
      <c r="BN63" s="1532"/>
      <c r="BO63" s="1532"/>
      <c r="BP63" s="1532"/>
      <c r="BQ63" s="1532"/>
      <c r="BR63" s="1532"/>
      <c r="BS63" s="1532"/>
      <c r="BT63" s="1532"/>
      <c r="BU63" s="1532"/>
      <c r="BV63" s="1532"/>
      <c r="BW63" s="1532"/>
      <c r="BX63" s="1532"/>
      <c r="BY63" s="1532"/>
      <c r="BZ63" s="1532"/>
      <c r="CA63" s="1532"/>
      <c r="CB63" s="1532"/>
      <c r="CC63" s="1532"/>
      <c r="CD63" s="1532"/>
      <c r="CE63" s="1532"/>
      <c r="CF63" s="1532"/>
      <c r="CG63" s="1532"/>
      <c r="CH63" s="1532"/>
      <c r="CI63" s="1532"/>
      <c r="CJ63" s="1532"/>
      <c r="CK63" s="1532"/>
      <c r="CL63" s="1532"/>
      <c r="CM63" s="1532"/>
      <c r="CN63" s="1532"/>
      <c r="CO63" s="1532"/>
      <c r="CP63" s="1532"/>
      <c r="CQ63" s="1532"/>
      <c r="CR63" s="1532"/>
      <c r="CS63" s="1532"/>
      <c r="CT63" s="1532"/>
      <c r="CX63" s="425"/>
      <c r="CY63" s="425"/>
    </row>
    <row r="64" spans="1:125" ht="5.25" customHeight="1" x14ac:dyDescent="0.2">
      <c r="A64" s="425"/>
      <c r="B64" s="446"/>
      <c r="C64" s="446"/>
      <c r="D64" s="446"/>
      <c r="E64" s="446"/>
      <c r="F64" s="446"/>
      <c r="G64" s="446"/>
      <c r="H64" s="446"/>
      <c r="I64" s="446"/>
      <c r="J64" s="446"/>
      <c r="K64" s="446"/>
      <c r="L64" s="446"/>
      <c r="M64" s="446"/>
      <c r="N64" s="446"/>
      <c r="O64" s="446"/>
      <c r="P64" s="446"/>
      <c r="Q64" s="446"/>
      <c r="R64" s="446"/>
      <c r="S64" s="446"/>
      <c r="T64" s="446"/>
      <c r="U64" s="446"/>
      <c r="V64" s="446"/>
      <c r="W64" s="446"/>
      <c r="X64" s="446"/>
      <c r="Y64" s="446"/>
      <c r="Z64" s="446"/>
      <c r="AA64" s="446"/>
      <c r="AB64" s="446"/>
      <c r="AC64" s="446"/>
      <c r="AD64" s="446"/>
      <c r="AE64" s="446"/>
      <c r="AF64" s="446"/>
      <c r="AG64" s="446"/>
      <c r="AH64" s="446"/>
      <c r="AI64" s="446"/>
      <c r="AJ64" s="446"/>
      <c r="AK64" s="446"/>
      <c r="AL64" s="446"/>
      <c r="AM64" s="446"/>
      <c r="AN64" s="446"/>
      <c r="AO64" s="446"/>
      <c r="AP64" s="446"/>
      <c r="AQ64" s="446"/>
      <c r="AR64" s="446"/>
      <c r="AS64" s="446"/>
      <c r="AT64" s="446"/>
      <c r="AU64" s="446"/>
      <c r="AV64" s="446"/>
      <c r="AW64" s="446"/>
      <c r="AX64" s="446"/>
      <c r="AY64" s="446"/>
      <c r="AZ64" s="446"/>
      <c r="BA64" s="446"/>
      <c r="BB64" s="446"/>
      <c r="BC64" s="446"/>
      <c r="BD64" s="446"/>
      <c r="BE64" s="446"/>
      <c r="BF64" s="446"/>
      <c r="BG64" s="446"/>
      <c r="BH64" s="446"/>
      <c r="BI64" s="446"/>
      <c r="BJ64" s="446"/>
      <c r="BK64" s="446"/>
      <c r="BL64" s="446"/>
      <c r="BM64" s="446"/>
      <c r="BN64" s="446"/>
      <c r="BO64" s="446"/>
      <c r="BP64" s="446"/>
      <c r="BQ64" s="446"/>
      <c r="BR64" s="446"/>
      <c r="BS64" s="446"/>
      <c r="BT64" s="446"/>
      <c r="BU64" s="446"/>
      <c r="BV64" s="446"/>
      <c r="BW64" s="446"/>
      <c r="BX64" s="446"/>
      <c r="BY64" s="446"/>
      <c r="BZ64" s="446"/>
      <c r="CA64" s="446"/>
      <c r="CB64" s="446"/>
      <c r="CC64" s="446"/>
      <c r="CD64" s="446"/>
      <c r="CE64" s="446"/>
      <c r="CF64" s="446"/>
      <c r="CG64" s="446"/>
      <c r="CH64" s="446"/>
      <c r="CI64" s="446"/>
      <c r="CJ64" s="446"/>
      <c r="CK64" s="446"/>
      <c r="CL64" s="446"/>
      <c r="CM64" s="446"/>
      <c r="CN64" s="446"/>
      <c r="CO64" s="446"/>
      <c r="CP64" s="446"/>
      <c r="CQ64" s="446"/>
      <c r="CR64" s="446"/>
      <c r="CS64" s="447"/>
      <c r="CT64" s="447"/>
      <c r="CU64" s="447"/>
      <c r="CV64" s="447"/>
      <c r="CW64" s="447"/>
      <c r="CX64" s="447"/>
      <c r="CY64" s="447"/>
    </row>
    <row r="65" spans="1:128" ht="5.25" customHeight="1" x14ac:dyDescent="0.2">
      <c r="A65" s="425"/>
      <c r="B65" s="439"/>
      <c r="C65" s="439"/>
      <c r="D65" s="439"/>
      <c r="E65" s="439"/>
      <c r="F65" s="439"/>
      <c r="G65" s="439"/>
      <c r="H65" s="439"/>
      <c r="I65" s="439"/>
      <c r="J65" s="439"/>
      <c r="K65" s="439"/>
      <c r="L65" s="439"/>
      <c r="M65" s="439"/>
      <c r="N65" s="439"/>
      <c r="O65" s="439"/>
      <c r="P65" s="439"/>
      <c r="Q65" s="439"/>
      <c r="R65" s="439"/>
      <c r="S65" s="439"/>
      <c r="T65" s="439"/>
      <c r="U65" s="439"/>
      <c r="V65" s="439"/>
      <c r="W65" s="439"/>
      <c r="X65" s="439"/>
      <c r="Y65" s="439"/>
      <c r="Z65" s="439"/>
      <c r="AA65" s="439"/>
      <c r="AB65" s="439"/>
      <c r="AC65" s="439"/>
      <c r="AD65" s="439"/>
      <c r="AE65" s="439"/>
      <c r="AF65" s="439"/>
      <c r="AG65" s="439"/>
      <c r="AH65" s="439"/>
      <c r="AI65" s="439"/>
      <c r="AJ65" s="439"/>
      <c r="AK65" s="439"/>
      <c r="AL65" s="439"/>
      <c r="AM65" s="439"/>
      <c r="AN65" s="439"/>
      <c r="AO65" s="439"/>
      <c r="AP65" s="439"/>
      <c r="AQ65" s="439"/>
      <c r="AR65" s="439"/>
      <c r="AS65" s="439"/>
      <c r="AT65" s="439"/>
      <c r="AU65" s="439"/>
      <c r="AV65" s="439"/>
      <c r="AW65" s="439"/>
      <c r="AX65" s="439"/>
      <c r="AY65" s="439"/>
      <c r="AZ65" s="439"/>
      <c r="BA65" s="439"/>
      <c r="BB65" s="439"/>
      <c r="BC65" s="439"/>
      <c r="BD65" s="439"/>
      <c r="BE65" s="439"/>
      <c r="BF65" s="439"/>
      <c r="BG65" s="439"/>
      <c r="BH65" s="439"/>
      <c r="BI65" s="439"/>
      <c r="BJ65" s="439"/>
      <c r="BK65" s="439"/>
      <c r="BL65" s="439"/>
      <c r="BM65" s="439"/>
      <c r="BN65" s="439"/>
      <c r="BO65" s="439"/>
      <c r="BP65" s="439"/>
      <c r="BQ65" s="439"/>
      <c r="BR65" s="439"/>
      <c r="BS65" s="439"/>
      <c r="BT65" s="439"/>
      <c r="BU65" s="439"/>
      <c r="BV65" s="439"/>
      <c r="BW65" s="439"/>
      <c r="BX65" s="439"/>
      <c r="BY65" s="439"/>
      <c r="BZ65" s="439"/>
      <c r="CA65" s="439"/>
      <c r="CB65" s="439"/>
      <c r="CC65" s="439"/>
      <c r="CD65" s="439"/>
      <c r="CE65" s="439"/>
      <c r="CF65" s="439"/>
      <c r="CG65" s="439"/>
      <c r="CH65" s="439"/>
      <c r="CI65" s="439"/>
      <c r="CJ65" s="439"/>
      <c r="CK65" s="439"/>
      <c r="CL65" s="439"/>
      <c r="CM65" s="439"/>
      <c r="CN65" s="439"/>
      <c r="CO65" s="439"/>
      <c r="CP65" s="439"/>
      <c r="CQ65" s="435"/>
      <c r="CR65" s="438"/>
      <c r="CS65" s="435"/>
      <c r="CT65" s="435"/>
      <c r="CU65" s="427"/>
      <c r="CV65" s="427"/>
      <c r="CW65" s="427"/>
      <c r="CX65" s="427"/>
      <c r="CY65" s="432"/>
      <c r="CZ65" s="432"/>
      <c r="DA65" s="432"/>
      <c r="DB65" s="432"/>
      <c r="DC65" s="432"/>
      <c r="DD65" s="432"/>
      <c r="DE65" s="432"/>
      <c r="DF65" s="432"/>
      <c r="DG65" s="432"/>
      <c r="DH65" s="432"/>
      <c r="DI65" s="432"/>
      <c r="DJ65" s="432"/>
      <c r="DK65" s="432"/>
      <c r="DL65" s="432"/>
      <c r="DM65" s="432"/>
      <c r="DN65" s="432"/>
      <c r="DO65" s="432"/>
      <c r="DP65" s="432"/>
      <c r="DQ65" s="432"/>
      <c r="DR65" s="432"/>
      <c r="DS65" s="432"/>
      <c r="DT65" s="432"/>
      <c r="DU65" s="432"/>
      <c r="DV65" s="432"/>
      <c r="DW65" s="432"/>
      <c r="DX65" s="432"/>
    </row>
    <row r="66" spans="1:128" ht="5.25" customHeight="1" x14ac:dyDescent="0.2">
      <c r="A66" s="425"/>
      <c r="B66" s="439"/>
      <c r="C66" s="439"/>
      <c r="D66" s="439"/>
      <c r="E66" s="439"/>
      <c r="F66" s="439"/>
      <c r="G66" s="439"/>
      <c r="H66" s="439"/>
      <c r="I66" s="439"/>
      <c r="J66" s="439"/>
      <c r="K66" s="439"/>
      <c r="L66" s="439"/>
      <c r="M66" s="439"/>
      <c r="N66" s="439"/>
      <c r="O66" s="439"/>
      <c r="P66" s="439"/>
      <c r="Q66" s="439"/>
      <c r="R66" s="439"/>
      <c r="S66" s="439"/>
      <c r="T66" s="439"/>
      <c r="U66" s="439"/>
      <c r="V66" s="439"/>
      <c r="W66" s="439"/>
      <c r="X66" s="439"/>
      <c r="Y66" s="439"/>
      <c r="Z66" s="439"/>
      <c r="AA66" s="439"/>
      <c r="AB66" s="439"/>
      <c r="AC66" s="439"/>
      <c r="AD66" s="439"/>
      <c r="AE66" s="439"/>
      <c r="AF66" s="439"/>
      <c r="AG66" s="439"/>
      <c r="AH66" s="439"/>
      <c r="AI66" s="439"/>
      <c r="AJ66" s="439"/>
      <c r="AK66" s="439"/>
      <c r="AL66" s="439"/>
      <c r="AM66" s="439"/>
      <c r="AN66" s="439"/>
      <c r="AO66" s="439"/>
      <c r="AP66" s="439"/>
      <c r="AQ66" s="439"/>
      <c r="AR66" s="439"/>
      <c r="AS66" s="439"/>
      <c r="AT66" s="439"/>
      <c r="AU66" s="439"/>
      <c r="AV66" s="439"/>
      <c r="AW66" s="439"/>
      <c r="AX66" s="439"/>
      <c r="AY66" s="439"/>
      <c r="AZ66" s="439"/>
      <c r="BA66" s="439"/>
      <c r="BB66" s="439"/>
      <c r="BC66" s="439"/>
      <c r="BD66" s="439"/>
      <c r="BE66" s="439"/>
      <c r="BF66" s="439"/>
      <c r="BG66" s="439"/>
      <c r="BH66" s="439"/>
      <c r="BI66" s="439"/>
      <c r="BJ66" s="439"/>
      <c r="BK66" s="439"/>
      <c r="BL66" s="439"/>
      <c r="BM66" s="439"/>
      <c r="BN66" s="439"/>
      <c r="BO66" s="439"/>
      <c r="BP66" s="439"/>
      <c r="BQ66" s="439"/>
      <c r="BR66" s="439"/>
      <c r="BS66" s="439"/>
      <c r="BT66" s="439"/>
      <c r="BU66" s="439"/>
      <c r="BV66" s="439"/>
      <c r="BW66" s="439"/>
      <c r="BX66" s="439"/>
      <c r="BY66" s="439"/>
      <c r="BZ66" s="439"/>
      <c r="CA66" s="439"/>
      <c r="CB66" s="439"/>
      <c r="CC66" s="439"/>
      <c r="CD66" s="439"/>
      <c r="CE66" s="439"/>
      <c r="CF66" s="439"/>
      <c r="CG66" s="439"/>
      <c r="CH66" s="439"/>
      <c r="CI66" s="439"/>
      <c r="CJ66" s="439"/>
      <c r="CK66" s="439"/>
      <c r="CL66" s="439"/>
      <c r="CM66" s="439"/>
      <c r="CN66" s="439"/>
      <c r="CO66" s="439"/>
      <c r="CP66" s="439"/>
      <c r="CQ66" s="435"/>
      <c r="CR66" s="438"/>
      <c r="CS66" s="435"/>
      <c r="CT66" s="435"/>
      <c r="CU66" s="427"/>
      <c r="CV66" s="427"/>
      <c r="CW66" s="427"/>
      <c r="CX66" s="427"/>
      <c r="CY66" s="432"/>
      <c r="CZ66" s="432"/>
      <c r="DA66" s="432"/>
      <c r="DB66" s="432"/>
      <c r="DC66" s="432"/>
      <c r="DD66" s="432"/>
      <c r="DE66" s="432"/>
      <c r="DF66" s="432"/>
      <c r="DG66" s="432"/>
      <c r="DH66" s="432"/>
      <c r="DI66" s="432"/>
      <c r="DJ66" s="432"/>
      <c r="DK66" s="432"/>
      <c r="DL66" s="432"/>
      <c r="DM66" s="432"/>
      <c r="DN66" s="432"/>
      <c r="DO66" s="432"/>
      <c r="DP66" s="432"/>
      <c r="DQ66" s="432"/>
      <c r="DR66" s="432"/>
      <c r="DS66" s="432"/>
      <c r="DT66" s="432"/>
      <c r="DU66" s="432"/>
      <c r="DV66" s="432"/>
      <c r="DW66" s="432"/>
      <c r="DX66" s="432"/>
    </row>
    <row r="67" spans="1:128" ht="5.25" customHeight="1" x14ac:dyDescent="0.2">
      <c r="A67" s="425"/>
      <c r="B67" s="439"/>
      <c r="C67" s="439"/>
      <c r="D67" s="439"/>
      <c r="E67" s="439"/>
      <c r="F67" s="439"/>
      <c r="G67" s="439"/>
      <c r="H67" s="439"/>
      <c r="I67" s="439"/>
      <c r="J67" s="439"/>
      <c r="K67" s="439"/>
      <c r="L67" s="439"/>
      <c r="M67" s="439"/>
      <c r="N67" s="439"/>
      <c r="O67" s="439"/>
      <c r="P67" s="439"/>
      <c r="Q67" s="439"/>
      <c r="R67" s="439"/>
      <c r="S67" s="439"/>
      <c r="T67" s="439"/>
      <c r="U67" s="439"/>
      <c r="V67" s="439"/>
      <c r="W67" s="439"/>
      <c r="X67" s="439"/>
      <c r="Y67" s="439"/>
      <c r="Z67" s="439"/>
      <c r="AA67" s="439"/>
      <c r="AB67" s="439"/>
      <c r="AC67" s="439"/>
      <c r="AD67" s="439"/>
      <c r="AE67" s="439"/>
      <c r="AF67" s="439"/>
      <c r="AG67" s="439"/>
      <c r="AH67" s="439"/>
      <c r="AI67" s="439"/>
      <c r="AJ67" s="439"/>
      <c r="AK67" s="439"/>
      <c r="AL67" s="439"/>
      <c r="AM67" s="439"/>
      <c r="AN67" s="439"/>
      <c r="AO67" s="439"/>
      <c r="AP67" s="439"/>
      <c r="AQ67" s="439"/>
      <c r="AR67" s="439"/>
      <c r="AS67" s="439"/>
      <c r="AT67" s="439"/>
      <c r="AU67" s="439"/>
      <c r="AV67" s="439"/>
      <c r="AW67" s="439"/>
      <c r="AX67" s="439"/>
      <c r="AY67" s="439"/>
      <c r="AZ67" s="439"/>
      <c r="BA67" s="439"/>
      <c r="BB67" s="439"/>
      <c r="BC67" s="439"/>
      <c r="BD67" s="439"/>
      <c r="BE67" s="439"/>
      <c r="BF67" s="439"/>
      <c r="BG67" s="439"/>
      <c r="BH67" s="439"/>
      <c r="BI67" s="439"/>
      <c r="BJ67" s="439"/>
      <c r="BK67" s="439"/>
      <c r="BL67" s="439"/>
      <c r="BM67" s="439"/>
      <c r="BN67" s="439"/>
      <c r="BO67" s="439"/>
      <c r="BP67" s="439"/>
      <c r="BQ67" s="439"/>
      <c r="BR67" s="439"/>
      <c r="BS67" s="439"/>
      <c r="BT67" s="439"/>
      <c r="BU67" s="439"/>
      <c r="BV67" s="439"/>
      <c r="BW67" s="439"/>
      <c r="BX67" s="439"/>
      <c r="BY67" s="439"/>
      <c r="BZ67" s="439"/>
      <c r="CA67" s="439"/>
      <c r="CB67" s="439"/>
      <c r="CC67" s="439"/>
      <c r="CD67" s="439"/>
      <c r="CE67" s="439"/>
      <c r="CF67" s="439"/>
      <c r="CG67" s="439"/>
      <c r="CH67" s="439"/>
      <c r="CI67" s="439"/>
      <c r="CJ67" s="439"/>
      <c r="CK67" s="439"/>
      <c r="CL67" s="439"/>
      <c r="CM67" s="439"/>
      <c r="CN67" s="439"/>
      <c r="CO67" s="439"/>
      <c r="CP67" s="439"/>
      <c r="CQ67" s="435"/>
      <c r="CR67" s="438"/>
      <c r="CS67" s="435"/>
      <c r="CT67" s="435"/>
      <c r="CU67" s="427"/>
      <c r="CV67" s="427"/>
      <c r="CW67" s="427"/>
      <c r="CX67" s="427"/>
      <c r="CY67" s="432"/>
      <c r="CZ67" s="432"/>
      <c r="DA67" s="432"/>
      <c r="DB67" s="432"/>
      <c r="DC67" s="432"/>
      <c r="DD67" s="432"/>
      <c r="DE67" s="432"/>
      <c r="DF67" s="432"/>
      <c r="DG67" s="432"/>
      <c r="DH67" s="432"/>
      <c r="DI67" s="432"/>
      <c r="DJ67" s="432"/>
      <c r="DK67" s="432"/>
      <c r="DL67" s="432"/>
      <c r="DM67" s="432"/>
      <c r="DN67" s="432"/>
      <c r="DO67" s="432"/>
      <c r="DP67" s="432"/>
      <c r="DQ67" s="432"/>
      <c r="DR67" s="432"/>
      <c r="DS67" s="432"/>
      <c r="DT67" s="432"/>
      <c r="DU67" s="432"/>
      <c r="DV67" s="432"/>
      <c r="DW67" s="432"/>
      <c r="DX67" s="432"/>
    </row>
    <row r="68" spans="1:128" ht="5.25" customHeight="1" x14ac:dyDescent="0.2">
      <c r="A68" s="425"/>
      <c r="B68" s="439"/>
      <c r="C68" s="439"/>
      <c r="D68" s="439"/>
      <c r="E68" s="439"/>
      <c r="F68" s="439"/>
      <c r="G68" s="439"/>
      <c r="H68" s="439"/>
      <c r="I68" s="439"/>
      <c r="J68" s="439"/>
      <c r="K68" s="439"/>
      <c r="L68" s="439"/>
      <c r="M68" s="439"/>
      <c r="N68" s="439"/>
      <c r="O68" s="439"/>
      <c r="P68" s="439"/>
      <c r="Q68" s="439"/>
      <c r="R68" s="439"/>
      <c r="S68" s="439"/>
      <c r="T68" s="439"/>
      <c r="U68" s="439"/>
      <c r="V68" s="439"/>
      <c r="W68" s="439"/>
      <c r="X68" s="439"/>
      <c r="Y68" s="439"/>
      <c r="Z68" s="439"/>
      <c r="AA68" s="439"/>
      <c r="AB68" s="439"/>
      <c r="AC68" s="439"/>
      <c r="AD68" s="439"/>
      <c r="AE68" s="439"/>
      <c r="AF68" s="439"/>
      <c r="AG68" s="439"/>
      <c r="AH68" s="439"/>
      <c r="AI68" s="439"/>
      <c r="AJ68" s="439"/>
      <c r="AK68" s="439"/>
      <c r="AL68" s="439"/>
      <c r="AM68" s="439"/>
      <c r="AN68" s="439"/>
      <c r="AO68" s="439"/>
      <c r="AP68" s="439"/>
      <c r="AQ68" s="439"/>
      <c r="AR68" s="439"/>
      <c r="AS68" s="439"/>
      <c r="AT68" s="439"/>
      <c r="AU68" s="439"/>
      <c r="AV68" s="439"/>
      <c r="AW68" s="439"/>
      <c r="AX68" s="439"/>
      <c r="AY68" s="439"/>
      <c r="AZ68" s="439"/>
      <c r="BA68" s="439"/>
      <c r="BB68" s="439"/>
      <c r="BC68" s="439"/>
      <c r="BD68" s="439"/>
      <c r="BE68" s="439"/>
      <c r="BF68" s="439"/>
      <c r="BG68" s="439"/>
      <c r="BH68" s="439"/>
      <c r="BI68" s="439"/>
      <c r="BJ68" s="439"/>
      <c r="BK68" s="439"/>
      <c r="BL68" s="439"/>
      <c r="BM68" s="439"/>
      <c r="BN68" s="439"/>
      <c r="BO68" s="439"/>
      <c r="BP68" s="439"/>
      <c r="BQ68" s="439"/>
      <c r="BR68" s="439"/>
      <c r="BS68" s="439"/>
      <c r="BT68" s="439"/>
      <c r="BU68" s="439"/>
      <c r="BV68" s="439"/>
      <c r="BW68" s="439"/>
      <c r="BX68" s="439"/>
      <c r="BY68" s="439"/>
      <c r="BZ68" s="439"/>
      <c r="CA68" s="439"/>
      <c r="CB68" s="439"/>
      <c r="CC68" s="439"/>
      <c r="CD68" s="439"/>
      <c r="CE68" s="439"/>
      <c r="CF68" s="439"/>
      <c r="CG68" s="439"/>
      <c r="CH68" s="439"/>
      <c r="CI68" s="439"/>
      <c r="CJ68" s="439"/>
      <c r="CK68" s="439"/>
      <c r="CL68" s="439"/>
      <c r="CM68" s="439"/>
      <c r="CN68" s="439"/>
      <c r="CO68" s="439"/>
      <c r="CP68" s="439"/>
      <c r="CQ68" s="435"/>
      <c r="CR68" s="438"/>
      <c r="CS68" s="435"/>
      <c r="CT68" s="435"/>
      <c r="CU68" s="427"/>
      <c r="CV68" s="427"/>
      <c r="CW68" s="427"/>
      <c r="CX68" s="427"/>
      <c r="CY68" s="432"/>
      <c r="CZ68" s="432"/>
      <c r="DA68" s="432"/>
      <c r="DB68" s="432"/>
      <c r="DC68" s="432"/>
      <c r="DD68" s="432"/>
      <c r="DE68" s="432"/>
      <c r="DF68" s="432"/>
      <c r="DG68" s="432"/>
      <c r="DH68" s="432"/>
      <c r="DI68" s="432"/>
      <c r="DJ68" s="432"/>
      <c r="DK68" s="432"/>
      <c r="DL68" s="432"/>
      <c r="DM68" s="432"/>
      <c r="DN68" s="432"/>
      <c r="DO68" s="432"/>
      <c r="DP68" s="432"/>
      <c r="DQ68" s="432"/>
      <c r="DR68" s="432"/>
      <c r="DS68" s="432"/>
      <c r="DT68" s="432"/>
      <c r="DU68" s="432"/>
      <c r="DV68" s="432"/>
      <c r="DW68" s="432"/>
      <c r="DX68" s="432"/>
    </row>
    <row r="69" spans="1:128" ht="5.25" customHeight="1" x14ac:dyDescent="0.2">
      <c r="A69" s="425"/>
      <c r="B69" s="425"/>
      <c r="C69" s="425"/>
      <c r="D69" s="425"/>
      <c r="E69" s="425"/>
      <c r="F69" s="425"/>
      <c r="G69" s="425"/>
      <c r="H69" s="425"/>
      <c r="I69" s="425"/>
      <c r="J69" s="425"/>
      <c r="K69" s="425"/>
      <c r="L69" s="425"/>
      <c r="M69" s="425"/>
      <c r="N69" s="425"/>
      <c r="O69" s="425"/>
      <c r="P69" s="425"/>
      <c r="Q69" s="425"/>
      <c r="R69" s="425"/>
      <c r="S69" s="425"/>
      <c r="T69" s="425"/>
      <c r="U69" s="425"/>
      <c r="V69" s="425"/>
      <c r="W69" s="425"/>
      <c r="X69" s="425"/>
      <c r="Y69" s="425"/>
      <c r="Z69" s="425"/>
      <c r="AA69" s="425"/>
      <c r="AB69" s="425"/>
      <c r="AC69" s="425"/>
      <c r="AD69" s="425"/>
      <c r="AE69" s="425"/>
      <c r="AF69" s="425"/>
      <c r="AG69" s="425"/>
      <c r="AH69" s="425"/>
      <c r="AI69" s="425"/>
      <c r="AJ69" s="425"/>
      <c r="AK69" s="425"/>
      <c r="AL69" s="425"/>
      <c r="AM69" s="425"/>
      <c r="AN69" s="425"/>
      <c r="AO69" s="425"/>
      <c r="AP69" s="425"/>
      <c r="AQ69" s="425"/>
      <c r="AR69" s="425"/>
      <c r="AS69" s="425"/>
      <c r="AT69" s="425"/>
      <c r="AU69" s="425"/>
      <c r="AV69" s="425"/>
      <c r="AW69" s="425"/>
      <c r="AX69" s="425"/>
      <c r="AY69" s="425"/>
      <c r="AZ69" s="425"/>
      <c r="BA69" s="425"/>
      <c r="BB69" s="425"/>
      <c r="BC69" s="425"/>
      <c r="BD69" s="425"/>
      <c r="BE69" s="425"/>
      <c r="BF69" s="425"/>
      <c r="BG69" s="425"/>
      <c r="BH69" s="425"/>
      <c r="BI69" s="425"/>
      <c r="BJ69" s="425"/>
      <c r="BK69" s="425"/>
      <c r="BL69" s="425"/>
      <c r="BM69" s="425"/>
      <c r="BN69" s="425"/>
      <c r="BO69" s="425"/>
      <c r="BP69" s="425"/>
      <c r="BQ69" s="425"/>
      <c r="BR69" s="425"/>
      <c r="BS69" s="425"/>
      <c r="BT69" s="425"/>
      <c r="BU69" s="425"/>
      <c r="BV69" s="425"/>
      <c r="BW69" s="425"/>
      <c r="BX69" s="425"/>
      <c r="BY69" s="425"/>
      <c r="BZ69" s="425"/>
      <c r="CA69" s="425"/>
      <c r="CB69" s="425"/>
      <c r="CC69" s="425"/>
      <c r="CD69" s="425"/>
      <c r="CE69" s="425"/>
      <c r="CF69" s="425"/>
      <c r="CG69" s="425"/>
      <c r="CH69" s="425"/>
      <c r="CI69" s="425"/>
      <c r="CJ69" s="425"/>
      <c r="CK69" s="425"/>
      <c r="CL69" s="425"/>
      <c r="CM69" s="425"/>
      <c r="CN69" s="425"/>
      <c r="CO69" s="425"/>
      <c r="CP69" s="425"/>
      <c r="CQ69" s="425"/>
      <c r="CR69" s="425"/>
      <c r="CS69" s="425"/>
      <c r="CT69" s="425"/>
      <c r="CU69" s="425"/>
      <c r="CV69" s="425"/>
      <c r="CW69" s="425"/>
      <c r="CX69" s="425"/>
      <c r="CY69" s="425"/>
      <c r="DE69" s="425"/>
      <c r="DF69" s="425"/>
      <c r="DG69" s="425"/>
      <c r="DH69" s="425"/>
      <c r="DI69" s="425"/>
      <c r="DJ69" s="425"/>
      <c r="DK69" s="425"/>
      <c r="DL69" s="425"/>
    </row>
    <row r="70" spans="1:128" ht="5.25" customHeight="1" x14ac:dyDescent="0.2">
      <c r="A70" s="1530" t="s">
        <v>583</v>
      </c>
      <c r="B70" s="1530"/>
      <c r="C70" s="1530"/>
      <c r="D70" s="1530"/>
      <c r="E70" s="1530"/>
      <c r="F70" s="1530"/>
      <c r="G70" s="1530"/>
      <c r="H70" s="1530"/>
      <c r="I70" s="1530"/>
      <c r="J70" s="1530"/>
      <c r="K70" s="1530"/>
      <c r="L70" s="1530"/>
      <c r="M70" s="1530"/>
      <c r="N70" s="1530"/>
      <c r="O70" s="1530"/>
      <c r="P70" s="1530"/>
      <c r="Q70" s="1530"/>
      <c r="R70" s="1530"/>
      <c r="S70" s="1530"/>
      <c r="T70" s="1530"/>
      <c r="U70" s="1530"/>
      <c r="V70" s="1530"/>
      <c r="W70" s="1530"/>
      <c r="X70" s="1530"/>
      <c r="Y70" s="1530"/>
      <c r="Z70" s="1530"/>
      <c r="AA70" s="1530"/>
      <c r="AB70" s="1530"/>
      <c r="AC70" s="1530"/>
      <c r="AD70" s="1530"/>
      <c r="AE70" s="1530"/>
      <c r="AF70" s="1530"/>
      <c r="AG70" s="1530"/>
      <c r="AH70" s="1530"/>
      <c r="AI70" s="1530"/>
      <c r="AJ70" s="1530"/>
      <c r="AK70" s="1530"/>
      <c r="AL70" s="1530"/>
      <c r="AM70" s="1530"/>
      <c r="AN70" s="1530"/>
      <c r="AO70" s="1530"/>
      <c r="AP70" s="1530"/>
      <c r="AQ70" s="1530"/>
      <c r="AR70" s="1530"/>
      <c r="AS70" s="1530"/>
      <c r="AT70" s="1530"/>
      <c r="AU70" s="1530"/>
      <c r="AV70" s="1530"/>
      <c r="AW70" s="1530"/>
      <c r="AX70" s="1530"/>
      <c r="AY70" s="1530"/>
      <c r="AZ70" s="1530"/>
      <c r="BA70" s="1530"/>
      <c r="BB70" s="1530"/>
      <c r="BC70" s="1530"/>
      <c r="BD70" s="1530"/>
      <c r="BE70" s="1530"/>
      <c r="BF70" s="1530"/>
      <c r="BG70" s="1530"/>
      <c r="BH70" s="1530"/>
      <c r="BI70" s="1530"/>
      <c r="BJ70" s="1530"/>
      <c r="BK70" s="1530"/>
      <c r="BL70" s="1530"/>
      <c r="BM70" s="1530"/>
      <c r="BN70" s="1530"/>
      <c r="BO70" s="1530"/>
      <c r="BP70" s="1530"/>
      <c r="BQ70" s="1530"/>
      <c r="BR70" s="1530"/>
      <c r="BS70" s="1530"/>
      <c r="BT70" s="1530"/>
      <c r="BU70" s="1530"/>
      <c r="BV70" s="1530"/>
      <c r="BW70" s="1530"/>
      <c r="BX70" s="1530"/>
      <c r="BY70" s="1530"/>
      <c r="BZ70" s="1530"/>
      <c r="CA70" s="1530"/>
      <c r="CB70" s="1530"/>
      <c r="CC70" s="1530"/>
      <c r="CD70" s="1530"/>
      <c r="CE70" s="1530"/>
      <c r="CF70" s="1530"/>
      <c r="CG70" s="1530"/>
      <c r="CH70" s="1530"/>
      <c r="CI70" s="1530"/>
      <c r="CJ70" s="1530"/>
      <c r="CK70" s="1530"/>
      <c r="CL70" s="1530"/>
      <c r="CM70" s="1530"/>
      <c r="CN70" s="1530"/>
      <c r="CO70" s="1530"/>
      <c r="CP70" s="1530"/>
      <c r="CQ70" s="1530"/>
      <c r="CR70" s="1530"/>
      <c r="CS70" s="1530"/>
      <c r="CT70" s="1530"/>
      <c r="CU70" s="1530"/>
      <c r="CV70" s="1530"/>
      <c r="CW70" s="1530"/>
      <c r="CX70" s="1530"/>
      <c r="CY70" s="1530"/>
      <c r="DE70" s="425"/>
      <c r="DF70" s="425"/>
      <c r="DG70" s="425"/>
      <c r="DH70" s="425"/>
      <c r="DI70" s="425"/>
      <c r="DJ70" s="425"/>
      <c r="DK70" s="425"/>
      <c r="DL70" s="425"/>
    </row>
    <row r="71" spans="1:128" ht="5.25" customHeight="1" x14ac:dyDescent="0.2">
      <c r="A71" s="1530"/>
      <c r="B71" s="1530"/>
      <c r="C71" s="1530"/>
      <c r="D71" s="1530"/>
      <c r="E71" s="1530"/>
      <c r="F71" s="1530"/>
      <c r="G71" s="1530"/>
      <c r="H71" s="1530"/>
      <c r="I71" s="1530"/>
      <c r="J71" s="1530"/>
      <c r="K71" s="1530"/>
      <c r="L71" s="1530"/>
      <c r="M71" s="1530"/>
      <c r="N71" s="1530"/>
      <c r="O71" s="1530"/>
      <c r="P71" s="1530"/>
      <c r="Q71" s="1530"/>
      <c r="R71" s="1530"/>
      <c r="S71" s="1530"/>
      <c r="T71" s="1530"/>
      <c r="U71" s="1530"/>
      <c r="V71" s="1530"/>
      <c r="W71" s="1530"/>
      <c r="X71" s="1530"/>
      <c r="Y71" s="1530"/>
      <c r="Z71" s="1530"/>
      <c r="AA71" s="1530"/>
      <c r="AB71" s="1530"/>
      <c r="AC71" s="1530"/>
      <c r="AD71" s="1530"/>
      <c r="AE71" s="1530"/>
      <c r="AF71" s="1530"/>
      <c r="AG71" s="1530"/>
      <c r="AH71" s="1530"/>
      <c r="AI71" s="1530"/>
      <c r="AJ71" s="1530"/>
      <c r="AK71" s="1530"/>
      <c r="AL71" s="1530"/>
      <c r="AM71" s="1530"/>
      <c r="AN71" s="1530"/>
      <c r="AO71" s="1530"/>
      <c r="AP71" s="1530"/>
      <c r="AQ71" s="1530"/>
      <c r="AR71" s="1530"/>
      <c r="AS71" s="1530"/>
      <c r="AT71" s="1530"/>
      <c r="AU71" s="1530"/>
      <c r="AV71" s="1530"/>
      <c r="AW71" s="1530"/>
      <c r="AX71" s="1530"/>
      <c r="AY71" s="1530"/>
      <c r="AZ71" s="1530"/>
      <c r="BA71" s="1530"/>
      <c r="BB71" s="1530"/>
      <c r="BC71" s="1530"/>
      <c r="BD71" s="1530"/>
      <c r="BE71" s="1530"/>
      <c r="BF71" s="1530"/>
      <c r="BG71" s="1530"/>
      <c r="BH71" s="1530"/>
      <c r="BI71" s="1530"/>
      <c r="BJ71" s="1530"/>
      <c r="BK71" s="1530"/>
      <c r="BL71" s="1530"/>
      <c r="BM71" s="1530"/>
      <c r="BN71" s="1530"/>
      <c r="BO71" s="1530"/>
      <c r="BP71" s="1530"/>
      <c r="BQ71" s="1530"/>
      <c r="BR71" s="1530"/>
      <c r="BS71" s="1530"/>
      <c r="BT71" s="1530"/>
      <c r="BU71" s="1530"/>
      <c r="BV71" s="1530"/>
      <c r="BW71" s="1530"/>
      <c r="BX71" s="1530"/>
      <c r="BY71" s="1530"/>
      <c r="BZ71" s="1530"/>
      <c r="CA71" s="1530"/>
      <c r="CB71" s="1530"/>
      <c r="CC71" s="1530"/>
      <c r="CD71" s="1530"/>
      <c r="CE71" s="1530"/>
      <c r="CF71" s="1530"/>
      <c r="CG71" s="1530"/>
      <c r="CH71" s="1530"/>
      <c r="CI71" s="1530"/>
      <c r="CJ71" s="1530"/>
      <c r="CK71" s="1530"/>
      <c r="CL71" s="1530"/>
      <c r="CM71" s="1530"/>
      <c r="CN71" s="1530"/>
      <c r="CO71" s="1530"/>
      <c r="CP71" s="1530"/>
      <c r="CQ71" s="1530"/>
      <c r="CR71" s="1530"/>
      <c r="CS71" s="1530"/>
      <c r="CT71" s="1530"/>
      <c r="CU71" s="1530"/>
      <c r="CV71" s="1530"/>
      <c r="CW71" s="1530"/>
      <c r="CX71" s="1530"/>
      <c r="CY71" s="1530"/>
      <c r="DE71" s="425"/>
      <c r="DF71" s="425"/>
      <c r="DG71" s="425"/>
      <c r="DH71" s="425"/>
      <c r="DI71" s="425"/>
      <c r="DJ71" s="425"/>
      <c r="DK71" s="425"/>
      <c r="DL71" s="425"/>
    </row>
    <row r="72" spans="1:128" ht="5.25" customHeight="1" x14ac:dyDescent="0.2">
      <c r="A72" s="1530"/>
      <c r="B72" s="1530"/>
      <c r="C72" s="1530"/>
      <c r="D72" s="1530"/>
      <c r="E72" s="1530"/>
      <c r="F72" s="1530"/>
      <c r="G72" s="1530"/>
      <c r="H72" s="1530"/>
      <c r="I72" s="1530"/>
      <c r="J72" s="1530"/>
      <c r="K72" s="1530"/>
      <c r="L72" s="1530"/>
      <c r="M72" s="1530"/>
      <c r="N72" s="1530"/>
      <c r="O72" s="1530"/>
      <c r="P72" s="1530"/>
      <c r="Q72" s="1530"/>
      <c r="R72" s="1530"/>
      <c r="S72" s="1530"/>
      <c r="T72" s="1530"/>
      <c r="U72" s="1530"/>
      <c r="V72" s="1530"/>
      <c r="W72" s="1530"/>
      <c r="X72" s="1530"/>
      <c r="Y72" s="1530"/>
      <c r="Z72" s="1530"/>
      <c r="AA72" s="1530"/>
      <c r="AB72" s="1530"/>
      <c r="AC72" s="1530"/>
      <c r="AD72" s="1530"/>
      <c r="AE72" s="1530"/>
      <c r="AF72" s="1530"/>
      <c r="AG72" s="1530"/>
      <c r="AH72" s="1530"/>
      <c r="AI72" s="1530"/>
      <c r="AJ72" s="1530"/>
      <c r="AK72" s="1530"/>
      <c r="AL72" s="1530"/>
      <c r="AM72" s="1530"/>
      <c r="AN72" s="1530"/>
      <c r="AO72" s="1530"/>
      <c r="AP72" s="1530"/>
      <c r="AQ72" s="1530"/>
      <c r="AR72" s="1530"/>
      <c r="AS72" s="1530"/>
      <c r="AT72" s="1530"/>
      <c r="AU72" s="1530"/>
      <c r="AV72" s="1530"/>
      <c r="AW72" s="1530"/>
      <c r="AX72" s="1530"/>
      <c r="AY72" s="1530"/>
      <c r="AZ72" s="1530"/>
      <c r="BA72" s="1530"/>
      <c r="BB72" s="1530"/>
      <c r="BC72" s="1530"/>
      <c r="BD72" s="1530"/>
      <c r="BE72" s="1530"/>
      <c r="BF72" s="1530"/>
      <c r="BG72" s="1530"/>
      <c r="BH72" s="1530"/>
      <c r="BI72" s="1530"/>
      <c r="BJ72" s="1530"/>
      <c r="BK72" s="1530"/>
      <c r="BL72" s="1530"/>
      <c r="BM72" s="1530"/>
      <c r="BN72" s="1530"/>
      <c r="BO72" s="1530"/>
      <c r="BP72" s="1530"/>
      <c r="BQ72" s="1530"/>
      <c r="BR72" s="1530"/>
      <c r="BS72" s="1530"/>
      <c r="BT72" s="1530"/>
      <c r="BU72" s="1530"/>
      <c r="BV72" s="1530"/>
      <c r="BW72" s="1530"/>
      <c r="BX72" s="1530"/>
      <c r="BY72" s="1530"/>
      <c r="BZ72" s="1530"/>
      <c r="CA72" s="1530"/>
      <c r="CB72" s="1530"/>
      <c r="CC72" s="1530"/>
      <c r="CD72" s="1530"/>
      <c r="CE72" s="1530"/>
      <c r="CF72" s="1530"/>
      <c r="CG72" s="1530"/>
      <c r="CH72" s="1530"/>
      <c r="CI72" s="1530"/>
      <c r="CJ72" s="1530"/>
      <c r="CK72" s="1530"/>
      <c r="CL72" s="1530"/>
      <c r="CM72" s="1530"/>
      <c r="CN72" s="1530"/>
      <c r="CO72" s="1530"/>
      <c r="CP72" s="1530"/>
      <c r="CQ72" s="1530"/>
      <c r="CR72" s="1530"/>
      <c r="CS72" s="1530"/>
      <c r="CT72" s="1530"/>
      <c r="CU72" s="1530"/>
      <c r="CV72" s="1530"/>
      <c r="CW72" s="1530"/>
      <c r="CX72" s="1530"/>
      <c r="CY72" s="1530"/>
      <c r="DE72" s="425"/>
      <c r="DF72" s="425"/>
      <c r="DG72" s="425"/>
      <c r="DH72" s="425"/>
      <c r="DI72" s="425"/>
      <c r="DJ72" s="425"/>
      <c r="DK72" s="425"/>
      <c r="DL72" s="425"/>
    </row>
    <row r="73" spans="1:128" ht="5.25" customHeight="1" x14ac:dyDescent="0.2">
      <c r="A73" s="448"/>
      <c r="B73" s="448"/>
      <c r="C73" s="448"/>
      <c r="D73" s="448"/>
      <c r="E73" s="448"/>
      <c r="F73" s="448"/>
      <c r="G73" s="448"/>
      <c r="H73" s="448"/>
      <c r="I73" s="448"/>
      <c r="J73" s="448"/>
      <c r="K73" s="448"/>
      <c r="L73" s="448"/>
      <c r="M73" s="448"/>
      <c r="N73" s="448"/>
      <c r="O73" s="448"/>
      <c r="P73" s="448"/>
      <c r="Q73" s="448"/>
      <c r="R73" s="448"/>
      <c r="S73" s="448"/>
      <c r="T73" s="448"/>
      <c r="U73" s="448"/>
      <c r="V73" s="448"/>
      <c r="W73" s="448"/>
      <c r="X73" s="448"/>
      <c r="Y73" s="448"/>
      <c r="Z73" s="448"/>
      <c r="AA73" s="448"/>
      <c r="AB73" s="448"/>
      <c r="AC73" s="448"/>
      <c r="AD73" s="448"/>
      <c r="AE73" s="448"/>
      <c r="AF73" s="448"/>
      <c r="AG73" s="448"/>
      <c r="AH73" s="448"/>
      <c r="AI73" s="448"/>
      <c r="AJ73" s="448"/>
      <c r="AK73" s="448"/>
      <c r="AL73" s="448"/>
      <c r="AM73" s="448"/>
      <c r="AN73" s="448"/>
      <c r="AO73" s="448"/>
      <c r="AP73" s="448"/>
      <c r="AQ73" s="448"/>
      <c r="AR73" s="448"/>
      <c r="AS73" s="448"/>
      <c r="AT73" s="448"/>
      <c r="AU73" s="448"/>
      <c r="AV73" s="448"/>
      <c r="AW73" s="448"/>
      <c r="AX73" s="448"/>
      <c r="AY73" s="448"/>
      <c r="AZ73" s="448"/>
      <c r="BA73" s="448"/>
      <c r="BB73" s="448"/>
      <c r="BC73" s="448"/>
      <c r="BD73" s="448"/>
      <c r="BE73" s="448"/>
      <c r="BF73" s="448"/>
      <c r="BG73" s="448"/>
      <c r="BH73" s="448"/>
      <c r="BI73" s="448"/>
      <c r="BJ73" s="448"/>
      <c r="BK73" s="448"/>
      <c r="BL73" s="448"/>
      <c r="BM73" s="448"/>
      <c r="BN73" s="448"/>
      <c r="BO73" s="448"/>
      <c r="BP73" s="448"/>
      <c r="BQ73" s="448"/>
      <c r="BR73" s="448"/>
      <c r="BS73" s="448"/>
      <c r="BT73" s="448"/>
      <c r="BU73" s="448"/>
      <c r="BV73" s="448"/>
      <c r="BW73" s="448"/>
      <c r="BX73" s="448"/>
      <c r="BY73" s="448"/>
      <c r="BZ73" s="448"/>
      <c r="CA73" s="448"/>
      <c r="CB73" s="448"/>
      <c r="CC73" s="448"/>
      <c r="CD73" s="448"/>
      <c r="CE73" s="448"/>
      <c r="CF73" s="448"/>
      <c r="CG73" s="448"/>
      <c r="CH73" s="448"/>
      <c r="CI73" s="448"/>
      <c r="CJ73" s="448"/>
      <c r="CK73" s="448"/>
      <c r="CL73" s="448"/>
      <c r="CM73" s="448"/>
      <c r="CN73" s="448"/>
      <c r="CO73" s="448"/>
      <c r="CP73" s="448"/>
      <c r="CQ73" s="448"/>
      <c r="CR73" s="448"/>
      <c r="CS73" s="448"/>
      <c r="CT73" s="448"/>
      <c r="CU73" s="448"/>
      <c r="CV73" s="448"/>
      <c r="CW73" s="448"/>
      <c r="CX73" s="448"/>
      <c r="CY73" s="448"/>
      <c r="DE73" s="425"/>
      <c r="DF73" s="425"/>
      <c r="DG73" s="425"/>
      <c r="DH73" s="425"/>
      <c r="DI73" s="425"/>
      <c r="DJ73" s="425"/>
      <c r="DK73" s="425"/>
      <c r="DL73" s="425"/>
    </row>
    <row r="74" spans="1:128" ht="5.25" customHeight="1" x14ac:dyDescent="0.2">
      <c r="A74" s="448"/>
      <c r="B74" s="448"/>
      <c r="C74" s="448"/>
      <c r="D74" s="448"/>
      <c r="E74" s="448"/>
      <c r="F74" s="448"/>
      <c r="G74" s="448"/>
      <c r="H74" s="448"/>
      <c r="I74" s="448"/>
      <c r="J74" s="448"/>
      <c r="K74" s="448"/>
      <c r="L74" s="448"/>
      <c r="M74" s="448"/>
      <c r="N74" s="448"/>
      <c r="O74" s="448"/>
      <c r="P74" s="448"/>
      <c r="Q74" s="448"/>
      <c r="R74" s="448"/>
      <c r="S74" s="448"/>
      <c r="T74" s="448"/>
      <c r="U74" s="448"/>
      <c r="V74" s="448"/>
      <c r="W74" s="448"/>
      <c r="X74" s="448"/>
      <c r="Y74" s="448"/>
      <c r="Z74" s="448"/>
      <c r="AA74" s="448"/>
      <c r="AB74" s="448"/>
      <c r="AC74" s="448"/>
      <c r="AD74" s="448"/>
      <c r="AE74" s="448"/>
      <c r="AF74" s="448"/>
      <c r="AG74" s="448"/>
      <c r="AH74" s="448"/>
      <c r="AI74" s="448"/>
      <c r="AJ74" s="448"/>
      <c r="AK74" s="448"/>
      <c r="AL74" s="448"/>
      <c r="AM74" s="448"/>
      <c r="AN74" s="448"/>
      <c r="AO74" s="448"/>
      <c r="AP74" s="448"/>
      <c r="AQ74" s="448"/>
      <c r="AR74" s="448"/>
      <c r="AS74" s="448"/>
      <c r="AT74" s="448"/>
      <c r="AU74" s="448"/>
      <c r="AV74" s="448"/>
      <c r="AW74" s="448"/>
      <c r="AX74" s="448"/>
      <c r="AY74" s="448"/>
      <c r="AZ74" s="448"/>
      <c r="BA74" s="448"/>
      <c r="BB74" s="448"/>
      <c r="BC74" s="448"/>
      <c r="BD74" s="448"/>
      <c r="BE74" s="448"/>
      <c r="BF74" s="448"/>
      <c r="BG74" s="448"/>
      <c r="BH74" s="448"/>
      <c r="BI74" s="448"/>
      <c r="BJ74" s="448"/>
      <c r="BK74" s="448"/>
      <c r="BL74" s="448"/>
      <c r="BM74" s="448"/>
      <c r="BN74" s="448"/>
      <c r="BO74" s="448"/>
      <c r="BP74" s="448"/>
      <c r="BQ74" s="448"/>
      <c r="BR74" s="448"/>
      <c r="BS74" s="448"/>
      <c r="BT74" s="448"/>
      <c r="BU74" s="448"/>
      <c r="BV74" s="448"/>
      <c r="BW74" s="448"/>
      <c r="BX74" s="448"/>
      <c r="BY74" s="448"/>
      <c r="BZ74" s="448"/>
      <c r="CA74" s="448"/>
      <c r="CB74" s="448"/>
      <c r="CC74" s="448"/>
      <c r="CD74" s="448"/>
      <c r="CE74" s="448"/>
      <c r="CF74" s="448"/>
      <c r="CG74" s="448"/>
      <c r="CH74" s="448"/>
      <c r="CI74" s="448"/>
      <c r="CJ74" s="448"/>
      <c r="CK74" s="448"/>
      <c r="CL74" s="448"/>
      <c r="CM74" s="448"/>
      <c r="CN74" s="448"/>
      <c r="CO74" s="448"/>
      <c r="CP74" s="448"/>
      <c r="CQ74" s="448"/>
      <c r="CR74" s="448"/>
      <c r="CS74" s="448"/>
      <c r="CT74" s="448"/>
      <c r="CU74" s="448"/>
      <c r="CV74" s="448"/>
      <c r="CW74" s="448"/>
      <c r="CX74" s="448"/>
      <c r="CY74" s="448"/>
      <c r="DE74" s="425"/>
      <c r="DF74" s="425"/>
      <c r="DG74" s="425"/>
      <c r="DH74" s="425"/>
      <c r="DI74" s="425"/>
      <c r="DJ74" s="425"/>
      <c r="DK74" s="425"/>
      <c r="DL74" s="425"/>
    </row>
    <row r="75" spans="1:128" ht="5.25" customHeight="1" x14ac:dyDescent="0.2">
      <c r="A75" s="448"/>
      <c r="B75" s="448"/>
      <c r="C75" s="448"/>
      <c r="D75" s="448"/>
      <c r="E75" s="448"/>
      <c r="F75" s="449"/>
      <c r="G75" s="449"/>
      <c r="H75" s="449"/>
      <c r="I75" s="449"/>
      <c r="J75" s="449"/>
      <c r="K75" s="449"/>
      <c r="L75" s="449"/>
      <c r="M75" s="449"/>
      <c r="N75" s="449"/>
      <c r="O75" s="449"/>
      <c r="P75" s="449"/>
      <c r="Q75" s="449"/>
      <c r="R75" s="449"/>
      <c r="S75" s="449"/>
      <c r="T75" s="449"/>
      <c r="U75" s="449"/>
      <c r="V75" s="449"/>
      <c r="W75" s="449"/>
      <c r="X75" s="449"/>
      <c r="Y75" s="449"/>
      <c r="Z75" s="449"/>
      <c r="AA75" s="449"/>
      <c r="AB75" s="449"/>
      <c r="AC75" s="449"/>
      <c r="AD75" s="449"/>
      <c r="AE75" s="449"/>
      <c r="AF75" s="449"/>
      <c r="AG75" s="449"/>
      <c r="AH75" s="449"/>
      <c r="AI75" s="449"/>
      <c r="AJ75" s="449"/>
      <c r="AK75" s="449"/>
      <c r="AL75" s="449"/>
      <c r="AM75" s="449"/>
      <c r="AN75" s="449"/>
      <c r="AO75" s="449"/>
      <c r="AP75" s="449"/>
      <c r="AQ75" s="449"/>
      <c r="AR75" s="449"/>
      <c r="AS75" s="449"/>
      <c r="AT75" s="449"/>
      <c r="AU75" s="449"/>
      <c r="AV75" s="449"/>
      <c r="AW75" s="449"/>
      <c r="AX75" s="449"/>
      <c r="AY75" s="449"/>
      <c r="AZ75" s="449"/>
      <c r="BA75" s="449"/>
      <c r="BB75" s="449"/>
      <c r="BC75" s="449"/>
      <c r="BD75" s="449"/>
      <c r="BE75" s="449"/>
      <c r="BF75" s="449"/>
      <c r="BG75" s="449"/>
      <c r="BH75" s="449"/>
      <c r="BI75" s="449"/>
      <c r="BJ75" s="449"/>
      <c r="BK75" s="449"/>
      <c r="BL75" s="449"/>
      <c r="BM75" s="449"/>
      <c r="BN75" s="449"/>
      <c r="BO75" s="449"/>
      <c r="BP75" s="449"/>
      <c r="BQ75" s="449"/>
      <c r="BR75" s="449"/>
      <c r="BS75" s="449"/>
      <c r="BT75" s="449"/>
      <c r="BU75" s="449"/>
      <c r="BV75" s="449"/>
      <c r="BW75" s="449"/>
      <c r="BX75" s="449"/>
      <c r="BY75" s="449"/>
      <c r="BZ75" s="449"/>
      <c r="CA75" s="449"/>
      <c r="CB75" s="449"/>
      <c r="CC75" s="449"/>
      <c r="CD75" s="449"/>
      <c r="CE75" s="449"/>
      <c r="CF75" s="449"/>
      <c r="CG75" s="449"/>
      <c r="CH75" s="449"/>
      <c r="CI75" s="449"/>
      <c r="CJ75" s="449"/>
      <c r="CK75" s="449"/>
      <c r="CL75" s="449"/>
      <c r="CM75" s="449"/>
      <c r="CN75" s="449"/>
      <c r="CO75" s="449"/>
      <c r="CP75" s="449"/>
      <c r="CQ75" s="449"/>
      <c r="CR75" s="449"/>
      <c r="CS75" s="449"/>
      <c r="CT75" s="448"/>
      <c r="CU75" s="448"/>
      <c r="CV75" s="448"/>
      <c r="CW75" s="448"/>
      <c r="CX75" s="448"/>
      <c r="CY75" s="448"/>
      <c r="DE75" s="425"/>
      <c r="DF75" s="425"/>
      <c r="DG75" s="425"/>
      <c r="DH75" s="425"/>
      <c r="DI75" s="425"/>
      <c r="DJ75" s="425"/>
      <c r="DK75" s="425"/>
      <c r="DL75" s="425"/>
    </row>
    <row r="76" spans="1:128" ht="5.25" customHeight="1" x14ac:dyDescent="0.2">
      <c r="A76" s="448"/>
      <c r="B76" s="448"/>
      <c r="C76" s="448"/>
      <c r="D76" s="448"/>
      <c r="E76" s="448"/>
      <c r="F76" s="449"/>
      <c r="G76" s="449"/>
      <c r="H76" s="449"/>
      <c r="I76" s="449"/>
      <c r="J76" s="449"/>
      <c r="K76" s="449"/>
      <c r="L76" s="449"/>
      <c r="M76" s="449"/>
      <c r="N76" s="449"/>
      <c r="O76" s="449"/>
      <c r="P76" s="449"/>
      <c r="Q76" s="449"/>
      <c r="R76" s="449"/>
      <c r="S76" s="449"/>
      <c r="T76" s="449"/>
      <c r="U76" s="449"/>
      <c r="V76" s="449"/>
      <c r="W76" s="449"/>
      <c r="X76" s="449"/>
      <c r="Y76" s="449"/>
      <c r="Z76" s="449"/>
      <c r="AA76" s="449"/>
      <c r="AB76" s="449"/>
      <c r="AC76" s="449"/>
      <c r="AD76" s="449"/>
      <c r="AE76" s="449"/>
      <c r="AF76" s="449"/>
      <c r="AG76" s="449"/>
      <c r="AH76" s="449"/>
      <c r="AI76" s="449"/>
      <c r="AJ76" s="449"/>
      <c r="AK76" s="449"/>
      <c r="AL76" s="449"/>
      <c r="AM76" s="449"/>
      <c r="AN76" s="449"/>
      <c r="AO76" s="449"/>
      <c r="AP76" s="449"/>
      <c r="AQ76" s="449"/>
      <c r="AR76" s="449"/>
      <c r="AS76" s="449"/>
      <c r="AT76" s="449"/>
      <c r="AU76" s="449"/>
      <c r="AV76" s="449"/>
      <c r="AW76" s="449"/>
      <c r="AX76" s="449"/>
      <c r="AY76" s="449"/>
      <c r="AZ76" s="449"/>
      <c r="BA76" s="449"/>
      <c r="BB76" s="449"/>
      <c r="BC76" s="449"/>
      <c r="BD76" s="449"/>
      <c r="BE76" s="449"/>
      <c r="BF76" s="449"/>
      <c r="BG76" s="449"/>
      <c r="BH76" s="449"/>
      <c r="BI76" s="449"/>
      <c r="BJ76" s="449"/>
      <c r="BK76" s="449"/>
      <c r="BL76" s="449"/>
      <c r="BM76" s="449"/>
      <c r="BN76" s="449"/>
      <c r="BO76" s="449"/>
      <c r="BP76" s="449"/>
      <c r="BQ76" s="449"/>
      <c r="BR76" s="449"/>
      <c r="BS76" s="449"/>
      <c r="BT76" s="449"/>
      <c r="BU76" s="449"/>
      <c r="BV76" s="449"/>
      <c r="BW76" s="449"/>
      <c r="BX76" s="449"/>
      <c r="BY76" s="449"/>
      <c r="BZ76" s="449"/>
      <c r="CA76" s="449"/>
      <c r="CB76" s="449"/>
      <c r="CC76" s="449"/>
      <c r="CD76" s="449"/>
      <c r="CE76" s="449"/>
      <c r="CF76" s="449"/>
      <c r="CG76" s="449"/>
      <c r="CH76" s="449"/>
      <c r="CI76" s="449"/>
      <c r="CJ76" s="449"/>
      <c r="CK76" s="449"/>
      <c r="CL76" s="449"/>
      <c r="CM76" s="449"/>
      <c r="CN76" s="449"/>
      <c r="CO76" s="449"/>
      <c r="CP76" s="449"/>
      <c r="CQ76" s="449"/>
      <c r="CR76" s="449"/>
      <c r="CS76" s="449"/>
      <c r="CT76" s="448"/>
      <c r="CU76" s="448"/>
      <c r="CV76" s="448"/>
      <c r="CW76" s="448"/>
      <c r="CX76" s="448"/>
      <c r="CY76" s="448"/>
      <c r="DE76" s="425"/>
      <c r="DF76" s="425"/>
      <c r="DG76" s="425"/>
      <c r="DH76" s="425"/>
      <c r="DI76" s="425"/>
      <c r="DJ76" s="425"/>
      <c r="DK76" s="425"/>
      <c r="DL76" s="425"/>
    </row>
    <row r="77" spans="1:128" ht="5.25" customHeight="1" x14ac:dyDescent="0.2">
      <c r="A77" s="448"/>
      <c r="B77" s="448"/>
      <c r="C77" s="448"/>
      <c r="D77" s="1533" t="s">
        <v>584</v>
      </c>
      <c r="E77" s="1533"/>
      <c r="F77" s="1533"/>
      <c r="G77" s="1533"/>
      <c r="H77" s="1533"/>
      <c r="I77" s="1533"/>
      <c r="J77" s="1533"/>
      <c r="K77" s="1533"/>
      <c r="L77" s="1533"/>
      <c r="M77" s="1533"/>
      <c r="N77" s="1533"/>
      <c r="O77" s="1533"/>
      <c r="P77" s="1533"/>
      <c r="Q77" s="1533"/>
      <c r="R77" s="1533"/>
      <c r="S77" s="1533"/>
      <c r="T77" s="1533"/>
      <c r="U77" s="1533"/>
      <c r="V77" s="1533"/>
      <c r="W77" s="1533"/>
      <c r="X77" s="1533"/>
      <c r="Y77" s="1533"/>
      <c r="Z77" s="1533"/>
      <c r="AA77" s="1533"/>
      <c r="AB77" s="1533"/>
      <c r="AC77" s="1533"/>
      <c r="AD77" s="1533"/>
      <c r="AE77" s="1533"/>
      <c r="AF77" s="1533"/>
      <c r="AG77" s="1533"/>
      <c r="AH77" s="1533"/>
      <c r="AI77" s="1533"/>
      <c r="AJ77" s="1533"/>
      <c r="AK77" s="1533"/>
      <c r="AL77" s="1533"/>
      <c r="AM77" s="1533"/>
      <c r="AN77" s="1533"/>
      <c r="AO77" s="1533"/>
      <c r="AP77" s="1533"/>
      <c r="AQ77" s="1533"/>
      <c r="AR77" s="1533"/>
      <c r="AS77" s="1533"/>
      <c r="AT77" s="1533"/>
      <c r="AU77" s="1533"/>
      <c r="AV77" s="1533"/>
      <c r="AW77" s="1533"/>
      <c r="AX77" s="1533"/>
      <c r="AY77" s="1533"/>
      <c r="AZ77" s="1533"/>
      <c r="BA77" s="1533"/>
      <c r="BB77" s="1533"/>
      <c r="BC77" s="1533"/>
      <c r="BD77" s="1533"/>
      <c r="BE77" s="1533"/>
      <c r="BF77" s="1533"/>
      <c r="BG77" s="1533"/>
      <c r="BH77" s="1533"/>
      <c r="BI77" s="1533"/>
      <c r="BJ77" s="1533"/>
      <c r="BK77" s="1533"/>
      <c r="BL77" s="450"/>
      <c r="BM77" s="450"/>
      <c r="BN77" s="450"/>
      <c r="BO77" s="450"/>
      <c r="BP77" s="450"/>
      <c r="BQ77" s="450"/>
      <c r="BR77" s="450"/>
      <c r="BS77" s="450"/>
      <c r="BT77" s="450"/>
      <c r="BU77" s="1534" t="s">
        <v>585</v>
      </c>
      <c r="BV77" s="1534"/>
      <c r="BW77" s="1534"/>
      <c r="BX77" s="1534"/>
      <c r="BY77" s="1534"/>
      <c r="BZ77" s="1534"/>
      <c r="CA77" s="1534"/>
      <c r="CB77" s="1534"/>
      <c r="CC77" s="1534"/>
      <c r="CD77" s="1535"/>
      <c r="CE77" s="1535"/>
      <c r="CF77" s="1535"/>
      <c r="CG77" s="1535"/>
      <c r="CH77" s="1534" t="s">
        <v>586</v>
      </c>
      <c r="CI77" s="1534"/>
      <c r="CJ77" s="1534"/>
      <c r="CK77" s="1534"/>
      <c r="CL77" s="1534"/>
      <c r="CM77" s="1534"/>
      <c r="CN77" s="1534"/>
      <c r="CO77" s="1534"/>
      <c r="CP77" s="1534"/>
      <c r="CQ77" s="1535"/>
      <c r="CR77" s="1535"/>
      <c r="CS77" s="1535"/>
      <c r="CT77" s="1535"/>
      <c r="CU77" s="431"/>
      <c r="CV77" s="431"/>
      <c r="CW77" s="451"/>
      <c r="CX77" s="451"/>
      <c r="CY77" s="451"/>
      <c r="CZ77" s="451"/>
      <c r="DA77" s="451"/>
      <c r="DB77" s="451"/>
      <c r="DC77" s="452"/>
      <c r="DD77" s="452"/>
      <c r="DE77" s="452"/>
      <c r="DF77" s="452"/>
      <c r="DG77" s="425"/>
      <c r="DH77" s="425"/>
      <c r="DI77" s="425"/>
      <c r="DJ77" s="425"/>
      <c r="DK77" s="425"/>
      <c r="DL77" s="425"/>
    </row>
    <row r="78" spans="1:128" ht="5.25" customHeight="1" x14ac:dyDescent="0.2">
      <c r="A78" s="436"/>
      <c r="B78" s="436"/>
      <c r="C78" s="436"/>
      <c r="D78" s="1533"/>
      <c r="E78" s="1533"/>
      <c r="F78" s="1533"/>
      <c r="G78" s="1533"/>
      <c r="H78" s="1533"/>
      <c r="I78" s="1533"/>
      <c r="J78" s="1533"/>
      <c r="K78" s="1533"/>
      <c r="L78" s="1533"/>
      <c r="M78" s="1533"/>
      <c r="N78" s="1533"/>
      <c r="O78" s="1533"/>
      <c r="P78" s="1533"/>
      <c r="Q78" s="1533"/>
      <c r="R78" s="1533"/>
      <c r="S78" s="1533"/>
      <c r="T78" s="1533"/>
      <c r="U78" s="1533"/>
      <c r="V78" s="1533"/>
      <c r="W78" s="1533"/>
      <c r="X78" s="1533"/>
      <c r="Y78" s="1533"/>
      <c r="Z78" s="1533"/>
      <c r="AA78" s="1533"/>
      <c r="AB78" s="1533"/>
      <c r="AC78" s="1533"/>
      <c r="AD78" s="1533"/>
      <c r="AE78" s="1533"/>
      <c r="AF78" s="1533"/>
      <c r="AG78" s="1533"/>
      <c r="AH78" s="1533"/>
      <c r="AI78" s="1533"/>
      <c r="AJ78" s="1533"/>
      <c r="AK78" s="1533"/>
      <c r="AL78" s="1533"/>
      <c r="AM78" s="1533"/>
      <c r="AN78" s="1533"/>
      <c r="AO78" s="1533"/>
      <c r="AP78" s="1533"/>
      <c r="AQ78" s="1533"/>
      <c r="AR78" s="1533"/>
      <c r="AS78" s="1533"/>
      <c r="AT78" s="1533"/>
      <c r="AU78" s="1533"/>
      <c r="AV78" s="1533"/>
      <c r="AW78" s="1533"/>
      <c r="AX78" s="1533"/>
      <c r="AY78" s="1533"/>
      <c r="AZ78" s="1533"/>
      <c r="BA78" s="1533"/>
      <c r="BB78" s="1533"/>
      <c r="BC78" s="1533"/>
      <c r="BD78" s="1533"/>
      <c r="BE78" s="1533"/>
      <c r="BF78" s="1533"/>
      <c r="BG78" s="1533"/>
      <c r="BH78" s="1533"/>
      <c r="BI78" s="1533"/>
      <c r="BJ78" s="1533"/>
      <c r="BK78" s="1533"/>
      <c r="BL78" s="450"/>
      <c r="BM78" s="450"/>
      <c r="BN78" s="450"/>
      <c r="BO78" s="450"/>
      <c r="BP78" s="450"/>
      <c r="BQ78" s="450"/>
      <c r="BR78" s="450"/>
      <c r="BS78" s="450"/>
      <c r="BT78" s="450"/>
      <c r="BU78" s="1534"/>
      <c r="BV78" s="1534"/>
      <c r="BW78" s="1534"/>
      <c r="BX78" s="1534"/>
      <c r="BY78" s="1534"/>
      <c r="BZ78" s="1534"/>
      <c r="CA78" s="1534"/>
      <c r="CB78" s="1534"/>
      <c r="CC78" s="1534"/>
      <c r="CD78" s="1535"/>
      <c r="CE78" s="1535"/>
      <c r="CF78" s="1535"/>
      <c r="CG78" s="1535"/>
      <c r="CH78" s="1534"/>
      <c r="CI78" s="1534"/>
      <c r="CJ78" s="1534"/>
      <c r="CK78" s="1534"/>
      <c r="CL78" s="1534"/>
      <c r="CM78" s="1534"/>
      <c r="CN78" s="1534"/>
      <c r="CO78" s="1534"/>
      <c r="CP78" s="1534"/>
      <c r="CQ78" s="1535"/>
      <c r="CR78" s="1535"/>
      <c r="CS78" s="1535"/>
      <c r="CT78" s="1535"/>
      <c r="CU78" s="431"/>
      <c r="CV78" s="431"/>
      <c r="CW78" s="451"/>
      <c r="CX78" s="451"/>
      <c r="CY78" s="451"/>
      <c r="CZ78" s="451"/>
      <c r="DA78" s="451"/>
      <c r="DB78" s="451"/>
      <c r="DC78" s="425"/>
      <c r="DD78" s="425"/>
      <c r="DE78" s="425"/>
      <c r="DF78" s="425"/>
      <c r="DG78" s="425"/>
      <c r="DH78" s="425"/>
      <c r="DI78" s="425"/>
      <c r="DJ78" s="425"/>
      <c r="DK78" s="425"/>
      <c r="DL78" s="425"/>
    </row>
    <row r="79" spans="1:128" ht="5.25" customHeight="1" x14ac:dyDescent="0.2">
      <c r="A79" s="436"/>
      <c r="B79" s="436"/>
      <c r="C79" s="436"/>
      <c r="D79" s="1533"/>
      <c r="E79" s="1533"/>
      <c r="F79" s="1533"/>
      <c r="G79" s="1533"/>
      <c r="H79" s="1533"/>
      <c r="I79" s="1533"/>
      <c r="J79" s="1533"/>
      <c r="K79" s="1533"/>
      <c r="L79" s="1533"/>
      <c r="M79" s="1533"/>
      <c r="N79" s="1533"/>
      <c r="O79" s="1533"/>
      <c r="P79" s="1533"/>
      <c r="Q79" s="1533"/>
      <c r="R79" s="1533"/>
      <c r="S79" s="1533"/>
      <c r="T79" s="1533"/>
      <c r="U79" s="1533"/>
      <c r="V79" s="1533"/>
      <c r="W79" s="1533"/>
      <c r="X79" s="1533"/>
      <c r="Y79" s="1533"/>
      <c r="Z79" s="1533"/>
      <c r="AA79" s="1533"/>
      <c r="AB79" s="1533"/>
      <c r="AC79" s="1533"/>
      <c r="AD79" s="1533"/>
      <c r="AE79" s="1533"/>
      <c r="AF79" s="1533"/>
      <c r="AG79" s="1533"/>
      <c r="AH79" s="1533"/>
      <c r="AI79" s="1533"/>
      <c r="AJ79" s="1533"/>
      <c r="AK79" s="1533"/>
      <c r="AL79" s="1533"/>
      <c r="AM79" s="1533"/>
      <c r="AN79" s="1533"/>
      <c r="AO79" s="1533"/>
      <c r="AP79" s="1533"/>
      <c r="AQ79" s="1533"/>
      <c r="AR79" s="1533"/>
      <c r="AS79" s="1533"/>
      <c r="AT79" s="1533"/>
      <c r="AU79" s="1533"/>
      <c r="AV79" s="1533"/>
      <c r="AW79" s="1533"/>
      <c r="AX79" s="1533"/>
      <c r="AY79" s="1533"/>
      <c r="AZ79" s="1533"/>
      <c r="BA79" s="1533"/>
      <c r="BB79" s="1533"/>
      <c r="BC79" s="1533"/>
      <c r="BD79" s="1533"/>
      <c r="BE79" s="1533"/>
      <c r="BF79" s="1533"/>
      <c r="BG79" s="1533"/>
      <c r="BH79" s="1533"/>
      <c r="BI79" s="1533"/>
      <c r="BJ79" s="1533"/>
      <c r="BK79" s="1533"/>
      <c r="BL79" s="450"/>
      <c r="BM79" s="450"/>
      <c r="BN79" s="450"/>
      <c r="BO79" s="450"/>
      <c r="BP79" s="450"/>
      <c r="BQ79" s="450"/>
      <c r="BR79" s="450"/>
      <c r="BS79" s="450"/>
      <c r="BT79" s="450"/>
      <c r="BU79" s="1534"/>
      <c r="BV79" s="1534"/>
      <c r="BW79" s="1534"/>
      <c r="BX79" s="1534"/>
      <c r="BY79" s="1534"/>
      <c r="BZ79" s="1534"/>
      <c r="CA79" s="1534"/>
      <c r="CB79" s="1534"/>
      <c r="CC79" s="1534"/>
      <c r="CD79" s="1535"/>
      <c r="CE79" s="1535"/>
      <c r="CF79" s="1535"/>
      <c r="CG79" s="1535"/>
      <c r="CH79" s="1534"/>
      <c r="CI79" s="1534"/>
      <c r="CJ79" s="1534"/>
      <c r="CK79" s="1534"/>
      <c r="CL79" s="1534"/>
      <c r="CM79" s="1534"/>
      <c r="CN79" s="1534"/>
      <c r="CO79" s="1534"/>
      <c r="CP79" s="1534"/>
      <c r="CQ79" s="1535"/>
      <c r="CR79" s="1535"/>
      <c r="CS79" s="1535"/>
      <c r="CT79" s="1535"/>
      <c r="CU79" s="431"/>
      <c r="CV79" s="431"/>
      <c r="CW79" s="451"/>
      <c r="CX79" s="451"/>
      <c r="CY79" s="451"/>
      <c r="CZ79" s="451"/>
      <c r="DA79" s="451"/>
      <c r="DB79" s="451"/>
      <c r="DC79" s="425"/>
      <c r="DD79" s="425"/>
      <c r="DE79" s="425"/>
      <c r="DF79" s="425"/>
      <c r="DG79" s="425"/>
      <c r="DH79" s="425"/>
      <c r="DI79" s="425"/>
      <c r="DJ79" s="425"/>
      <c r="DK79" s="425"/>
      <c r="DL79" s="425"/>
    </row>
    <row r="80" spans="1:128" ht="5.25" customHeight="1" x14ac:dyDescent="0.2">
      <c r="A80" s="436"/>
      <c r="B80" s="436"/>
      <c r="C80" s="436"/>
      <c r="D80" s="436"/>
      <c r="E80" s="436"/>
      <c r="F80" s="449"/>
      <c r="G80" s="449"/>
      <c r="H80" s="449"/>
      <c r="I80" s="449"/>
      <c r="J80" s="449"/>
      <c r="K80" s="449"/>
      <c r="L80" s="449"/>
      <c r="M80" s="449"/>
      <c r="N80" s="449"/>
      <c r="O80" s="449"/>
      <c r="P80" s="449"/>
      <c r="Q80" s="449"/>
      <c r="R80" s="449"/>
      <c r="S80" s="449"/>
      <c r="T80" s="449"/>
      <c r="U80" s="449"/>
      <c r="V80" s="449"/>
      <c r="W80" s="449"/>
      <c r="X80" s="449"/>
      <c r="Y80" s="449"/>
      <c r="Z80" s="449"/>
      <c r="AA80" s="449"/>
      <c r="AB80" s="449"/>
      <c r="AC80" s="449"/>
      <c r="AD80" s="449"/>
      <c r="AE80" s="449"/>
      <c r="AF80" s="449"/>
      <c r="AG80" s="449"/>
      <c r="AH80" s="449"/>
      <c r="AI80" s="449"/>
      <c r="AJ80" s="449"/>
      <c r="AK80" s="449"/>
      <c r="AL80" s="449"/>
      <c r="AM80" s="449"/>
      <c r="AN80" s="449"/>
      <c r="AO80" s="449"/>
      <c r="AP80" s="449"/>
      <c r="AQ80" s="449"/>
      <c r="AR80" s="449"/>
      <c r="AS80" s="449"/>
      <c r="AT80" s="449"/>
      <c r="AU80" s="449"/>
      <c r="AV80" s="449"/>
      <c r="AW80" s="449"/>
      <c r="AX80" s="449"/>
      <c r="AY80" s="449"/>
      <c r="AZ80" s="449"/>
      <c r="BA80" s="449"/>
      <c r="BB80" s="449"/>
      <c r="BC80" s="449"/>
      <c r="BD80" s="449"/>
      <c r="BE80" s="449"/>
      <c r="BF80" s="449"/>
      <c r="BG80" s="449"/>
      <c r="BH80" s="449"/>
      <c r="BI80" s="449"/>
      <c r="BJ80" s="449"/>
      <c r="BK80" s="449"/>
      <c r="BL80" s="449"/>
      <c r="BM80" s="449"/>
      <c r="BN80" s="449"/>
      <c r="BO80" s="449"/>
      <c r="BP80" s="449"/>
      <c r="BQ80" s="449"/>
      <c r="BR80" s="449"/>
      <c r="BS80" s="449"/>
      <c r="BT80" s="449"/>
      <c r="BU80" s="449"/>
      <c r="BV80" s="449"/>
      <c r="BW80" s="449"/>
      <c r="BX80" s="449"/>
      <c r="BY80" s="449"/>
      <c r="BZ80" s="449"/>
      <c r="CA80" s="449"/>
      <c r="CB80" s="449"/>
      <c r="CC80" s="449"/>
      <c r="CD80" s="449"/>
      <c r="CE80" s="449"/>
      <c r="CF80" s="449"/>
      <c r="CG80" s="449"/>
      <c r="CH80" s="449"/>
      <c r="CI80" s="449"/>
      <c r="CJ80" s="449"/>
      <c r="CK80" s="449"/>
      <c r="CL80" s="449"/>
      <c r="CM80" s="449"/>
      <c r="CN80" s="449"/>
      <c r="CO80" s="449"/>
      <c r="CP80" s="449"/>
      <c r="CQ80" s="449"/>
      <c r="CR80" s="449"/>
      <c r="CS80" s="449"/>
      <c r="CT80" s="436"/>
      <c r="CU80" s="436"/>
      <c r="CV80" s="436"/>
      <c r="CW80" s="436"/>
      <c r="CX80" s="436"/>
      <c r="CY80" s="436"/>
      <c r="DE80" s="425"/>
      <c r="DF80" s="425"/>
      <c r="DG80" s="425"/>
      <c r="DH80" s="425"/>
      <c r="DI80" s="425"/>
      <c r="DJ80" s="425"/>
      <c r="DK80" s="425"/>
      <c r="DL80" s="425"/>
    </row>
    <row r="81" spans="1:128" ht="5.25" customHeight="1" x14ac:dyDescent="0.2">
      <c r="A81" s="436"/>
      <c r="B81" s="436"/>
      <c r="C81" s="436"/>
      <c r="D81" s="436"/>
      <c r="E81" s="436"/>
      <c r="F81" s="449"/>
      <c r="G81" s="449"/>
      <c r="H81" s="449"/>
      <c r="I81" s="449"/>
      <c r="J81" s="449"/>
      <c r="K81" s="449"/>
      <c r="L81" s="449"/>
      <c r="M81" s="449"/>
      <c r="N81" s="449"/>
      <c r="O81" s="449"/>
      <c r="P81" s="449"/>
      <c r="Q81" s="449"/>
      <c r="R81" s="449"/>
      <c r="S81" s="449"/>
      <c r="T81" s="449"/>
      <c r="U81" s="449"/>
      <c r="V81" s="449"/>
      <c r="W81" s="449"/>
      <c r="X81" s="449"/>
      <c r="Y81" s="449"/>
      <c r="Z81" s="449"/>
      <c r="AA81" s="449"/>
      <c r="AB81" s="449"/>
      <c r="AC81" s="449"/>
      <c r="AD81" s="449"/>
      <c r="AE81" s="449"/>
      <c r="AF81" s="449"/>
      <c r="AG81" s="449"/>
      <c r="AH81" s="449"/>
      <c r="AI81" s="449"/>
      <c r="AJ81" s="449"/>
      <c r="AK81" s="449"/>
      <c r="AL81" s="449"/>
      <c r="AM81" s="449"/>
      <c r="AN81" s="449"/>
      <c r="AO81" s="449"/>
      <c r="AP81" s="449"/>
      <c r="AQ81" s="449"/>
      <c r="AR81" s="449"/>
      <c r="AS81" s="449"/>
      <c r="AT81" s="449"/>
      <c r="AU81" s="449"/>
      <c r="AV81" s="449"/>
      <c r="AW81" s="449"/>
      <c r="AX81" s="449"/>
      <c r="AY81" s="449"/>
      <c r="AZ81" s="449"/>
      <c r="BA81" s="449"/>
      <c r="BB81" s="449"/>
      <c r="BC81" s="449"/>
      <c r="BD81" s="449"/>
      <c r="BE81" s="449"/>
      <c r="BF81" s="449"/>
      <c r="BG81" s="449"/>
      <c r="BH81" s="449"/>
      <c r="BI81" s="449"/>
      <c r="BJ81" s="449"/>
      <c r="BK81" s="449"/>
      <c r="BL81" s="449"/>
      <c r="BM81" s="449"/>
      <c r="BN81" s="449"/>
      <c r="BO81" s="449"/>
      <c r="BP81" s="449"/>
      <c r="BQ81" s="449"/>
      <c r="BR81" s="449"/>
      <c r="BS81" s="449"/>
      <c r="BT81" s="449"/>
      <c r="BU81" s="449"/>
      <c r="BV81" s="449"/>
      <c r="BW81" s="449"/>
      <c r="BX81" s="449"/>
      <c r="BY81" s="449"/>
      <c r="BZ81" s="449"/>
      <c r="CA81" s="449"/>
      <c r="CB81" s="449"/>
      <c r="CC81" s="449"/>
      <c r="CD81" s="449"/>
      <c r="CE81" s="449"/>
      <c r="CF81" s="449"/>
      <c r="CG81" s="449"/>
      <c r="CH81" s="449"/>
      <c r="CI81" s="449"/>
      <c r="CJ81" s="449"/>
      <c r="CK81" s="449"/>
      <c r="CL81" s="449"/>
      <c r="CM81" s="449"/>
      <c r="CN81" s="449"/>
      <c r="CO81" s="449"/>
      <c r="CP81" s="449"/>
      <c r="CQ81" s="449"/>
      <c r="CR81" s="449"/>
      <c r="CS81" s="449"/>
      <c r="CT81" s="436"/>
      <c r="CU81" s="436"/>
      <c r="CV81" s="436"/>
      <c r="CW81" s="436"/>
      <c r="CX81" s="436"/>
      <c r="CY81" s="436"/>
      <c r="DE81" s="425"/>
      <c r="DF81" s="425"/>
      <c r="DG81" s="425"/>
      <c r="DH81" s="425"/>
      <c r="DI81" s="425"/>
      <c r="DJ81" s="425"/>
      <c r="DK81" s="425"/>
      <c r="DL81" s="425"/>
    </row>
    <row r="82" spans="1:128" ht="5.25" customHeight="1" x14ac:dyDescent="0.2">
      <c r="A82" s="436"/>
      <c r="B82" s="436"/>
      <c r="C82" s="436"/>
      <c r="D82" s="453"/>
      <c r="E82" s="453"/>
      <c r="F82" s="453"/>
      <c r="G82" s="453"/>
      <c r="H82" s="453"/>
      <c r="I82" s="453"/>
      <c r="J82" s="453"/>
      <c r="K82" s="453"/>
      <c r="L82" s="453"/>
      <c r="M82" s="453"/>
      <c r="N82" s="453"/>
      <c r="O82" s="453"/>
      <c r="P82" s="453"/>
      <c r="Q82" s="453"/>
      <c r="R82" s="453"/>
      <c r="S82" s="453"/>
      <c r="T82" s="453"/>
      <c r="U82" s="453"/>
      <c r="V82" s="453"/>
      <c r="W82" s="453"/>
      <c r="X82" s="453"/>
      <c r="Y82" s="453"/>
      <c r="Z82" s="453"/>
      <c r="AA82" s="453"/>
      <c r="AB82" s="453"/>
      <c r="AC82" s="453"/>
      <c r="AD82" s="453"/>
      <c r="AE82" s="453"/>
      <c r="AF82" s="453"/>
      <c r="AG82" s="453"/>
      <c r="AH82" s="453"/>
      <c r="AI82" s="453"/>
      <c r="AJ82" s="453"/>
      <c r="AK82" s="453"/>
      <c r="AL82" s="453"/>
      <c r="AM82" s="453"/>
      <c r="AN82" s="453"/>
      <c r="AO82" s="453"/>
      <c r="AP82" s="453"/>
      <c r="AQ82" s="453"/>
      <c r="AR82" s="453"/>
      <c r="AS82" s="453"/>
      <c r="AT82" s="453"/>
      <c r="AU82" s="453"/>
      <c r="AV82" s="453"/>
      <c r="AW82" s="453"/>
      <c r="AX82" s="453"/>
      <c r="AY82" s="453"/>
      <c r="AZ82" s="453"/>
      <c r="BA82" s="453"/>
      <c r="BB82" s="453"/>
      <c r="BC82" s="453"/>
      <c r="BD82" s="453"/>
      <c r="BE82" s="453"/>
      <c r="BF82" s="453"/>
      <c r="BG82" s="453"/>
      <c r="BH82" s="453"/>
      <c r="BI82" s="453"/>
      <c r="BJ82" s="453"/>
      <c r="BK82" s="453"/>
      <c r="BL82" s="449"/>
      <c r="BM82" s="449"/>
      <c r="BN82" s="449"/>
      <c r="BO82" s="449"/>
      <c r="BP82" s="449"/>
      <c r="BQ82" s="449"/>
      <c r="BR82" s="449"/>
      <c r="BS82" s="449"/>
      <c r="BT82" s="449"/>
      <c r="BU82" s="449"/>
      <c r="BV82" s="449"/>
      <c r="BW82" s="449"/>
      <c r="BX82" s="449"/>
      <c r="BY82" s="449"/>
      <c r="BZ82" s="449"/>
      <c r="CA82" s="449"/>
      <c r="CB82" s="449"/>
      <c r="CC82" s="449"/>
      <c r="CD82" s="449"/>
      <c r="CE82" s="449"/>
      <c r="CF82" s="449"/>
      <c r="CG82" s="449"/>
      <c r="CH82" s="449"/>
      <c r="CI82" s="449"/>
      <c r="CJ82" s="449"/>
      <c r="CK82" s="449"/>
      <c r="CL82" s="449"/>
      <c r="CM82" s="449"/>
      <c r="CN82" s="449"/>
      <c r="CO82" s="449"/>
      <c r="CP82" s="449"/>
      <c r="CQ82" s="449"/>
      <c r="CR82" s="449"/>
      <c r="CS82" s="449"/>
      <c r="CT82" s="436"/>
      <c r="CU82" s="436"/>
      <c r="CV82" s="436"/>
      <c r="CW82" s="436"/>
      <c r="CX82" s="436"/>
      <c r="CY82" s="436"/>
      <c r="DE82" s="425"/>
      <c r="DF82" s="425"/>
      <c r="DG82" s="425"/>
      <c r="DH82" s="425"/>
      <c r="DI82" s="425"/>
      <c r="DJ82" s="425"/>
      <c r="DK82" s="425"/>
      <c r="DL82" s="425"/>
    </row>
    <row r="83" spans="1:128" ht="14.25" customHeight="1" x14ac:dyDescent="0.2">
      <c r="A83" s="436"/>
      <c r="B83" s="436"/>
      <c r="C83" s="436"/>
      <c r="D83" s="1533" t="s">
        <v>587</v>
      </c>
      <c r="E83" s="1533"/>
      <c r="F83" s="1533"/>
      <c r="G83" s="1533"/>
      <c r="H83" s="1533"/>
      <c r="I83" s="1533"/>
      <c r="J83" s="1533"/>
      <c r="K83" s="1533"/>
      <c r="L83" s="1533"/>
      <c r="M83" s="1533"/>
      <c r="N83" s="1533"/>
      <c r="O83" s="1533"/>
      <c r="P83" s="1533"/>
      <c r="Q83" s="1533"/>
      <c r="R83" s="1533"/>
      <c r="S83" s="1533"/>
      <c r="T83" s="1533"/>
      <c r="U83" s="1533"/>
      <c r="V83" s="1533"/>
      <c r="W83" s="1533"/>
      <c r="X83" s="1533"/>
      <c r="Y83" s="1533"/>
      <c r="Z83" s="1533"/>
      <c r="AA83" s="1533"/>
      <c r="AB83" s="1533"/>
      <c r="AC83" s="1533"/>
      <c r="AD83" s="1533"/>
      <c r="AE83" s="1533"/>
      <c r="AF83" s="1533"/>
      <c r="AG83" s="1533"/>
      <c r="AH83" s="1533"/>
      <c r="AI83" s="1533"/>
      <c r="AJ83" s="1533"/>
      <c r="AK83" s="1533"/>
      <c r="AL83" s="1533"/>
      <c r="AM83" s="1533"/>
      <c r="AN83" s="1533"/>
      <c r="AO83" s="1533"/>
      <c r="AP83" s="1533"/>
      <c r="AQ83" s="1533"/>
      <c r="AR83" s="1533"/>
      <c r="AS83" s="1533"/>
      <c r="AT83" s="1533"/>
      <c r="AU83" s="1533"/>
      <c r="AV83" s="1533"/>
      <c r="AW83" s="1533"/>
      <c r="AX83" s="1533"/>
      <c r="AY83" s="1533"/>
      <c r="AZ83" s="1533"/>
      <c r="BA83" s="1533"/>
      <c r="BB83" s="1533"/>
      <c r="BC83" s="1533"/>
      <c r="BD83" s="1533"/>
      <c r="BE83" s="1533"/>
      <c r="BF83" s="1533"/>
      <c r="BG83" s="1533"/>
      <c r="BH83" s="1533"/>
      <c r="BI83" s="1533"/>
      <c r="BJ83" s="1533"/>
      <c r="BK83" s="1533"/>
      <c r="BL83" s="1533"/>
      <c r="BM83" s="1533"/>
      <c r="BN83" s="1533"/>
      <c r="BO83" s="1533"/>
      <c r="BP83" s="1533"/>
      <c r="BQ83" s="1533"/>
      <c r="BR83" s="1533"/>
      <c r="BS83" s="1533"/>
      <c r="BT83" s="1533"/>
      <c r="BU83" s="1534" t="s">
        <v>585</v>
      </c>
      <c r="BV83" s="1534"/>
      <c r="BW83" s="1534"/>
      <c r="BX83" s="1534"/>
      <c r="BY83" s="1534"/>
      <c r="BZ83" s="1534"/>
      <c r="CA83" s="1534"/>
      <c r="CB83" s="1534"/>
      <c r="CC83" s="1534"/>
      <c r="CD83" s="1535"/>
      <c r="CE83" s="1535"/>
      <c r="CF83" s="1535"/>
      <c r="CG83" s="1535"/>
      <c r="CH83" s="1534" t="s">
        <v>586</v>
      </c>
      <c r="CI83" s="1534"/>
      <c r="CJ83" s="1534"/>
      <c r="CK83" s="1534"/>
      <c r="CL83" s="1534"/>
      <c r="CM83" s="1534"/>
      <c r="CN83" s="1534"/>
      <c r="CO83" s="1534"/>
      <c r="CP83" s="1534"/>
      <c r="CQ83" s="1535"/>
      <c r="CR83" s="1535"/>
      <c r="CS83" s="1535"/>
      <c r="CT83" s="1535"/>
      <c r="CU83" s="449"/>
      <c r="CV83" s="449"/>
      <c r="CW83" s="449"/>
      <c r="CX83" s="449"/>
      <c r="CY83" s="449"/>
      <c r="CZ83" s="454"/>
      <c r="DA83" s="425"/>
      <c r="DB83" s="425"/>
      <c r="DC83" s="425"/>
      <c r="DD83" s="425"/>
      <c r="DE83" s="425"/>
      <c r="DF83" s="425"/>
      <c r="DG83" s="425"/>
      <c r="DH83" s="425"/>
      <c r="DI83" s="425"/>
      <c r="DJ83" s="425"/>
      <c r="DK83" s="425"/>
      <c r="DL83" s="425"/>
    </row>
    <row r="84" spans="1:128" ht="5.25" customHeight="1" x14ac:dyDescent="0.2">
      <c r="A84" s="436"/>
      <c r="B84" s="436"/>
      <c r="C84" s="436"/>
      <c r="D84" s="1533"/>
      <c r="E84" s="1533"/>
      <c r="F84" s="1533"/>
      <c r="G84" s="1533"/>
      <c r="H84" s="1533"/>
      <c r="I84" s="1533"/>
      <c r="J84" s="1533"/>
      <c r="K84" s="1533"/>
      <c r="L84" s="1533"/>
      <c r="M84" s="1533"/>
      <c r="N84" s="1533"/>
      <c r="O84" s="1533"/>
      <c r="P84" s="1533"/>
      <c r="Q84" s="1533"/>
      <c r="R84" s="1533"/>
      <c r="S84" s="1533"/>
      <c r="T84" s="1533"/>
      <c r="U84" s="1533"/>
      <c r="V84" s="1533"/>
      <c r="W84" s="1533"/>
      <c r="X84" s="1533"/>
      <c r="Y84" s="1533"/>
      <c r="Z84" s="1533"/>
      <c r="AA84" s="1533"/>
      <c r="AB84" s="1533"/>
      <c r="AC84" s="1533"/>
      <c r="AD84" s="1533"/>
      <c r="AE84" s="1533"/>
      <c r="AF84" s="1533"/>
      <c r="AG84" s="1533"/>
      <c r="AH84" s="1533"/>
      <c r="AI84" s="1533"/>
      <c r="AJ84" s="1533"/>
      <c r="AK84" s="1533"/>
      <c r="AL84" s="1533"/>
      <c r="AM84" s="1533"/>
      <c r="AN84" s="1533"/>
      <c r="AO84" s="1533"/>
      <c r="AP84" s="1533"/>
      <c r="AQ84" s="1533"/>
      <c r="AR84" s="1533"/>
      <c r="AS84" s="1533"/>
      <c r="AT84" s="1533"/>
      <c r="AU84" s="1533"/>
      <c r="AV84" s="1533"/>
      <c r="AW84" s="1533"/>
      <c r="AX84" s="1533"/>
      <c r="AY84" s="1533"/>
      <c r="AZ84" s="1533"/>
      <c r="BA84" s="1533"/>
      <c r="BB84" s="1533"/>
      <c r="BC84" s="1533"/>
      <c r="BD84" s="1533"/>
      <c r="BE84" s="1533"/>
      <c r="BF84" s="1533"/>
      <c r="BG84" s="1533"/>
      <c r="BH84" s="1533"/>
      <c r="BI84" s="1533"/>
      <c r="BJ84" s="1533"/>
      <c r="BK84" s="1533"/>
      <c r="BL84" s="1533"/>
      <c r="BM84" s="1533"/>
      <c r="BN84" s="1533"/>
      <c r="BO84" s="1533"/>
      <c r="BP84" s="1533"/>
      <c r="BQ84" s="1533"/>
      <c r="BR84" s="1533"/>
      <c r="BS84" s="1533"/>
      <c r="BT84" s="1533"/>
      <c r="BU84" s="1534"/>
      <c r="BV84" s="1534"/>
      <c r="BW84" s="1534"/>
      <c r="BX84" s="1534"/>
      <c r="BY84" s="1534"/>
      <c r="BZ84" s="1534"/>
      <c r="CA84" s="1534"/>
      <c r="CB84" s="1534"/>
      <c r="CC84" s="1534"/>
      <c r="CD84" s="1535"/>
      <c r="CE84" s="1535"/>
      <c r="CF84" s="1535"/>
      <c r="CG84" s="1535"/>
      <c r="CH84" s="1534"/>
      <c r="CI84" s="1534"/>
      <c r="CJ84" s="1534"/>
      <c r="CK84" s="1534"/>
      <c r="CL84" s="1534"/>
      <c r="CM84" s="1534"/>
      <c r="CN84" s="1534"/>
      <c r="CO84" s="1534"/>
      <c r="CP84" s="1534"/>
      <c r="CQ84" s="1535"/>
      <c r="CR84" s="1535"/>
      <c r="CS84" s="1535"/>
      <c r="CT84" s="1535"/>
      <c r="CU84" s="449"/>
      <c r="CV84" s="449"/>
      <c r="CW84" s="449"/>
      <c r="CX84" s="449"/>
      <c r="CY84" s="449"/>
      <c r="CZ84" s="454"/>
      <c r="DA84" s="425"/>
      <c r="DB84" s="425"/>
      <c r="DC84" s="425"/>
      <c r="DD84" s="425"/>
      <c r="DE84" s="425"/>
      <c r="DF84" s="425"/>
      <c r="DG84" s="425"/>
      <c r="DH84" s="425"/>
      <c r="DI84" s="425"/>
      <c r="DJ84" s="425"/>
      <c r="DK84" s="425"/>
      <c r="DL84" s="425"/>
    </row>
    <row r="85" spans="1:128" ht="5.25" customHeight="1" x14ac:dyDescent="0.2">
      <c r="A85" s="436"/>
      <c r="B85" s="436"/>
      <c r="C85" s="436"/>
      <c r="D85" s="1533"/>
      <c r="E85" s="1533"/>
      <c r="F85" s="1533"/>
      <c r="G85" s="1533"/>
      <c r="H85" s="1533"/>
      <c r="I85" s="1533"/>
      <c r="J85" s="1533"/>
      <c r="K85" s="1533"/>
      <c r="L85" s="1533"/>
      <c r="M85" s="1533"/>
      <c r="N85" s="1533"/>
      <c r="O85" s="1533"/>
      <c r="P85" s="1533"/>
      <c r="Q85" s="1533"/>
      <c r="R85" s="1533"/>
      <c r="S85" s="1533"/>
      <c r="T85" s="1533"/>
      <c r="U85" s="1533"/>
      <c r="V85" s="1533"/>
      <c r="W85" s="1533"/>
      <c r="X85" s="1533"/>
      <c r="Y85" s="1533"/>
      <c r="Z85" s="1533"/>
      <c r="AA85" s="1533"/>
      <c r="AB85" s="1533"/>
      <c r="AC85" s="1533"/>
      <c r="AD85" s="1533"/>
      <c r="AE85" s="1533"/>
      <c r="AF85" s="1533"/>
      <c r="AG85" s="1533"/>
      <c r="AH85" s="1533"/>
      <c r="AI85" s="1533"/>
      <c r="AJ85" s="1533"/>
      <c r="AK85" s="1533"/>
      <c r="AL85" s="1533"/>
      <c r="AM85" s="1533"/>
      <c r="AN85" s="1533"/>
      <c r="AO85" s="1533"/>
      <c r="AP85" s="1533"/>
      <c r="AQ85" s="1533"/>
      <c r="AR85" s="1533"/>
      <c r="AS85" s="1533"/>
      <c r="AT85" s="1533"/>
      <c r="AU85" s="1533"/>
      <c r="AV85" s="1533"/>
      <c r="AW85" s="1533"/>
      <c r="AX85" s="1533"/>
      <c r="AY85" s="1533"/>
      <c r="AZ85" s="1533"/>
      <c r="BA85" s="1533"/>
      <c r="BB85" s="1533"/>
      <c r="BC85" s="1533"/>
      <c r="BD85" s="1533"/>
      <c r="BE85" s="1533"/>
      <c r="BF85" s="1533"/>
      <c r="BG85" s="1533"/>
      <c r="BH85" s="1533"/>
      <c r="BI85" s="1533"/>
      <c r="BJ85" s="1533"/>
      <c r="BK85" s="1533"/>
      <c r="BL85" s="1533"/>
      <c r="BM85" s="1533"/>
      <c r="BN85" s="1533"/>
      <c r="BO85" s="1533"/>
      <c r="BP85" s="1533"/>
      <c r="BQ85" s="1533"/>
      <c r="BR85" s="1533"/>
      <c r="BS85" s="1533"/>
      <c r="BT85" s="1533"/>
      <c r="BU85" s="1534"/>
      <c r="BV85" s="1534"/>
      <c r="BW85" s="1534"/>
      <c r="BX85" s="1534"/>
      <c r="BY85" s="1534"/>
      <c r="BZ85" s="1534"/>
      <c r="CA85" s="1534"/>
      <c r="CB85" s="1534"/>
      <c r="CC85" s="1534"/>
      <c r="CD85" s="1535"/>
      <c r="CE85" s="1535"/>
      <c r="CF85" s="1535"/>
      <c r="CG85" s="1535"/>
      <c r="CH85" s="1534"/>
      <c r="CI85" s="1534"/>
      <c r="CJ85" s="1534"/>
      <c r="CK85" s="1534"/>
      <c r="CL85" s="1534"/>
      <c r="CM85" s="1534"/>
      <c r="CN85" s="1534"/>
      <c r="CO85" s="1534"/>
      <c r="CP85" s="1534"/>
      <c r="CQ85" s="1535"/>
      <c r="CR85" s="1535"/>
      <c r="CS85" s="1535"/>
      <c r="CT85" s="1535"/>
      <c r="CU85" s="449"/>
      <c r="CV85" s="449"/>
      <c r="CW85" s="449"/>
      <c r="CX85" s="449"/>
      <c r="CY85" s="449"/>
      <c r="CZ85" s="454"/>
      <c r="DA85" s="425"/>
      <c r="DB85" s="425"/>
      <c r="DC85" s="425"/>
      <c r="DD85" s="425"/>
      <c r="DE85" s="425"/>
      <c r="DF85" s="425"/>
      <c r="DG85" s="425"/>
      <c r="DH85" s="425"/>
      <c r="DI85" s="425"/>
      <c r="DJ85" s="425"/>
      <c r="DK85" s="425"/>
      <c r="DL85" s="425"/>
    </row>
    <row r="86" spans="1:128" ht="6" customHeight="1" x14ac:dyDescent="0.2">
      <c r="A86" s="436"/>
      <c r="B86" s="436"/>
      <c r="C86" s="436"/>
      <c r="D86" s="1533"/>
      <c r="E86" s="1533"/>
      <c r="F86" s="1533"/>
      <c r="G86" s="1533"/>
      <c r="H86" s="1533"/>
      <c r="I86" s="1533"/>
      <c r="J86" s="1533"/>
      <c r="K86" s="1533"/>
      <c r="L86" s="1533"/>
      <c r="M86" s="1533"/>
      <c r="N86" s="1533"/>
      <c r="O86" s="1533"/>
      <c r="P86" s="1533"/>
      <c r="Q86" s="1533"/>
      <c r="R86" s="1533"/>
      <c r="S86" s="1533"/>
      <c r="T86" s="1533"/>
      <c r="U86" s="1533"/>
      <c r="V86" s="1533"/>
      <c r="W86" s="1533"/>
      <c r="X86" s="1533"/>
      <c r="Y86" s="1533"/>
      <c r="Z86" s="1533"/>
      <c r="AA86" s="1533"/>
      <c r="AB86" s="1533"/>
      <c r="AC86" s="1533"/>
      <c r="AD86" s="1533"/>
      <c r="AE86" s="1533"/>
      <c r="AF86" s="1533"/>
      <c r="AG86" s="1533"/>
      <c r="AH86" s="1533"/>
      <c r="AI86" s="1533"/>
      <c r="AJ86" s="1533"/>
      <c r="AK86" s="1533"/>
      <c r="AL86" s="1533"/>
      <c r="AM86" s="1533"/>
      <c r="AN86" s="1533"/>
      <c r="AO86" s="1533"/>
      <c r="AP86" s="1533"/>
      <c r="AQ86" s="1533"/>
      <c r="AR86" s="1533"/>
      <c r="AS86" s="1533"/>
      <c r="AT86" s="1533"/>
      <c r="AU86" s="1533"/>
      <c r="AV86" s="1533"/>
      <c r="AW86" s="1533"/>
      <c r="AX86" s="1533"/>
      <c r="AY86" s="1533"/>
      <c r="AZ86" s="1533"/>
      <c r="BA86" s="1533"/>
      <c r="BB86" s="1533"/>
      <c r="BC86" s="1533"/>
      <c r="BD86" s="1533"/>
      <c r="BE86" s="1533"/>
      <c r="BF86" s="1533"/>
      <c r="BG86" s="1533"/>
      <c r="BH86" s="1533"/>
      <c r="BI86" s="1533"/>
      <c r="BJ86" s="1533"/>
      <c r="BK86" s="1533"/>
      <c r="BL86" s="1533"/>
      <c r="BM86" s="1533"/>
      <c r="BN86" s="1533"/>
      <c r="BO86" s="1533"/>
      <c r="BP86" s="1533"/>
      <c r="BQ86" s="1533"/>
      <c r="BR86" s="1533"/>
      <c r="BS86" s="1533"/>
      <c r="BT86" s="1533"/>
      <c r="BU86" s="1534"/>
      <c r="BV86" s="1534"/>
      <c r="BW86" s="1534"/>
      <c r="BX86" s="1534"/>
      <c r="BY86" s="1534"/>
      <c r="BZ86" s="1534"/>
      <c r="CA86" s="1534"/>
      <c r="CB86" s="1534"/>
      <c r="CC86" s="1534"/>
      <c r="CD86" s="1535"/>
      <c r="CE86" s="1535"/>
      <c r="CF86" s="1535"/>
      <c r="CG86" s="1535"/>
      <c r="CH86" s="1534"/>
      <c r="CI86" s="1534"/>
      <c r="CJ86" s="1534"/>
      <c r="CK86" s="1534"/>
      <c r="CL86" s="1534"/>
      <c r="CM86" s="1534"/>
      <c r="CN86" s="1534"/>
      <c r="CO86" s="1534"/>
      <c r="CP86" s="1534"/>
      <c r="CQ86" s="1535"/>
      <c r="CR86" s="1535"/>
      <c r="CS86" s="1535"/>
      <c r="CT86" s="1535"/>
      <c r="CU86" s="436"/>
      <c r="CV86" s="436"/>
      <c r="CW86" s="436"/>
      <c r="CX86" s="436"/>
      <c r="CY86" s="436"/>
      <c r="CZ86" s="425"/>
      <c r="DA86" s="425"/>
      <c r="DB86" s="425"/>
      <c r="DC86" s="425"/>
      <c r="DD86" s="425"/>
      <c r="DE86" s="425"/>
      <c r="DF86" s="425"/>
      <c r="DG86" s="425"/>
      <c r="DH86" s="425"/>
      <c r="DI86" s="425"/>
      <c r="DJ86" s="425"/>
      <c r="DK86" s="425"/>
      <c r="DL86" s="425"/>
    </row>
    <row r="87" spans="1:128" ht="4.95" customHeight="1" x14ac:dyDescent="0.2">
      <c r="A87" s="436"/>
      <c r="B87" s="436"/>
      <c r="C87" s="436"/>
      <c r="D87" s="436"/>
      <c r="E87" s="436"/>
      <c r="F87" s="436"/>
      <c r="G87" s="436"/>
      <c r="H87" s="436"/>
      <c r="I87" s="436"/>
      <c r="J87" s="436"/>
      <c r="K87" s="436"/>
      <c r="L87" s="436"/>
      <c r="M87" s="436"/>
      <c r="N87" s="436"/>
      <c r="O87" s="436"/>
      <c r="P87" s="436"/>
      <c r="Q87" s="436"/>
      <c r="R87" s="436"/>
      <c r="S87" s="436"/>
      <c r="T87" s="436"/>
      <c r="U87" s="436"/>
      <c r="V87" s="436"/>
      <c r="W87" s="436"/>
      <c r="X87" s="436"/>
      <c r="Y87" s="436"/>
      <c r="Z87" s="436"/>
      <c r="AA87" s="436"/>
      <c r="AB87" s="436"/>
      <c r="AC87" s="436"/>
      <c r="AD87" s="436"/>
      <c r="AE87" s="436"/>
      <c r="AF87" s="436"/>
      <c r="AG87" s="436"/>
      <c r="AH87" s="436"/>
      <c r="AI87" s="436"/>
      <c r="AJ87" s="436"/>
      <c r="AK87" s="436"/>
      <c r="AL87" s="436"/>
      <c r="AM87" s="436"/>
      <c r="AN87" s="436"/>
      <c r="AO87" s="436"/>
      <c r="AP87" s="436"/>
      <c r="AQ87" s="436"/>
      <c r="AR87" s="436"/>
      <c r="AS87" s="436"/>
      <c r="AT87" s="436"/>
      <c r="AU87" s="436"/>
      <c r="AV87" s="436"/>
      <c r="AW87" s="436"/>
      <c r="AX87" s="436"/>
      <c r="AY87" s="436"/>
      <c r="AZ87" s="436"/>
      <c r="BA87" s="436"/>
      <c r="BB87" s="436"/>
      <c r="BC87" s="436"/>
      <c r="BD87" s="436"/>
      <c r="BE87" s="436"/>
      <c r="BF87" s="436"/>
      <c r="BG87" s="436"/>
      <c r="BH87" s="436"/>
      <c r="BI87" s="436"/>
      <c r="BJ87" s="436"/>
      <c r="BK87" s="436"/>
      <c r="BL87" s="436"/>
      <c r="BM87" s="436"/>
      <c r="BN87" s="436"/>
      <c r="BO87" s="436"/>
      <c r="BP87" s="436"/>
      <c r="BQ87" s="436"/>
      <c r="BR87" s="436"/>
      <c r="BS87" s="436"/>
      <c r="BT87" s="436"/>
      <c r="BU87" s="436"/>
      <c r="BV87" s="436"/>
      <c r="BW87" s="436"/>
      <c r="BX87" s="436"/>
      <c r="BY87" s="436"/>
      <c r="BZ87" s="436"/>
      <c r="CA87" s="436"/>
      <c r="CB87" s="436"/>
      <c r="CC87" s="436"/>
      <c r="CD87" s="436"/>
      <c r="CE87" s="436"/>
      <c r="CF87" s="436"/>
      <c r="CG87" s="436"/>
      <c r="CH87" s="436"/>
      <c r="CI87" s="436"/>
      <c r="CJ87" s="436"/>
      <c r="CK87" s="436"/>
      <c r="CL87" s="436"/>
      <c r="CM87" s="436"/>
      <c r="CN87" s="436"/>
      <c r="CO87" s="436"/>
      <c r="CP87" s="436"/>
      <c r="CQ87" s="436"/>
      <c r="CR87" s="436"/>
      <c r="CS87" s="436"/>
      <c r="CT87" s="436"/>
      <c r="CU87" s="436"/>
      <c r="CV87" s="436"/>
      <c r="CW87" s="436"/>
      <c r="CX87" s="436"/>
      <c r="CY87" s="436"/>
      <c r="DE87" s="425"/>
      <c r="DF87" s="425"/>
      <c r="DG87" s="425"/>
      <c r="DH87" s="425"/>
      <c r="DI87" s="425"/>
      <c r="DJ87" s="425"/>
      <c r="DK87" s="425"/>
      <c r="DL87" s="425"/>
    </row>
    <row r="88" spans="1:128" ht="5.25" customHeight="1" x14ac:dyDescent="0.2">
      <c r="A88" s="436"/>
      <c r="B88" s="440"/>
      <c r="C88" s="440"/>
      <c r="D88" s="440"/>
      <c r="E88" s="440"/>
      <c r="F88" s="440"/>
      <c r="G88" s="440"/>
      <c r="H88" s="440"/>
      <c r="I88" s="440"/>
      <c r="J88" s="440"/>
      <c r="K88" s="440"/>
      <c r="L88" s="440"/>
      <c r="M88" s="440"/>
      <c r="N88" s="440"/>
      <c r="O88" s="440"/>
      <c r="P88" s="440"/>
      <c r="Q88" s="440"/>
      <c r="R88" s="440"/>
      <c r="S88" s="440"/>
      <c r="T88" s="440"/>
      <c r="U88" s="440"/>
      <c r="V88" s="440"/>
      <c r="W88" s="440"/>
      <c r="X88" s="440"/>
      <c r="Y88" s="440"/>
      <c r="Z88" s="440"/>
      <c r="AA88" s="440"/>
      <c r="AB88" s="440"/>
      <c r="AC88" s="440"/>
      <c r="AD88" s="440"/>
      <c r="AE88" s="440"/>
      <c r="AF88" s="440"/>
      <c r="AG88" s="440"/>
      <c r="AH88" s="440"/>
      <c r="AI88" s="440"/>
      <c r="AJ88" s="440"/>
      <c r="AK88" s="440"/>
      <c r="AL88" s="440"/>
      <c r="AM88" s="440"/>
      <c r="AN88" s="440"/>
      <c r="AO88" s="440"/>
      <c r="AP88" s="440"/>
      <c r="AQ88" s="440"/>
      <c r="AR88" s="440"/>
      <c r="AS88" s="440"/>
      <c r="AT88" s="440"/>
      <c r="AU88" s="440"/>
      <c r="AV88" s="440"/>
      <c r="AW88" s="440"/>
      <c r="AX88" s="440"/>
      <c r="AY88" s="440"/>
      <c r="AZ88" s="440"/>
      <c r="BA88" s="440"/>
      <c r="BB88" s="440"/>
      <c r="BC88" s="440"/>
      <c r="BD88" s="440"/>
      <c r="BE88" s="440"/>
      <c r="BF88" s="440"/>
      <c r="BG88" s="440"/>
      <c r="BH88" s="440"/>
      <c r="BI88" s="440"/>
      <c r="BJ88" s="440"/>
      <c r="BK88" s="440"/>
      <c r="BL88" s="440"/>
      <c r="BM88" s="440"/>
      <c r="BN88" s="440"/>
      <c r="BO88" s="440"/>
      <c r="BP88" s="440"/>
      <c r="BQ88" s="440"/>
      <c r="BR88" s="440"/>
      <c r="BS88" s="440"/>
      <c r="BT88" s="440"/>
      <c r="BU88" s="440"/>
      <c r="BV88" s="440"/>
      <c r="BW88" s="440"/>
      <c r="BX88" s="440"/>
      <c r="BY88" s="440"/>
      <c r="BZ88" s="440"/>
      <c r="CA88" s="440"/>
      <c r="CB88" s="440"/>
      <c r="CC88" s="440"/>
      <c r="CD88" s="440"/>
      <c r="CE88" s="440"/>
      <c r="CF88" s="440"/>
      <c r="CG88" s="440"/>
      <c r="CH88" s="440"/>
      <c r="CI88" s="440"/>
      <c r="CJ88" s="440"/>
      <c r="CK88" s="440"/>
      <c r="CL88" s="440"/>
      <c r="CM88" s="440"/>
      <c r="CN88" s="440"/>
      <c r="CO88" s="440"/>
      <c r="CP88" s="440"/>
      <c r="CQ88" s="435"/>
      <c r="CR88" s="435"/>
      <c r="CS88" s="435"/>
      <c r="CT88" s="435"/>
      <c r="CU88" s="441"/>
      <c r="CV88" s="441"/>
      <c r="CW88" s="441"/>
      <c r="CX88" s="441"/>
      <c r="CY88" s="455"/>
      <c r="CZ88" s="432"/>
      <c r="DA88" s="432"/>
      <c r="DB88" s="432"/>
      <c r="DC88" s="432"/>
      <c r="DD88" s="432"/>
      <c r="DE88" s="432"/>
      <c r="DF88" s="432"/>
      <c r="DG88" s="432"/>
      <c r="DH88" s="432"/>
      <c r="DI88" s="432"/>
      <c r="DJ88" s="432"/>
      <c r="DK88" s="432"/>
      <c r="DL88" s="432"/>
      <c r="DM88" s="432"/>
      <c r="DN88" s="432"/>
      <c r="DO88" s="432"/>
      <c r="DP88" s="432"/>
      <c r="DQ88" s="432"/>
      <c r="DR88" s="432"/>
      <c r="DS88" s="432"/>
      <c r="DT88" s="432"/>
      <c r="DU88" s="432"/>
      <c r="DV88" s="432"/>
      <c r="DW88" s="432"/>
      <c r="DX88" s="432"/>
    </row>
    <row r="89" spans="1:128" ht="5.25" customHeight="1" x14ac:dyDescent="0.2">
      <c r="A89" s="436"/>
      <c r="B89" s="440"/>
      <c r="C89" s="440"/>
      <c r="D89" s="440"/>
      <c r="E89" s="440"/>
      <c r="F89" s="440"/>
      <c r="G89" s="440"/>
      <c r="H89" s="440"/>
      <c r="I89" s="440"/>
      <c r="J89" s="440"/>
      <c r="K89" s="440"/>
      <c r="L89" s="440"/>
      <c r="M89" s="440"/>
      <c r="N89" s="440"/>
      <c r="O89" s="440"/>
      <c r="P89" s="440"/>
      <c r="Q89" s="440"/>
      <c r="R89" s="440"/>
      <c r="S89" s="440"/>
      <c r="T89" s="440"/>
      <c r="U89" s="440"/>
      <c r="V89" s="440"/>
      <c r="W89" s="440"/>
      <c r="X89" s="440"/>
      <c r="Y89" s="440"/>
      <c r="Z89" s="440"/>
      <c r="AA89" s="440"/>
      <c r="AB89" s="440"/>
      <c r="AC89" s="440"/>
      <c r="AD89" s="440"/>
      <c r="AE89" s="440"/>
      <c r="AF89" s="440"/>
      <c r="AG89" s="440"/>
      <c r="AH89" s="440"/>
      <c r="AI89" s="440"/>
      <c r="AJ89" s="440"/>
      <c r="AK89" s="440"/>
      <c r="AL89" s="440"/>
      <c r="AM89" s="440"/>
      <c r="AN89" s="440"/>
      <c r="AO89" s="440"/>
      <c r="AP89" s="440"/>
      <c r="AQ89" s="440"/>
      <c r="AR89" s="440"/>
      <c r="AS89" s="440"/>
      <c r="AT89" s="440"/>
      <c r="AU89" s="440"/>
      <c r="AV89" s="440"/>
      <c r="AW89" s="440"/>
      <c r="AX89" s="440"/>
      <c r="AY89" s="440"/>
      <c r="AZ89" s="440"/>
      <c r="BA89" s="440"/>
      <c r="BB89" s="440"/>
      <c r="BC89" s="440"/>
      <c r="BD89" s="440"/>
      <c r="BE89" s="440"/>
      <c r="BF89" s="440"/>
      <c r="BG89" s="440"/>
      <c r="BH89" s="440"/>
      <c r="BI89" s="440"/>
      <c r="BJ89" s="440"/>
      <c r="BK89" s="440"/>
      <c r="BL89" s="440"/>
      <c r="BM89" s="440"/>
      <c r="BN89" s="440"/>
      <c r="BO89" s="440"/>
      <c r="BP89" s="440"/>
      <c r="BQ89" s="440"/>
      <c r="BR89" s="440"/>
      <c r="BS89" s="440"/>
      <c r="BT89" s="440"/>
      <c r="BU89" s="440"/>
      <c r="BV89" s="440"/>
      <c r="BW89" s="440"/>
      <c r="BX89" s="440"/>
      <c r="BY89" s="440"/>
      <c r="BZ89" s="440"/>
      <c r="CA89" s="440"/>
      <c r="CB89" s="440"/>
      <c r="CC89" s="440"/>
      <c r="CD89" s="440"/>
      <c r="CE89" s="440"/>
      <c r="CF89" s="440"/>
      <c r="CG89" s="440"/>
      <c r="CH89" s="440"/>
      <c r="CI89" s="440"/>
      <c r="CJ89" s="440"/>
      <c r="CK89" s="440"/>
      <c r="CL89" s="440"/>
      <c r="CM89" s="440"/>
      <c r="CN89" s="440"/>
      <c r="CO89" s="440"/>
      <c r="CP89" s="440"/>
      <c r="CQ89" s="435"/>
      <c r="CR89" s="435"/>
      <c r="CS89" s="435"/>
      <c r="CT89" s="435"/>
      <c r="CU89" s="441"/>
      <c r="CV89" s="441"/>
      <c r="CW89" s="441"/>
      <c r="CX89" s="441"/>
      <c r="CY89" s="455"/>
      <c r="CZ89" s="432"/>
      <c r="DA89" s="432"/>
      <c r="DB89" s="432"/>
      <c r="DC89" s="432"/>
      <c r="DD89" s="432"/>
      <c r="DE89" s="432"/>
      <c r="DF89" s="432"/>
      <c r="DG89" s="432"/>
      <c r="DH89" s="432"/>
      <c r="DI89" s="432"/>
      <c r="DJ89" s="432"/>
      <c r="DK89" s="432"/>
      <c r="DL89" s="432"/>
      <c r="DM89" s="432"/>
      <c r="DN89" s="432"/>
      <c r="DO89" s="432"/>
      <c r="DP89" s="432"/>
      <c r="DQ89" s="432"/>
      <c r="DR89" s="432"/>
      <c r="DS89" s="432"/>
      <c r="DT89" s="432"/>
      <c r="DU89" s="432"/>
      <c r="DV89" s="432"/>
      <c r="DW89" s="432"/>
      <c r="DX89" s="432"/>
    </row>
    <row r="90" spans="1:128" ht="5.25" customHeight="1" x14ac:dyDescent="0.2">
      <c r="A90" s="436"/>
      <c r="B90" s="440"/>
      <c r="C90" s="440"/>
      <c r="D90" s="440"/>
      <c r="E90" s="440"/>
      <c r="F90" s="440"/>
      <c r="G90" s="440"/>
      <c r="H90" s="440"/>
      <c r="I90" s="440"/>
      <c r="J90" s="440"/>
      <c r="K90" s="440"/>
      <c r="L90" s="440"/>
      <c r="M90" s="440"/>
      <c r="N90" s="440"/>
      <c r="O90" s="440"/>
      <c r="P90" s="440"/>
      <c r="Q90" s="440"/>
      <c r="R90" s="440"/>
      <c r="S90" s="440"/>
      <c r="T90" s="440"/>
      <c r="U90" s="440"/>
      <c r="V90" s="440"/>
      <c r="W90" s="440"/>
      <c r="X90" s="440"/>
      <c r="Y90" s="440"/>
      <c r="Z90" s="440"/>
      <c r="AA90" s="440"/>
      <c r="AB90" s="440"/>
      <c r="AC90" s="440"/>
      <c r="AD90" s="440"/>
      <c r="AE90" s="440"/>
      <c r="AF90" s="440"/>
      <c r="AG90" s="440"/>
      <c r="AH90" s="440"/>
      <c r="AI90" s="440"/>
      <c r="AJ90" s="440"/>
      <c r="AK90" s="440"/>
      <c r="AL90" s="440"/>
      <c r="AM90" s="440"/>
      <c r="AN90" s="440"/>
      <c r="AO90" s="440"/>
      <c r="AP90" s="440"/>
      <c r="AQ90" s="440"/>
      <c r="AR90" s="440"/>
      <c r="AS90" s="440"/>
      <c r="AT90" s="440"/>
      <c r="AU90" s="440"/>
      <c r="AV90" s="440"/>
      <c r="AW90" s="440"/>
      <c r="AX90" s="440"/>
      <c r="AY90" s="440"/>
      <c r="AZ90" s="440"/>
      <c r="BA90" s="440"/>
      <c r="BB90" s="440"/>
      <c r="BC90" s="440"/>
      <c r="BD90" s="440"/>
      <c r="BE90" s="440"/>
      <c r="BF90" s="440"/>
      <c r="BG90" s="440"/>
      <c r="BH90" s="440"/>
      <c r="BI90" s="440"/>
      <c r="BJ90" s="440"/>
      <c r="BK90" s="440"/>
      <c r="BL90" s="440"/>
      <c r="BM90" s="440"/>
      <c r="BN90" s="440"/>
      <c r="BO90" s="440"/>
      <c r="BP90" s="440"/>
      <c r="BQ90" s="440"/>
      <c r="BR90" s="440"/>
      <c r="BS90" s="440"/>
      <c r="BT90" s="440"/>
      <c r="BU90" s="440"/>
      <c r="BV90" s="440"/>
      <c r="BW90" s="440"/>
      <c r="BX90" s="440"/>
      <c r="BY90" s="440"/>
      <c r="BZ90" s="440"/>
      <c r="CA90" s="440"/>
      <c r="CB90" s="440"/>
      <c r="CC90" s="440"/>
      <c r="CD90" s="440"/>
      <c r="CE90" s="440"/>
      <c r="CF90" s="440"/>
      <c r="CG90" s="440"/>
      <c r="CH90" s="440"/>
      <c r="CI90" s="440"/>
      <c r="CJ90" s="440"/>
      <c r="CK90" s="440"/>
      <c r="CL90" s="440"/>
      <c r="CM90" s="440"/>
      <c r="CN90" s="440"/>
      <c r="CO90" s="440"/>
      <c r="CP90" s="440"/>
      <c r="CQ90" s="435"/>
      <c r="CR90" s="435"/>
      <c r="CS90" s="435"/>
      <c r="CT90" s="435"/>
      <c r="CU90" s="441"/>
      <c r="CV90" s="441"/>
      <c r="CW90" s="441"/>
      <c r="CX90" s="441"/>
      <c r="CY90" s="455"/>
      <c r="CZ90" s="432"/>
      <c r="DA90" s="432"/>
      <c r="DB90" s="432"/>
      <c r="DC90" s="432"/>
      <c r="DD90" s="432"/>
      <c r="DE90" s="432"/>
      <c r="DF90" s="432"/>
      <c r="DG90" s="432"/>
      <c r="DH90" s="432"/>
      <c r="DI90" s="432"/>
      <c r="DJ90" s="432"/>
      <c r="DK90" s="432"/>
      <c r="DL90" s="432"/>
      <c r="DM90" s="432"/>
      <c r="DN90" s="432"/>
      <c r="DO90" s="432"/>
      <c r="DP90" s="432"/>
      <c r="DQ90" s="432"/>
      <c r="DR90" s="432"/>
      <c r="DS90" s="432"/>
      <c r="DT90" s="432"/>
      <c r="DU90" s="432"/>
      <c r="DV90" s="432"/>
      <c r="DW90" s="432"/>
      <c r="DX90" s="432"/>
    </row>
    <row r="91" spans="1:128" ht="4.95" customHeight="1" x14ac:dyDescent="0.2">
      <c r="A91" s="436"/>
      <c r="B91" s="436"/>
      <c r="C91" s="436"/>
      <c r="D91" s="436"/>
      <c r="E91" s="436"/>
      <c r="F91" s="436"/>
      <c r="G91" s="436"/>
      <c r="H91" s="436"/>
      <c r="I91" s="436"/>
      <c r="J91" s="436"/>
      <c r="K91" s="436"/>
      <c r="L91" s="436"/>
      <c r="M91" s="436"/>
      <c r="N91" s="436"/>
      <c r="O91" s="436"/>
      <c r="P91" s="436"/>
      <c r="Q91" s="436"/>
      <c r="R91" s="436"/>
      <c r="S91" s="436"/>
      <c r="T91" s="436"/>
      <c r="U91" s="436"/>
      <c r="V91" s="436"/>
      <c r="W91" s="436"/>
      <c r="X91" s="436"/>
      <c r="Y91" s="436"/>
      <c r="Z91" s="436"/>
      <c r="AA91" s="436"/>
      <c r="AB91" s="436"/>
      <c r="AC91" s="436"/>
      <c r="AD91" s="436"/>
      <c r="AE91" s="436"/>
      <c r="AF91" s="436"/>
      <c r="AG91" s="436"/>
      <c r="AH91" s="436"/>
      <c r="AI91" s="436"/>
      <c r="AJ91" s="436"/>
      <c r="AK91" s="436"/>
      <c r="AL91" s="436"/>
      <c r="AM91" s="436"/>
      <c r="AN91" s="436"/>
      <c r="AO91" s="436"/>
      <c r="AP91" s="436"/>
      <c r="AQ91" s="436"/>
      <c r="AR91" s="436"/>
      <c r="AS91" s="436"/>
      <c r="AT91" s="436"/>
      <c r="AU91" s="436"/>
      <c r="AV91" s="436"/>
      <c r="AW91" s="436"/>
      <c r="AX91" s="436"/>
      <c r="AY91" s="436"/>
      <c r="AZ91" s="436"/>
      <c r="BA91" s="436"/>
      <c r="BB91" s="436"/>
      <c r="BC91" s="436"/>
      <c r="BD91" s="436"/>
      <c r="BE91" s="436"/>
      <c r="BF91" s="436"/>
      <c r="BG91" s="436"/>
      <c r="BH91" s="436"/>
      <c r="BI91" s="436"/>
      <c r="BJ91" s="436"/>
      <c r="BK91" s="436"/>
      <c r="BL91" s="436"/>
      <c r="BM91" s="436"/>
      <c r="BN91" s="436"/>
      <c r="BO91" s="436"/>
      <c r="BP91" s="436"/>
      <c r="BQ91" s="436"/>
      <c r="BR91" s="436"/>
      <c r="BS91" s="436"/>
      <c r="BT91" s="436"/>
      <c r="BU91" s="436"/>
      <c r="BV91" s="436"/>
      <c r="BW91" s="436"/>
      <c r="BX91" s="436"/>
      <c r="BY91" s="436"/>
      <c r="BZ91" s="436"/>
      <c r="CA91" s="436"/>
      <c r="CB91" s="436"/>
      <c r="CC91" s="436"/>
      <c r="CD91" s="436"/>
      <c r="CE91" s="436"/>
      <c r="CF91" s="436"/>
      <c r="CG91" s="436"/>
      <c r="CH91" s="436"/>
      <c r="CI91" s="436"/>
      <c r="CJ91" s="436"/>
      <c r="CK91" s="436"/>
      <c r="CL91" s="436"/>
      <c r="CM91" s="436"/>
      <c r="CN91" s="436"/>
      <c r="CO91" s="436"/>
      <c r="CP91" s="436"/>
      <c r="CQ91" s="436"/>
      <c r="CR91" s="436"/>
      <c r="CS91" s="436"/>
      <c r="CT91" s="436"/>
      <c r="CU91" s="436"/>
      <c r="CV91" s="436"/>
      <c r="CW91" s="436"/>
      <c r="CX91" s="436"/>
      <c r="CY91" s="436"/>
      <c r="DE91" s="425"/>
      <c r="DF91" s="425"/>
      <c r="DG91" s="425"/>
      <c r="DH91" s="425"/>
      <c r="DI91" s="425"/>
      <c r="DJ91" s="425"/>
      <c r="DK91" s="425"/>
      <c r="DL91" s="425"/>
    </row>
    <row r="92" spans="1:128" ht="4.95" customHeight="1" x14ac:dyDescent="0.2">
      <c r="A92" s="1513" t="s">
        <v>588</v>
      </c>
      <c r="B92" s="1513"/>
      <c r="C92" s="1513"/>
      <c r="D92" s="1513"/>
      <c r="E92" s="1513"/>
      <c r="F92" s="1513"/>
      <c r="G92" s="1513"/>
      <c r="H92" s="1513"/>
      <c r="I92" s="1513"/>
      <c r="J92" s="1513"/>
      <c r="K92" s="1513"/>
      <c r="L92" s="1513"/>
      <c r="M92" s="1513"/>
      <c r="N92" s="1513"/>
      <c r="O92" s="1513"/>
      <c r="P92" s="1513"/>
      <c r="Q92" s="1513"/>
      <c r="R92" s="1513"/>
      <c r="S92" s="1513"/>
      <c r="T92" s="1513"/>
      <c r="U92" s="1513"/>
      <c r="V92" s="1513"/>
      <c r="W92" s="1513"/>
      <c r="X92" s="1513"/>
      <c r="Y92" s="1513"/>
      <c r="Z92" s="1513"/>
      <c r="AA92" s="1513"/>
      <c r="AB92" s="1513"/>
      <c r="AC92" s="1513"/>
      <c r="AD92" s="1513"/>
      <c r="AE92" s="1513"/>
      <c r="AF92" s="1513"/>
      <c r="AG92" s="1513"/>
      <c r="AH92" s="1513"/>
      <c r="AI92" s="1513"/>
      <c r="AJ92" s="1513"/>
      <c r="AK92" s="1513"/>
      <c r="AL92" s="1513"/>
      <c r="AM92" s="1513"/>
      <c r="AN92" s="1513"/>
      <c r="AO92" s="1513"/>
      <c r="AP92" s="1513"/>
      <c r="AQ92" s="1513"/>
      <c r="AR92" s="1513"/>
      <c r="AS92" s="1513"/>
      <c r="AT92" s="1513"/>
      <c r="AU92" s="1513"/>
      <c r="AV92" s="1513"/>
      <c r="AW92" s="1513"/>
      <c r="AX92" s="1513"/>
      <c r="AY92" s="1513"/>
      <c r="AZ92" s="1513"/>
      <c r="BA92" s="1513"/>
      <c r="BB92" s="1513"/>
      <c r="BC92" s="1513"/>
      <c r="BD92" s="1513"/>
      <c r="BE92" s="1513"/>
      <c r="BF92" s="1513"/>
      <c r="BG92" s="1513"/>
      <c r="BH92" s="1513"/>
      <c r="BI92" s="1513"/>
      <c r="BJ92" s="1513"/>
      <c r="BK92" s="1513"/>
      <c r="BL92" s="1513"/>
      <c r="BM92" s="1513"/>
      <c r="BN92" s="1513"/>
      <c r="BO92" s="1513"/>
      <c r="BP92" s="1513"/>
      <c r="BQ92" s="1513"/>
      <c r="BR92" s="1513"/>
      <c r="BS92" s="1513"/>
      <c r="BT92" s="1513"/>
      <c r="BU92" s="1513"/>
      <c r="BV92" s="1513"/>
      <c r="BW92" s="1513"/>
      <c r="BX92" s="1513"/>
      <c r="BY92" s="1513"/>
      <c r="BZ92" s="1513"/>
      <c r="CA92" s="1513"/>
      <c r="CB92" s="1513"/>
      <c r="CC92" s="1513"/>
      <c r="CD92" s="1513"/>
      <c r="CE92" s="1513"/>
      <c r="CF92" s="1513"/>
      <c r="CG92" s="1513"/>
      <c r="CH92" s="1513"/>
      <c r="CI92" s="1513"/>
      <c r="CJ92" s="1513"/>
      <c r="CK92" s="1513"/>
      <c r="CL92" s="1513"/>
      <c r="CM92" s="1513"/>
      <c r="CN92" s="1513"/>
      <c r="CO92" s="1513"/>
      <c r="CP92" s="1513"/>
      <c r="CQ92" s="1513"/>
      <c r="CR92" s="1513"/>
      <c r="CS92" s="1513"/>
      <c r="CT92" s="1513"/>
      <c r="CU92" s="1513"/>
      <c r="CV92" s="1513"/>
      <c r="CW92" s="1513"/>
      <c r="CX92" s="1513"/>
      <c r="CY92" s="1513"/>
      <c r="DE92" s="425"/>
      <c r="DF92" s="425"/>
      <c r="DG92" s="425"/>
      <c r="DH92" s="425"/>
      <c r="DI92" s="425"/>
      <c r="DJ92" s="425"/>
      <c r="DK92" s="425"/>
      <c r="DL92" s="425"/>
    </row>
    <row r="93" spans="1:128" ht="4.95" customHeight="1" x14ac:dyDescent="0.2">
      <c r="A93" s="1513"/>
      <c r="B93" s="1513"/>
      <c r="C93" s="1513"/>
      <c r="D93" s="1513"/>
      <c r="E93" s="1513"/>
      <c r="F93" s="1513"/>
      <c r="G93" s="1513"/>
      <c r="H93" s="1513"/>
      <c r="I93" s="1513"/>
      <c r="J93" s="1513"/>
      <c r="K93" s="1513"/>
      <c r="L93" s="1513"/>
      <c r="M93" s="1513"/>
      <c r="N93" s="1513"/>
      <c r="O93" s="1513"/>
      <c r="P93" s="1513"/>
      <c r="Q93" s="1513"/>
      <c r="R93" s="1513"/>
      <c r="S93" s="1513"/>
      <c r="T93" s="1513"/>
      <c r="U93" s="1513"/>
      <c r="V93" s="1513"/>
      <c r="W93" s="1513"/>
      <c r="X93" s="1513"/>
      <c r="Y93" s="1513"/>
      <c r="Z93" s="1513"/>
      <c r="AA93" s="1513"/>
      <c r="AB93" s="1513"/>
      <c r="AC93" s="1513"/>
      <c r="AD93" s="1513"/>
      <c r="AE93" s="1513"/>
      <c r="AF93" s="1513"/>
      <c r="AG93" s="1513"/>
      <c r="AH93" s="1513"/>
      <c r="AI93" s="1513"/>
      <c r="AJ93" s="1513"/>
      <c r="AK93" s="1513"/>
      <c r="AL93" s="1513"/>
      <c r="AM93" s="1513"/>
      <c r="AN93" s="1513"/>
      <c r="AO93" s="1513"/>
      <c r="AP93" s="1513"/>
      <c r="AQ93" s="1513"/>
      <c r="AR93" s="1513"/>
      <c r="AS93" s="1513"/>
      <c r="AT93" s="1513"/>
      <c r="AU93" s="1513"/>
      <c r="AV93" s="1513"/>
      <c r="AW93" s="1513"/>
      <c r="AX93" s="1513"/>
      <c r="AY93" s="1513"/>
      <c r="AZ93" s="1513"/>
      <c r="BA93" s="1513"/>
      <c r="BB93" s="1513"/>
      <c r="BC93" s="1513"/>
      <c r="BD93" s="1513"/>
      <c r="BE93" s="1513"/>
      <c r="BF93" s="1513"/>
      <c r="BG93" s="1513"/>
      <c r="BH93" s="1513"/>
      <c r="BI93" s="1513"/>
      <c r="BJ93" s="1513"/>
      <c r="BK93" s="1513"/>
      <c r="BL93" s="1513"/>
      <c r="BM93" s="1513"/>
      <c r="BN93" s="1513"/>
      <c r="BO93" s="1513"/>
      <c r="BP93" s="1513"/>
      <c r="BQ93" s="1513"/>
      <c r="BR93" s="1513"/>
      <c r="BS93" s="1513"/>
      <c r="BT93" s="1513"/>
      <c r="BU93" s="1513"/>
      <c r="BV93" s="1513"/>
      <c r="BW93" s="1513"/>
      <c r="BX93" s="1513"/>
      <c r="BY93" s="1513"/>
      <c r="BZ93" s="1513"/>
      <c r="CA93" s="1513"/>
      <c r="CB93" s="1513"/>
      <c r="CC93" s="1513"/>
      <c r="CD93" s="1513"/>
      <c r="CE93" s="1513"/>
      <c r="CF93" s="1513"/>
      <c r="CG93" s="1513"/>
      <c r="CH93" s="1513"/>
      <c r="CI93" s="1513"/>
      <c r="CJ93" s="1513"/>
      <c r="CK93" s="1513"/>
      <c r="CL93" s="1513"/>
      <c r="CM93" s="1513"/>
      <c r="CN93" s="1513"/>
      <c r="CO93" s="1513"/>
      <c r="CP93" s="1513"/>
      <c r="CQ93" s="1513"/>
      <c r="CR93" s="1513"/>
      <c r="CS93" s="1513"/>
      <c r="CT93" s="1513"/>
      <c r="CU93" s="1513"/>
      <c r="CV93" s="1513"/>
      <c r="CW93" s="1513"/>
      <c r="CX93" s="1513"/>
      <c r="CY93" s="1513"/>
      <c r="DE93" s="425"/>
      <c r="DF93" s="425"/>
      <c r="DG93" s="425"/>
      <c r="DH93" s="425"/>
      <c r="DI93" s="425"/>
      <c r="DJ93" s="425"/>
      <c r="DK93" s="425"/>
      <c r="DL93" s="425"/>
    </row>
    <row r="94" spans="1:128" ht="4.95" customHeight="1" x14ac:dyDescent="0.2">
      <c r="A94" s="1513"/>
      <c r="B94" s="1513"/>
      <c r="C94" s="1513"/>
      <c r="D94" s="1513"/>
      <c r="E94" s="1513"/>
      <c r="F94" s="1513"/>
      <c r="G94" s="1513"/>
      <c r="H94" s="1513"/>
      <c r="I94" s="1513"/>
      <c r="J94" s="1513"/>
      <c r="K94" s="1513"/>
      <c r="L94" s="1513"/>
      <c r="M94" s="1513"/>
      <c r="N94" s="1513"/>
      <c r="O94" s="1513"/>
      <c r="P94" s="1513"/>
      <c r="Q94" s="1513"/>
      <c r="R94" s="1513"/>
      <c r="S94" s="1513"/>
      <c r="T94" s="1513"/>
      <c r="U94" s="1513"/>
      <c r="V94" s="1513"/>
      <c r="W94" s="1513"/>
      <c r="X94" s="1513"/>
      <c r="Y94" s="1513"/>
      <c r="Z94" s="1513"/>
      <c r="AA94" s="1513"/>
      <c r="AB94" s="1513"/>
      <c r="AC94" s="1513"/>
      <c r="AD94" s="1513"/>
      <c r="AE94" s="1513"/>
      <c r="AF94" s="1513"/>
      <c r="AG94" s="1513"/>
      <c r="AH94" s="1513"/>
      <c r="AI94" s="1513"/>
      <c r="AJ94" s="1513"/>
      <c r="AK94" s="1513"/>
      <c r="AL94" s="1513"/>
      <c r="AM94" s="1513"/>
      <c r="AN94" s="1513"/>
      <c r="AO94" s="1513"/>
      <c r="AP94" s="1513"/>
      <c r="AQ94" s="1513"/>
      <c r="AR94" s="1513"/>
      <c r="AS94" s="1513"/>
      <c r="AT94" s="1513"/>
      <c r="AU94" s="1513"/>
      <c r="AV94" s="1513"/>
      <c r="AW94" s="1513"/>
      <c r="AX94" s="1513"/>
      <c r="AY94" s="1513"/>
      <c r="AZ94" s="1513"/>
      <c r="BA94" s="1513"/>
      <c r="BB94" s="1513"/>
      <c r="BC94" s="1513"/>
      <c r="BD94" s="1513"/>
      <c r="BE94" s="1513"/>
      <c r="BF94" s="1513"/>
      <c r="BG94" s="1513"/>
      <c r="BH94" s="1513"/>
      <c r="BI94" s="1513"/>
      <c r="BJ94" s="1513"/>
      <c r="BK94" s="1513"/>
      <c r="BL94" s="1513"/>
      <c r="BM94" s="1513"/>
      <c r="BN94" s="1513"/>
      <c r="BO94" s="1513"/>
      <c r="BP94" s="1513"/>
      <c r="BQ94" s="1513"/>
      <c r="BR94" s="1513"/>
      <c r="BS94" s="1513"/>
      <c r="BT94" s="1513"/>
      <c r="BU94" s="1513"/>
      <c r="BV94" s="1513"/>
      <c r="BW94" s="1513"/>
      <c r="BX94" s="1513"/>
      <c r="BY94" s="1513"/>
      <c r="BZ94" s="1513"/>
      <c r="CA94" s="1513"/>
      <c r="CB94" s="1513"/>
      <c r="CC94" s="1513"/>
      <c r="CD94" s="1513"/>
      <c r="CE94" s="1513"/>
      <c r="CF94" s="1513"/>
      <c r="CG94" s="1513"/>
      <c r="CH94" s="1513"/>
      <c r="CI94" s="1513"/>
      <c r="CJ94" s="1513"/>
      <c r="CK94" s="1513"/>
      <c r="CL94" s="1513"/>
      <c r="CM94" s="1513"/>
      <c r="CN94" s="1513"/>
      <c r="CO94" s="1513"/>
      <c r="CP94" s="1513"/>
      <c r="CQ94" s="1513"/>
      <c r="CR94" s="1513"/>
      <c r="CS94" s="1513"/>
      <c r="CT94" s="1513"/>
      <c r="CU94" s="1513"/>
      <c r="CV94" s="1513"/>
      <c r="CW94" s="1513"/>
      <c r="CX94" s="1513"/>
      <c r="CY94" s="1513"/>
      <c r="DE94" s="425"/>
      <c r="DF94" s="425"/>
      <c r="DG94" s="425"/>
      <c r="DH94" s="425"/>
      <c r="DI94" s="425"/>
      <c r="DJ94" s="425"/>
      <c r="DK94" s="425"/>
      <c r="DL94" s="425"/>
    </row>
    <row r="95" spans="1:128" ht="4.95" customHeight="1" x14ac:dyDescent="0.2">
      <c r="A95" s="1513"/>
      <c r="B95" s="1513"/>
      <c r="C95" s="1513"/>
      <c r="D95" s="1513"/>
      <c r="E95" s="1513"/>
      <c r="F95" s="1513"/>
      <c r="G95" s="1513"/>
      <c r="H95" s="1513"/>
      <c r="I95" s="1513"/>
      <c r="J95" s="1513"/>
      <c r="K95" s="1513"/>
      <c r="L95" s="1513"/>
      <c r="M95" s="1513"/>
      <c r="N95" s="1513"/>
      <c r="O95" s="1513"/>
      <c r="P95" s="1513"/>
      <c r="Q95" s="1513"/>
      <c r="R95" s="1513"/>
      <c r="S95" s="1513"/>
      <c r="T95" s="1513"/>
      <c r="U95" s="1513"/>
      <c r="V95" s="1513"/>
      <c r="W95" s="1513"/>
      <c r="X95" s="1513"/>
      <c r="Y95" s="1513"/>
      <c r="Z95" s="1513"/>
      <c r="AA95" s="1513"/>
      <c r="AB95" s="1513"/>
      <c r="AC95" s="1513"/>
      <c r="AD95" s="1513"/>
      <c r="AE95" s="1513"/>
      <c r="AF95" s="1513"/>
      <c r="AG95" s="1513"/>
      <c r="AH95" s="1513"/>
      <c r="AI95" s="1513"/>
      <c r="AJ95" s="1513"/>
      <c r="AK95" s="1513"/>
      <c r="AL95" s="1513"/>
      <c r="AM95" s="1513"/>
      <c r="AN95" s="1513"/>
      <c r="AO95" s="1513"/>
      <c r="AP95" s="1513"/>
      <c r="AQ95" s="1513"/>
      <c r="AR95" s="1513"/>
      <c r="AS95" s="1513"/>
      <c r="AT95" s="1513"/>
      <c r="AU95" s="1513"/>
      <c r="AV95" s="1513"/>
      <c r="AW95" s="1513"/>
      <c r="AX95" s="1513"/>
      <c r="AY95" s="1513"/>
      <c r="AZ95" s="1513"/>
      <c r="BA95" s="1513"/>
      <c r="BB95" s="1513"/>
      <c r="BC95" s="1513"/>
      <c r="BD95" s="1513"/>
      <c r="BE95" s="1513"/>
      <c r="BF95" s="1513"/>
      <c r="BG95" s="1513"/>
      <c r="BH95" s="1513"/>
      <c r="BI95" s="1513"/>
      <c r="BJ95" s="1513"/>
      <c r="BK95" s="1513"/>
      <c r="BL95" s="1513"/>
      <c r="BM95" s="1513"/>
      <c r="BN95" s="1513"/>
      <c r="BO95" s="1513"/>
      <c r="BP95" s="1513"/>
      <c r="BQ95" s="1513"/>
      <c r="BR95" s="1513"/>
      <c r="BS95" s="1513"/>
      <c r="BT95" s="1513"/>
      <c r="BU95" s="1513"/>
      <c r="BV95" s="1513"/>
      <c r="BW95" s="1513"/>
      <c r="BX95" s="1513"/>
      <c r="BY95" s="1513"/>
      <c r="BZ95" s="1513"/>
      <c r="CA95" s="1513"/>
      <c r="CB95" s="1513"/>
      <c r="CC95" s="1513"/>
      <c r="CD95" s="1513"/>
      <c r="CE95" s="1513"/>
      <c r="CF95" s="1513"/>
      <c r="CG95" s="1513"/>
      <c r="CH95" s="1513"/>
      <c r="CI95" s="1513"/>
      <c r="CJ95" s="1513"/>
      <c r="CK95" s="1513"/>
      <c r="CL95" s="1513"/>
      <c r="CM95" s="1513"/>
      <c r="CN95" s="1513"/>
      <c r="CO95" s="1513"/>
      <c r="CP95" s="1513"/>
      <c r="CQ95" s="1513"/>
      <c r="CR95" s="1513"/>
      <c r="CS95" s="1513"/>
      <c r="CT95" s="1513"/>
      <c r="CU95" s="1513"/>
      <c r="CV95" s="1513"/>
      <c r="CW95" s="1513"/>
      <c r="CX95" s="1513"/>
      <c r="CY95" s="1513"/>
      <c r="DE95" s="425"/>
      <c r="DF95" s="425"/>
      <c r="DG95" s="425"/>
      <c r="DH95" s="425"/>
      <c r="DI95" s="425"/>
      <c r="DJ95" s="425"/>
      <c r="DK95" s="425"/>
      <c r="DL95" s="425"/>
    </row>
    <row r="96" spans="1:128" ht="4.95" customHeight="1" x14ac:dyDescent="0.2">
      <c r="A96" s="1513"/>
      <c r="B96" s="1513"/>
      <c r="C96" s="1513"/>
      <c r="D96" s="1513"/>
      <c r="E96" s="1513"/>
      <c r="F96" s="1513"/>
      <c r="G96" s="1513"/>
      <c r="H96" s="1513"/>
      <c r="I96" s="1513"/>
      <c r="J96" s="1513"/>
      <c r="K96" s="1513"/>
      <c r="L96" s="1513"/>
      <c r="M96" s="1513"/>
      <c r="N96" s="1513"/>
      <c r="O96" s="1513"/>
      <c r="P96" s="1513"/>
      <c r="Q96" s="1513"/>
      <c r="R96" s="1513"/>
      <c r="S96" s="1513"/>
      <c r="T96" s="1513"/>
      <c r="U96" s="1513"/>
      <c r="V96" s="1513"/>
      <c r="W96" s="1513"/>
      <c r="X96" s="1513"/>
      <c r="Y96" s="1513"/>
      <c r="Z96" s="1513"/>
      <c r="AA96" s="1513"/>
      <c r="AB96" s="1513"/>
      <c r="AC96" s="1513"/>
      <c r="AD96" s="1513"/>
      <c r="AE96" s="1513"/>
      <c r="AF96" s="1513"/>
      <c r="AG96" s="1513"/>
      <c r="AH96" s="1513"/>
      <c r="AI96" s="1513"/>
      <c r="AJ96" s="1513"/>
      <c r="AK96" s="1513"/>
      <c r="AL96" s="1513"/>
      <c r="AM96" s="1513"/>
      <c r="AN96" s="1513"/>
      <c r="AO96" s="1513"/>
      <c r="AP96" s="1513"/>
      <c r="AQ96" s="1513"/>
      <c r="AR96" s="1513"/>
      <c r="AS96" s="1513"/>
      <c r="AT96" s="1513"/>
      <c r="AU96" s="1513"/>
      <c r="AV96" s="1513"/>
      <c r="AW96" s="1513"/>
      <c r="AX96" s="1513"/>
      <c r="AY96" s="1513"/>
      <c r="AZ96" s="1513"/>
      <c r="BA96" s="1513"/>
      <c r="BB96" s="1513"/>
      <c r="BC96" s="1513"/>
      <c r="BD96" s="1513"/>
      <c r="BE96" s="1513"/>
      <c r="BF96" s="1513"/>
      <c r="BG96" s="1513"/>
      <c r="BH96" s="1513"/>
      <c r="BI96" s="1513"/>
      <c r="BJ96" s="1513"/>
      <c r="BK96" s="1513"/>
      <c r="BL96" s="1513"/>
      <c r="BM96" s="1513"/>
      <c r="BN96" s="1513"/>
      <c r="BO96" s="1513"/>
      <c r="BP96" s="1513"/>
      <c r="BQ96" s="1513"/>
      <c r="BR96" s="1513"/>
      <c r="BS96" s="1513"/>
      <c r="BT96" s="1513"/>
      <c r="BU96" s="1513"/>
      <c r="BV96" s="1513"/>
      <c r="BW96" s="1513"/>
      <c r="BX96" s="1513"/>
      <c r="BY96" s="1513"/>
      <c r="BZ96" s="1513"/>
      <c r="CA96" s="1513"/>
      <c r="CB96" s="1513"/>
      <c r="CC96" s="1513"/>
      <c r="CD96" s="1513"/>
      <c r="CE96" s="1513"/>
      <c r="CF96" s="1513"/>
      <c r="CG96" s="1513"/>
      <c r="CH96" s="1513"/>
      <c r="CI96" s="1513"/>
      <c r="CJ96" s="1513"/>
      <c r="CK96" s="1513"/>
      <c r="CL96" s="1513"/>
      <c r="CM96" s="1513"/>
      <c r="CN96" s="1513"/>
      <c r="CO96" s="1513"/>
      <c r="CP96" s="1513"/>
      <c r="CQ96" s="1513"/>
      <c r="CR96" s="1513"/>
      <c r="CS96" s="1513"/>
      <c r="CT96" s="1513"/>
      <c r="CU96" s="1513"/>
      <c r="CV96" s="1513"/>
      <c r="CW96" s="1513"/>
      <c r="CX96" s="1513"/>
      <c r="CY96" s="1513"/>
      <c r="DE96" s="425"/>
      <c r="DF96" s="425"/>
      <c r="DG96" s="425"/>
      <c r="DH96" s="425"/>
      <c r="DI96" s="425"/>
      <c r="DJ96" s="425"/>
      <c r="DK96" s="425"/>
      <c r="DL96" s="425"/>
    </row>
    <row r="97" spans="1:116" ht="4.95" customHeight="1" x14ac:dyDescent="0.2">
      <c r="A97" s="448"/>
      <c r="B97" s="1537" t="s">
        <v>589</v>
      </c>
      <c r="C97" s="1537"/>
      <c r="D97" s="1537"/>
      <c r="E97" s="1537"/>
      <c r="F97" s="1537"/>
      <c r="G97" s="1537"/>
      <c r="H97" s="1537"/>
      <c r="I97" s="1537"/>
      <c r="J97" s="1537"/>
      <c r="K97" s="1537"/>
      <c r="L97" s="1537"/>
      <c r="M97" s="1537"/>
      <c r="N97" s="1537"/>
      <c r="O97" s="1537"/>
      <c r="P97" s="1537"/>
      <c r="Q97" s="1537"/>
      <c r="R97" s="1537"/>
      <c r="S97" s="1537"/>
      <c r="T97" s="1537"/>
      <c r="U97" s="1537"/>
      <c r="V97" s="1537"/>
      <c r="W97" s="1537"/>
      <c r="X97" s="1537"/>
      <c r="Y97" s="1537"/>
      <c r="Z97" s="1537"/>
      <c r="AA97" s="1537"/>
      <c r="AB97" s="1537"/>
      <c r="AC97" s="1537"/>
      <c r="AD97" s="1537"/>
      <c r="AE97" s="1537"/>
      <c r="AF97" s="1537"/>
      <c r="AG97" s="1537"/>
      <c r="AH97" s="1537"/>
      <c r="AI97" s="1537"/>
      <c r="AJ97" s="1537"/>
      <c r="AK97" s="1537"/>
      <c r="AL97" s="1537"/>
      <c r="AM97" s="1537"/>
      <c r="AN97" s="1537"/>
      <c r="AO97" s="1537"/>
      <c r="AP97" s="1537"/>
      <c r="AQ97" s="1537"/>
      <c r="AR97" s="1537"/>
      <c r="AS97" s="1537"/>
      <c r="AT97" s="1537"/>
      <c r="AU97" s="1537"/>
      <c r="AV97" s="1537"/>
      <c r="AW97" s="1537"/>
      <c r="AX97" s="1537"/>
      <c r="AY97" s="1537"/>
      <c r="AZ97" s="1537"/>
      <c r="BA97" s="1537"/>
      <c r="BB97" s="1537"/>
      <c r="BC97" s="1537"/>
      <c r="BD97" s="1537"/>
      <c r="BE97" s="1537"/>
      <c r="BF97" s="1537"/>
      <c r="BG97" s="1537"/>
      <c r="BH97" s="1537"/>
      <c r="BI97" s="1537"/>
      <c r="BJ97" s="1537"/>
      <c r="BK97" s="1537"/>
      <c r="BL97" s="1537"/>
      <c r="BM97" s="1537"/>
      <c r="BN97" s="1537"/>
      <c r="BO97" s="1537"/>
      <c r="BP97" s="1537"/>
      <c r="BQ97" s="1537"/>
      <c r="BR97" s="1537"/>
      <c r="BS97" s="1537"/>
      <c r="BT97" s="1537"/>
      <c r="BU97" s="1537"/>
      <c r="BV97" s="1537"/>
      <c r="BW97" s="1537"/>
      <c r="BX97" s="1537"/>
      <c r="BY97" s="1537"/>
      <c r="BZ97" s="1537"/>
      <c r="CA97" s="1537"/>
      <c r="CB97" s="1537"/>
      <c r="CC97" s="1537"/>
      <c r="CD97" s="1537"/>
      <c r="CE97" s="1537"/>
      <c r="CF97" s="1537"/>
      <c r="CG97" s="1537"/>
      <c r="CH97" s="1537"/>
      <c r="CI97" s="1537"/>
      <c r="CJ97" s="1537"/>
      <c r="CK97" s="1537"/>
      <c r="CL97" s="1537"/>
      <c r="CM97" s="1537"/>
      <c r="CN97" s="1537"/>
      <c r="CO97" s="1537"/>
      <c r="CP97" s="1537"/>
      <c r="CQ97" s="1537"/>
      <c r="CR97" s="1537"/>
      <c r="CS97" s="1537"/>
      <c r="CT97" s="1537"/>
      <c r="CU97" s="1537"/>
      <c r="CV97" s="1537"/>
      <c r="CW97" s="1537"/>
      <c r="CX97" s="1537"/>
      <c r="CY97" s="1537"/>
      <c r="DE97" s="425"/>
      <c r="DF97" s="425"/>
      <c r="DG97" s="425"/>
      <c r="DH97" s="425"/>
      <c r="DI97" s="425"/>
      <c r="DJ97" s="425"/>
      <c r="DK97" s="425"/>
      <c r="DL97" s="425"/>
    </row>
    <row r="98" spans="1:116" ht="4.95" customHeight="1" x14ac:dyDescent="0.2">
      <c r="A98" s="448"/>
      <c r="B98" s="1537"/>
      <c r="C98" s="1537"/>
      <c r="D98" s="1537"/>
      <c r="E98" s="1537"/>
      <c r="F98" s="1537"/>
      <c r="G98" s="1537"/>
      <c r="H98" s="1537"/>
      <c r="I98" s="1537"/>
      <c r="J98" s="1537"/>
      <c r="K98" s="1537"/>
      <c r="L98" s="1537"/>
      <c r="M98" s="1537"/>
      <c r="N98" s="1537"/>
      <c r="O98" s="1537"/>
      <c r="P98" s="1537"/>
      <c r="Q98" s="1537"/>
      <c r="R98" s="1537"/>
      <c r="S98" s="1537"/>
      <c r="T98" s="1537"/>
      <c r="U98" s="1537"/>
      <c r="V98" s="1537"/>
      <c r="W98" s="1537"/>
      <c r="X98" s="1537"/>
      <c r="Y98" s="1537"/>
      <c r="Z98" s="1537"/>
      <c r="AA98" s="1537"/>
      <c r="AB98" s="1537"/>
      <c r="AC98" s="1537"/>
      <c r="AD98" s="1537"/>
      <c r="AE98" s="1537"/>
      <c r="AF98" s="1537"/>
      <c r="AG98" s="1537"/>
      <c r="AH98" s="1537"/>
      <c r="AI98" s="1537"/>
      <c r="AJ98" s="1537"/>
      <c r="AK98" s="1537"/>
      <c r="AL98" s="1537"/>
      <c r="AM98" s="1537"/>
      <c r="AN98" s="1537"/>
      <c r="AO98" s="1537"/>
      <c r="AP98" s="1537"/>
      <c r="AQ98" s="1537"/>
      <c r="AR98" s="1537"/>
      <c r="AS98" s="1537"/>
      <c r="AT98" s="1537"/>
      <c r="AU98" s="1537"/>
      <c r="AV98" s="1537"/>
      <c r="AW98" s="1537"/>
      <c r="AX98" s="1537"/>
      <c r="AY98" s="1537"/>
      <c r="AZ98" s="1537"/>
      <c r="BA98" s="1537"/>
      <c r="BB98" s="1537"/>
      <c r="BC98" s="1537"/>
      <c r="BD98" s="1537"/>
      <c r="BE98" s="1537"/>
      <c r="BF98" s="1537"/>
      <c r="BG98" s="1537"/>
      <c r="BH98" s="1537"/>
      <c r="BI98" s="1537"/>
      <c r="BJ98" s="1537"/>
      <c r="BK98" s="1537"/>
      <c r="BL98" s="1537"/>
      <c r="BM98" s="1537"/>
      <c r="BN98" s="1537"/>
      <c r="BO98" s="1537"/>
      <c r="BP98" s="1537"/>
      <c r="BQ98" s="1537"/>
      <c r="BR98" s="1537"/>
      <c r="BS98" s="1537"/>
      <c r="BT98" s="1537"/>
      <c r="BU98" s="1537"/>
      <c r="BV98" s="1537"/>
      <c r="BW98" s="1537"/>
      <c r="BX98" s="1537"/>
      <c r="BY98" s="1537"/>
      <c r="BZ98" s="1537"/>
      <c r="CA98" s="1537"/>
      <c r="CB98" s="1537"/>
      <c r="CC98" s="1537"/>
      <c r="CD98" s="1537"/>
      <c r="CE98" s="1537"/>
      <c r="CF98" s="1537"/>
      <c r="CG98" s="1537"/>
      <c r="CH98" s="1537"/>
      <c r="CI98" s="1537"/>
      <c r="CJ98" s="1537"/>
      <c r="CK98" s="1537"/>
      <c r="CL98" s="1537"/>
      <c r="CM98" s="1537"/>
      <c r="CN98" s="1537"/>
      <c r="CO98" s="1537"/>
      <c r="CP98" s="1537"/>
      <c r="CQ98" s="1537"/>
      <c r="CR98" s="1537"/>
      <c r="CS98" s="1537"/>
      <c r="CT98" s="1537"/>
      <c r="CU98" s="1537"/>
      <c r="CV98" s="1537"/>
      <c r="CW98" s="1537"/>
      <c r="CX98" s="1537"/>
      <c r="CY98" s="1537"/>
      <c r="DE98" s="425"/>
      <c r="DF98" s="425"/>
      <c r="DG98" s="425"/>
      <c r="DH98" s="425"/>
      <c r="DI98" s="425"/>
      <c r="DJ98" s="425"/>
      <c r="DK98" s="425"/>
      <c r="DL98" s="425"/>
    </row>
    <row r="99" spans="1:116" ht="4.95" customHeight="1" x14ac:dyDescent="0.2">
      <c r="A99" s="448"/>
      <c r="B99" s="1537"/>
      <c r="C99" s="1537"/>
      <c r="D99" s="1537"/>
      <c r="E99" s="1537"/>
      <c r="F99" s="1537"/>
      <c r="G99" s="1537"/>
      <c r="H99" s="1537"/>
      <c r="I99" s="1537"/>
      <c r="J99" s="1537"/>
      <c r="K99" s="1537"/>
      <c r="L99" s="1537"/>
      <c r="M99" s="1537"/>
      <c r="N99" s="1537"/>
      <c r="O99" s="1537"/>
      <c r="P99" s="1537"/>
      <c r="Q99" s="1537"/>
      <c r="R99" s="1537"/>
      <c r="S99" s="1537"/>
      <c r="T99" s="1537"/>
      <c r="U99" s="1537"/>
      <c r="V99" s="1537"/>
      <c r="W99" s="1537"/>
      <c r="X99" s="1537"/>
      <c r="Y99" s="1537"/>
      <c r="Z99" s="1537"/>
      <c r="AA99" s="1537"/>
      <c r="AB99" s="1537"/>
      <c r="AC99" s="1537"/>
      <c r="AD99" s="1537"/>
      <c r="AE99" s="1537"/>
      <c r="AF99" s="1537"/>
      <c r="AG99" s="1537"/>
      <c r="AH99" s="1537"/>
      <c r="AI99" s="1537"/>
      <c r="AJ99" s="1537"/>
      <c r="AK99" s="1537"/>
      <c r="AL99" s="1537"/>
      <c r="AM99" s="1537"/>
      <c r="AN99" s="1537"/>
      <c r="AO99" s="1537"/>
      <c r="AP99" s="1537"/>
      <c r="AQ99" s="1537"/>
      <c r="AR99" s="1537"/>
      <c r="AS99" s="1537"/>
      <c r="AT99" s="1537"/>
      <c r="AU99" s="1537"/>
      <c r="AV99" s="1537"/>
      <c r="AW99" s="1537"/>
      <c r="AX99" s="1537"/>
      <c r="AY99" s="1537"/>
      <c r="AZ99" s="1537"/>
      <c r="BA99" s="1537"/>
      <c r="BB99" s="1537"/>
      <c r="BC99" s="1537"/>
      <c r="BD99" s="1537"/>
      <c r="BE99" s="1537"/>
      <c r="BF99" s="1537"/>
      <c r="BG99" s="1537"/>
      <c r="BH99" s="1537"/>
      <c r="BI99" s="1537"/>
      <c r="BJ99" s="1537"/>
      <c r="BK99" s="1537"/>
      <c r="BL99" s="1537"/>
      <c r="BM99" s="1537"/>
      <c r="BN99" s="1537"/>
      <c r="BO99" s="1537"/>
      <c r="BP99" s="1537"/>
      <c r="BQ99" s="1537"/>
      <c r="BR99" s="1537"/>
      <c r="BS99" s="1537"/>
      <c r="BT99" s="1537"/>
      <c r="BU99" s="1537"/>
      <c r="BV99" s="1537"/>
      <c r="BW99" s="1537"/>
      <c r="BX99" s="1537"/>
      <c r="BY99" s="1537"/>
      <c r="BZ99" s="1537"/>
      <c r="CA99" s="1537"/>
      <c r="CB99" s="1537"/>
      <c r="CC99" s="1537"/>
      <c r="CD99" s="1537"/>
      <c r="CE99" s="1537"/>
      <c r="CF99" s="1537"/>
      <c r="CG99" s="1537"/>
      <c r="CH99" s="1537"/>
      <c r="CI99" s="1537"/>
      <c r="CJ99" s="1537"/>
      <c r="CK99" s="1537"/>
      <c r="CL99" s="1537"/>
      <c r="CM99" s="1537"/>
      <c r="CN99" s="1537"/>
      <c r="CO99" s="1537"/>
      <c r="CP99" s="1537"/>
      <c r="CQ99" s="1537"/>
      <c r="CR99" s="1537"/>
      <c r="CS99" s="1537"/>
      <c r="CT99" s="1537"/>
      <c r="CU99" s="1537"/>
      <c r="CV99" s="1537"/>
      <c r="CW99" s="1537"/>
      <c r="CX99" s="1537"/>
      <c r="CY99" s="1537"/>
      <c r="DE99" s="425"/>
      <c r="DF99" s="425"/>
      <c r="DG99" s="425"/>
      <c r="DH99" s="425"/>
      <c r="DI99" s="425"/>
      <c r="DJ99" s="425"/>
      <c r="DK99" s="425"/>
      <c r="DL99" s="425"/>
    </row>
    <row r="100" spans="1:116" ht="4.95" customHeight="1" x14ac:dyDescent="0.2">
      <c r="A100" s="448"/>
      <c r="B100" s="448"/>
      <c r="C100" s="448"/>
      <c r="D100" s="448"/>
      <c r="E100" s="448"/>
      <c r="F100" s="449"/>
      <c r="G100" s="449"/>
      <c r="H100" s="449"/>
      <c r="I100" s="449"/>
      <c r="J100" s="449"/>
      <c r="K100" s="449"/>
      <c r="L100" s="449"/>
      <c r="M100" s="449"/>
      <c r="N100" s="449"/>
      <c r="O100" s="449"/>
      <c r="P100" s="449"/>
      <c r="Q100" s="449"/>
      <c r="R100" s="449"/>
      <c r="S100" s="449"/>
      <c r="T100" s="449"/>
      <c r="U100" s="449"/>
      <c r="V100" s="449"/>
      <c r="W100" s="449"/>
      <c r="X100" s="449"/>
      <c r="Y100" s="449"/>
      <c r="Z100" s="449"/>
      <c r="AA100" s="449"/>
      <c r="AB100" s="449"/>
      <c r="AC100" s="449"/>
      <c r="AD100" s="449"/>
      <c r="AE100" s="449"/>
      <c r="AF100" s="449"/>
      <c r="AG100" s="449"/>
      <c r="AH100" s="449"/>
      <c r="AI100" s="449"/>
      <c r="AJ100" s="449"/>
      <c r="AK100" s="449"/>
      <c r="AL100" s="449"/>
      <c r="AM100" s="449"/>
      <c r="AN100" s="449"/>
      <c r="AO100" s="449"/>
      <c r="AP100" s="449"/>
      <c r="AQ100" s="449"/>
      <c r="AR100" s="449"/>
      <c r="AS100" s="449"/>
      <c r="AT100" s="449"/>
      <c r="AU100" s="449"/>
      <c r="AV100" s="449"/>
      <c r="AW100" s="449"/>
      <c r="AX100" s="449"/>
      <c r="AY100" s="449"/>
      <c r="AZ100" s="449"/>
      <c r="BA100" s="449"/>
      <c r="BB100" s="449"/>
      <c r="BC100" s="449"/>
      <c r="BD100" s="449"/>
      <c r="BE100" s="449"/>
      <c r="BF100" s="449"/>
      <c r="BG100" s="449"/>
      <c r="BH100" s="449"/>
      <c r="BI100" s="449"/>
      <c r="BJ100" s="449"/>
      <c r="BK100" s="449"/>
      <c r="BL100" s="449"/>
      <c r="BM100" s="449"/>
      <c r="BN100" s="449"/>
      <c r="BO100" s="449"/>
      <c r="BP100" s="449"/>
      <c r="BQ100" s="449"/>
      <c r="BR100" s="449"/>
      <c r="BS100" s="449"/>
      <c r="BT100" s="449"/>
      <c r="BU100" s="449"/>
      <c r="BV100" s="449"/>
      <c r="BW100" s="449"/>
      <c r="BX100" s="449"/>
      <c r="BY100" s="449"/>
      <c r="BZ100" s="449"/>
      <c r="CA100" s="449"/>
      <c r="CB100" s="449"/>
      <c r="CC100" s="449"/>
      <c r="CD100" s="449"/>
      <c r="CE100" s="449"/>
      <c r="CF100" s="449"/>
      <c r="CG100" s="449"/>
      <c r="CH100" s="449"/>
      <c r="CI100" s="449"/>
      <c r="CJ100" s="449"/>
      <c r="CK100" s="449"/>
      <c r="CL100" s="449"/>
      <c r="CM100" s="449"/>
      <c r="CN100" s="449"/>
      <c r="CO100" s="449"/>
      <c r="CP100" s="449"/>
      <c r="CQ100" s="449"/>
      <c r="CR100" s="449"/>
      <c r="CS100" s="449"/>
      <c r="CT100" s="448"/>
      <c r="CU100" s="448"/>
      <c r="CV100" s="448"/>
      <c r="CW100" s="448"/>
      <c r="CX100" s="448"/>
      <c r="CY100" s="448"/>
      <c r="DE100" s="425"/>
      <c r="DF100" s="425"/>
      <c r="DG100" s="425"/>
      <c r="DH100" s="425"/>
      <c r="DI100" s="425"/>
      <c r="DJ100" s="425"/>
      <c r="DK100" s="425"/>
      <c r="DL100" s="425"/>
    </row>
    <row r="101" spans="1:116" ht="4.95" customHeight="1" x14ac:dyDescent="0.2">
      <c r="A101" s="448"/>
      <c r="B101" s="448"/>
      <c r="C101" s="448"/>
      <c r="D101" s="1538" t="s">
        <v>590</v>
      </c>
      <c r="E101" s="1538"/>
      <c r="F101" s="1538"/>
      <c r="G101" s="1538"/>
      <c r="H101" s="1538"/>
      <c r="I101" s="1538"/>
      <c r="J101" s="1538"/>
      <c r="K101" s="1538"/>
      <c r="L101" s="1538"/>
      <c r="M101" s="1538"/>
      <c r="N101" s="1538"/>
      <c r="O101" s="1538"/>
      <c r="P101" s="1538"/>
      <c r="Q101" s="1538"/>
      <c r="R101" s="1538"/>
      <c r="S101" s="1538"/>
      <c r="T101" s="1538"/>
      <c r="U101" s="1538"/>
      <c r="V101" s="1538"/>
      <c r="W101" s="1538"/>
      <c r="X101" s="1538"/>
      <c r="Y101" s="1538"/>
      <c r="Z101" s="1538"/>
      <c r="AA101" s="1538"/>
      <c r="AB101" s="1538"/>
      <c r="AC101" s="1538"/>
      <c r="AD101" s="1538"/>
      <c r="AE101" s="1538"/>
      <c r="AF101" s="1538"/>
      <c r="AG101" s="1538"/>
      <c r="AH101" s="1538"/>
      <c r="AI101" s="1538"/>
      <c r="AJ101" s="1538"/>
      <c r="AK101" s="1538"/>
      <c r="AL101" s="1538"/>
      <c r="AM101" s="1538"/>
      <c r="AN101" s="1538"/>
      <c r="AO101" s="1538"/>
      <c r="AP101" s="1538"/>
      <c r="AQ101" s="1538"/>
      <c r="AR101" s="1538"/>
      <c r="AS101" s="1538"/>
      <c r="AT101" s="1538"/>
      <c r="AU101" s="1538"/>
      <c r="AV101" s="1538"/>
      <c r="AW101" s="1538"/>
      <c r="AX101" s="1538"/>
      <c r="AY101" s="1538"/>
      <c r="AZ101" s="1538"/>
      <c r="BA101" s="1538"/>
      <c r="BB101" s="1538"/>
      <c r="BC101" s="1538"/>
      <c r="BD101" s="1538"/>
      <c r="BE101" s="1538"/>
      <c r="BF101" s="1538"/>
      <c r="BG101" s="1538"/>
      <c r="BH101" s="1538"/>
      <c r="BI101" s="1538"/>
      <c r="BJ101" s="1538"/>
      <c r="BK101" s="1538"/>
      <c r="BL101" s="1538"/>
      <c r="BM101" s="1538"/>
      <c r="BN101" s="1538"/>
      <c r="BO101" s="1538"/>
      <c r="BP101" s="1538"/>
      <c r="BQ101" s="1538"/>
      <c r="BR101" s="1538"/>
      <c r="BS101" s="1538"/>
      <c r="BT101" s="1538"/>
      <c r="BU101" s="1534" t="s">
        <v>591</v>
      </c>
      <c r="BV101" s="1534"/>
      <c r="BW101" s="1534"/>
      <c r="BX101" s="1534"/>
      <c r="BY101" s="1534"/>
      <c r="BZ101" s="1534"/>
      <c r="CA101" s="1534"/>
      <c r="CB101" s="1534"/>
      <c r="CC101" s="1534"/>
      <c r="CD101" s="1535"/>
      <c r="CE101" s="1535"/>
      <c r="CF101" s="1535"/>
      <c r="CG101" s="1535"/>
      <c r="CH101" s="1534" t="s">
        <v>592</v>
      </c>
      <c r="CI101" s="1534"/>
      <c r="CJ101" s="1534"/>
      <c r="CK101" s="1534"/>
      <c r="CL101" s="1534"/>
      <c r="CM101" s="1534"/>
      <c r="CN101" s="1534"/>
      <c r="CO101" s="1534"/>
      <c r="CP101" s="1534"/>
      <c r="CQ101" s="1535"/>
      <c r="CR101" s="1535"/>
      <c r="CS101" s="1535"/>
      <c r="CT101" s="1535"/>
      <c r="CU101" s="431"/>
      <c r="CV101" s="431"/>
      <c r="CW101" s="451"/>
      <c r="CX101" s="451"/>
      <c r="CY101" s="451"/>
      <c r="DE101" s="425"/>
      <c r="DF101" s="425"/>
      <c r="DG101" s="425"/>
      <c r="DH101" s="425"/>
      <c r="DI101" s="425"/>
      <c r="DJ101" s="425"/>
      <c r="DK101" s="425"/>
      <c r="DL101" s="425"/>
    </row>
    <row r="102" spans="1:116" ht="4.95" customHeight="1" x14ac:dyDescent="0.2">
      <c r="A102" s="436"/>
      <c r="B102" s="436"/>
      <c r="C102" s="436"/>
      <c r="D102" s="1538"/>
      <c r="E102" s="1538"/>
      <c r="F102" s="1538"/>
      <c r="G102" s="1538"/>
      <c r="H102" s="1538"/>
      <c r="I102" s="1538"/>
      <c r="J102" s="1538"/>
      <c r="K102" s="1538"/>
      <c r="L102" s="1538"/>
      <c r="M102" s="1538"/>
      <c r="N102" s="1538"/>
      <c r="O102" s="1538"/>
      <c r="P102" s="1538"/>
      <c r="Q102" s="1538"/>
      <c r="R102" s="1538"/>
      <c r="S102" s="1538"/>
      <c r="T102" s="1538"/>
      <c r="U102" s="1538"/>
      <c r="V102" s="1538"/>
      <c r="W102" s="1538"/>
      <c r="X102" s="1538"/>
      <c r="Y102" s="1538"/>
      <c r="Z102" s="1538"/>
      <c r="AA102" s="1538"/>
      <c r="AB102" s="1538"/>
      <c r="AC102" s="1538"/>
      <c r="AD102" s="1538"/>
      <c r="AE102" s="1538"/>
      <c r="AF102" s="1538"/>
      <c r="AG102" s="1538"/>
      <c r="AH102" s="1538"/>
      <c r="AI102" s="1538"/>
      <c r="AJ102" s="1538"/>
      <c r="AK102" s="1538"/>
      <c r="AL102" s="1538"/>
      <c r="AM102" s="1538"/>
      <c r="AN102" s="1538"/>
      <c r="AO102" s="1538"/>
      <c r="AP102" s="1538"/>
      <c r="AQ102" s="1538"/>
      <c r="AR102" s="1538"/>
      <c r="AS102" s="1538"/>
      <c r="AT102" s="1538"/>
      <c r="AU102" s="1538"/>
      <c r="AV102" s="1538"/>
      <c r="AW102" s="1538"/>
      <c r="AX102" s="1538"/>
      <c r="AY102" s="1538"/>
      <c r="AZ102" s="1538"/>
      <c r="BA102" s="1538"/>
      <c r="BB102" s="1538"/>
      <c r="BC102" s="1538"/>
      <c r="BD102" s="1538"/>
      <c r="BE102" s="1538"/>
      <c r="BF102" s="1538"/>
      <c r="BG102" s="1538"/>
      <c r="BH102" s="1538"/>
      <c r="BI102" s="1538"/>
      <c r="BJ102" s="1538"/>
      <c r="BK102" s="1538"/>
      <c r="BL102" s="1538"/>
      <c r="BM102" s="1538"/>
      <c r="BN102" s="1538"/>
      <c r="BO102" s="1538"/>
      <c r="BP102" s="1538"/>
      <c r="BQ102" s="1538"/>
      <c r="BR102" s="1538"/>
      <c r="BS102" s="1538"/>
      <c r="BT102" s="1538"/>
      <c r="BU102" s="1534"/>
      <c r="BV102" s="1534"/>
      <c r="BW102" s="1534"/>
      <c r="BX102" s="1534"/>
      <c r="BY102" s="1534"/>
      <c r="BZ102" s="1534"/>
      <c r="CA102" s="1534"/>
      <c r="CB102" s="1534"/>
      <c r="CC102" s="1534"/>
      <c r="CD102" s="1535"/>
      <c r="CE102" s="1535"/>
      <c r="CF102" s="1535"/>
      <c r="CG102" s="1535"/>
      <c r="CH102" s="1534"/>
      <c r="CI102" s="1534"/>
      <c r="CJ102" s="1534"/>
      <c r="CK102" s="1534"/>
      <c r="CL102" s="1534"/>
      <c r="CM102" s="1534"/>
      <c r="CN102" s="1534"/>
      <c r="CO102" s="1534"/>
      <c r="CP102" s="1534"/>
      <c r="CQ102" s="1535"/>
      <c r="CR102" s="1535"/>
      <c r="CS102" s="1535"/>
      <c r="CT102" s="1535"/>
      <c r="CU102" s="431"/>
      <c r="CV102" s="431"/>
      <c r="CW102" s="451"/>
      <c r="CX102" s="451"/>
      <c r="CY102" s="451"/>
      <c r="DE102" s="425"/>
      <c r="DF102" s="425"/>
      <c r="DG102" s="425"/>
      <c r="DH102" s="425"/>
      <c r="DI102" s="425"/>
      <c r="DJ102" s="425"/>
      <c r="DK102" s="425"/>
      <c r="DL102" s="425"/>
    </row>
    <row r="103" spans="1:116" ht="4.95" customHeight="1" x14ac:dyDescent="0.2">
      <c r="A103" s="436"/>
      <c r="B103" s="436"/>
      <c r="C103" s="436"/>
      <c r="D103" s="1538"/>
      <c r="E103" s="1538"/>
      <c r="F103" s="1538"/>
      <c r="G103" s="1538"/>
      <c r="H103" s="1538"/>
      <c r="I103" s="1538"/>
      <c r="J103" s="1538"/>
      <c r="K103" s="1538"/>
      <c r="L103" s="1538"/>
      <c r="M103" s="1538"/>
      <c r="N103" s="1538"/>
      <c r="O103" s="1538"/>
      <c r="P103" s="1538"/>
      <c r="Q103" s="1538"/>
      <c r="R103" s="1538"/>
      <c r="S103" s="1538"/>
      <c r="T103" s="1538"/>
      <c r="U103" s="1538"/>
      <c r="V103" s="1538"/>
      <c r="W103" s="1538"/>
      <c r="X103" s="1538"/>
      <c r="Y103" s="1538"/>
      <c r="Z103" s="1538"/>
      <c r="AA103" s="1538"/>
      <c r="AB103" s="1538"/>
      <c r="AC103" s="1538"/>
      <c r="AD103" s="1538"/>
      <c r="AE103" s="1538"/>
      <c r="AF103" s="1538"/>
      <c r="AG103" s="1538"/>
      <c r="AH103" s="1538"/>
      <c r="AI103" s="1538"/>
      <c r="AJ103" s="1538"/>
      <c r="AK103" s="1538"/>
      <c r="AL103" s="1538"/>
      <c r="AM103" s="1538"/>
      <c r="AN103" s="1538"/>
      <c r="AO103" s="1538"/>
      <c r="AP103" s="1538"/>
      <c r="AQ103" s="1538"/>
      <c r="AR103" s="1538"/>
      <c r="AS103" s="1538"/>
      <c r="AT103" s="1538"/>
      <c r="AU103" s="1538"/>
      <c r="AV103" s="1538"/>
      <c r="AW103" s="1538"/>
      <c r="AX103" s="1538"/>
      <c r="AY103" s="1538"/>
      <c r="AZ103" s="1538"/>
      <c r="BA103" s="1538"/>
      <c r="BB103" s="1538"/>
      <c r="BC103" s="1538"/>
      <c r="BD103" s="1538"/>
      <c r="BE103" s="1538"/>
      <c r="BF103" s="1538"/>
      <c r="BG103" s="1538"/>
      <c r="BH103" s="1538"/>
      <c r="BI103" s="1538"/>
      <c r="BJ103" s="1538"/>
      <c r="BK103" s="1538"/>
      <c r="BL103" s="1538"/>
      <c r="BM103" s="1538"/>
      <c r="BN103" s="1538"/>
      <c r="BO103" s="1538"/>
      <c r="BP103" s="1538"/>
      <c r="BQ103" s="1538"/>
      <c r="BR103" s="1538"/>
      <c r="BS103" s="1538"/>
      <c r="BT103" s="1538"/>
      <c r="BU103" s="1534"/>
      <c r="BV103" s="1534"/>
      <c r="BW103" s="1534"/>
      <c r="BX103" s="1534"/>
      <c r="BY103" s="1534"/>
      <c r="BZ103" s="1534"/>
      <c r="CA103" s="1534"/>
      <c r="CB103" s="1534"/>
      <c r="CC103" s="1534"/>
      <c r="CD103" s="1535"/>
      <c r="CE103" s="1535"/>
      <c r="CF103" s="1535"/>
      <c r="CG103" s="1535"/>
      <c r="CH103" s="1534"/>
      <c r="CI103" s="1534"/>
      <c r="CJ103" s="1534"/>
      <c r="CK103" s="1534"/>
      <c r="CL103" s="1534"/>
      <c r="CM103" s="1534"/>
      <c r="CN103" s="1534"/>
      <c r="CO103" s="1534"/>
      <c r="CP103" s="1534"/>
      <c r="CQ103" s="1535"/>
      <c r="CR103" s="1535"/>
      <c r="CS103" s="1535"/>
      <c r="CT103" s="1535"/>
      <c r="CU103" s="431"/>
      <c r="CV103" s="431"/>
      <c r="CW103" s="451"/>
      <c r="CX103" s="451"/>
      <c r="CY103" s="451"/>
      <c r="DE103" s="425"/>
      <c r="DF103" s="425"/>
      <c r="DG103" s="425"/>
      <c r="DH103" s="425"/>
      <c r="DI103" s="425"/>
      <c r="DJ103" s="425"/>
      <c r="DK103" s="425"/>
      <c r="DL103" s="425"/>
    </row>
    <row r="104" spans="1:116" ht="4.95" customHeight="1" x14ac:dyDescent="0.2">
      <c r="A104" s="436"/>
      <c r="B104" s="436"/>
      <c r="C104" s="436"/>
      <c r="D104" s="436"/>
      <c r="E104" s="436"/>
      <c r="F104" s="449"/>
      <c r="G104" s="449"/>
      <c r="H104" s="449"/>
      <c r="I104" s="449"/>
      <c r="J104" s="449"/>
      <c r="K104" s="449"/>
      <c r="L104" s="449"/>
      <c r="M104" s="449"/>
      <c r="N104" s="449"/>
      <c r="O104" s="449"/>
      <c r="P104" s="449"/>
      <c r="Q104" s="449"/>
      <c r="R104" s="449"/>
      <c r="S104" s="449"/>
      <c r="T104" s="449"/>
      <c r="U104" s="449"/>
      <c r="V104" s="449"/>
      <c r="W104" s="449"/>
      <c r="X104" s="449"/>
      <c r="Y104" s="449"/>
      <c r="Z104" s="449"/>
      <c r="AA104" s="449"/>
      <c r="AB104" s="449"/>
      <c r="AC104" s="449"/>
      <c r="AD104" s="449"/>
      <c r="AE104" s="449"/>
      <c r="AF104" s="449"/>
      <c r="AG104" s="449"/>
      <c r="AH104" s="449"/>
      <c r="AI104" s="449"/>
      <c r="AJ104" s="449"/>
      <c r="AK104" s="449"/>
      <c r="AL104" s="449"/>
      <c r="AM104" s="449"/>
      <c r="AN104" s="449"/>
      <c r="AO104" s="449"/>
      <c r="AP104" s="449"/>
      <c r="AQ104" s="449"/>
      <c r="AR104" s="449"/>
      <c r="AS104" s="449"/>
      <c r="AT104" s="449"/>
      <c r="AU104" s="449"/>
      <c r="AV104" s="449"/>
      <c r="AW104" s="449"/>
      <c r="AX104" s="449"/>
      <c r="AY104" s="449"/>
      <c r="AZ104" s="449"/>
      <c r="BA104" s="449"/>
      <c r="BB104" s="449"/>
      <c r="BC104" s="449"/>
      <c r="BD104" s="449"/>
      <c r="BE104" s="449"/>
      <c r="BF104" s="449"/>
      <c r="BG104" s="449"/>
      <c r="BH104" s="449"/>
      <c r="BI104" s="449"/>
      <c r="BJ104" s="449"/>
      <c r="BK104" s="449"/>
      <c r="BL104" s="449"/>
      <c r="BM104" s="449"/>
      <c r="BN104" s="449"/>
      <c r="BO104" s="449"/>
      <c r="BP104" s="449"/>
      <c r="BQ104" s="449"/>
      <c r="BR104" s="449"/>
      <c r="BS104" s="449"/>
      <c r="BT104" s="449"/>
      <c r="BU104" s="449"/>
      <c r="BV104" s="449"/>
      <c r="BW104" s="449"/>
      <c r="BX104" s="449"/>
      <c r="BY104" s="449"/>
      <c r="BZ104" s="449"/>
      <c r="CA104" s="449"/>
      <c r="CB104" s="449"/>
      <c r="CC104" s="449"/>
      <c r="CD104" s="449"/>
      <c r="CE104" s="449"/>
      <c r="CF104" s="449"/>
      <c r="CG104" s="449"/>
      <c r="CH104" s="449"/>
      <c r="CI104" s="449"/>
      <c r="CJ104" s="449"/>
      <c r="CK104" s="449"/>
      <c r="CL104" s="449"/>
      <c r="CM104" s="449"/>
      <c r="CN104" s="449"/>
      <c r="CO104" s="449"/>
      <c r="CP104" s="449"/>
      <c r="CQ104" s="449"/>
      <c r="CR104" s="449"/>
      <c r="CS104" s="449"/>
      <c r="CT104" s="436"/>
      <c r="CU104" s="436"/>
      <c r="CV104" s="436"/>
      <c r="CW104" s="436"/>
      <c r="CX104" s="436"/>
      <c r="CY104" s="436"/>
      <c r="DE104" s="425"/>
      <c r="DF104" s="425"/>
      <c r="DG104" s="425"/>
      <c r="DH104" s="425"/>
      <c r="DI104" s="425"/>
      <c r="DJ104" s="425"/>
      <c r="DK104" s="425"/>
      <c r="DL104" s="425"/>
    </row>
    <row r="105" spans="1:116" ht="4.95" customHeight="1" x14ac:dyDescent="0.2">
      <c r="A105" s="436"/>
      <c r="B105" s="436"/>
      <c r="C105" s="436"/>
      <c r="D105" s="436"/>
      <c r="E105" s="436"/>
      <c r="F105" s="449"/>
      <c r="G105" s="449"/>
      <c r="H105" s="449"/>
      <c r="I105" s="449"/>
      <c r="J105" s="449"/>
      <c r="K105" s="449"/>
      <c r="L105" s="449"/>
      <c r="M105" s="449"/>
      <c r="N105" s="449"/>
      <c r="O105" s="449"/>
      <c r="P105" s="449"/>
      <c r="Q105" s="449"/>
      <c r="R105" s="449"/>
      <c r="S105" s="449"/>
      <c r="T105" s="449"/>
      <c r="U105" s="449"/>
      <c r="V105" s="449"/>
      <c r="W105" s="449"/>
      <c r="X105" s="449"/>
      <c r="Y105" s="449"/>
      <c r="Z105" s="449"/>
      <c r="AA105" s="449"/>
      <c r="AB105" s="449"/>
      <c r="AC105" s="449"/>
      <c r="AD105" s="449"/>
      <c r="AE105" s="449"/>
      <c r="AF105" s="449"/>
      <c r="AG105" s="449"/>
      <c r="AH105" s="449"/>
      <c r="AI105" s="449"/>
      <c r="AJ105" s="449"/>
      <c r="AK105" s="449"/>
      <c r="AL105" s="449"/>
      <c r="AM105" s="449"/>
      <c r="AN105" s="449"/>
      <c r="AO105" s="449"/>
      <c r="AP105" s="449"/>
      <c r="AQ105" s="449"/>
      <c r="AR105" s="449"/>
      <c r="AS105" s="449"/>
      <c r="AT105" s="449"/>
      <c r="AU105" s="449"/>
      <c r="AV105" s="449"/>
      <c r="AW105" s="449"/>
      <c r="AX105" s="449"/>
      <c r="AY105" s="449"/>
      <c r="AZ105" s="449"/>
      <c r="BA105" s="449"/>
      <c r="BB105" s="449"/>
      <c r="BC105" s="449"/>
      <c r="BD105" s="449"/>
      <c r="BE105" s="449"/>
      <c r="BF105" s="449"/>
      <c r="BG105" s="449"/>
      <c r="BH105" s="449"/>
      <c r="BI105" s="449"/>
      <c r="BJ105" s="449"/>
      <c r="BK105" s="449"/>
      <c r="BL105" s="449"/>
      <c r="BM105" s="449"/>
      <c r="BN105" s="449"/>
      <c r="BO105" s="449"/>
      <c r="BP105" s="449"/>
      <c r="BQ105" s="449"/>
      <c r="BR105" s="449"/>
      <c r="BS105" s="449"/>
      <c r="BT105" s="449"/>
      <c r="BU105" s="449"/>
      <c r="BV105" s="449"/>
      <c r="BW105" s="449"/>
      <c r="BX105" s="449"/>
      <c r="BY105" s="449"/>
      <c r="BZ105" s="449"/>
      <c r="CA105" s="449"/>
      <c r="CB105" s="449"/>
      <c r="CC105" s="449"/>
      <c r="CD105" s="449"/>
      <c r="CE105" s="449"/>
      <c r="CF105" s="449"/>
      <c r="CG105" s="449"/>
      <c r="CH105" s="449"/>
      <c r="CI105" s="449"/>
      <c r="CJ105" s="449"/>
      <c r="CK105" s="449"/>
      <c r="CL105" s="449"/>
      <c r="CM105" s="449"/>
      <c r="CN105" s="449"/>
      <c r="CO105" s="449"/>
      <c r="CP105" s="449"/>
      <c r="CQ105" s="449"/>
      <c r="CR105" s="449"/>
      <c r="CS105" s="449"/>
      <c r="CT105" s="436"/>
      <c r="CU105" s="436"/>
      <c r="CV105" s="436"/>
      <c r="CW105" s="436"/>
      <c r="CX105" s="436"/>
      <c r="CY105" s="436"/>
      <c r="DE105" s="425"/>
      <c r="DF105" s="425"/>
      <c r="DG105" s="425"/>
      <c r="DH105" s="425"/>
      <c r="DI105" s="425"/>
      <c r="DJ105" s="425"/>
      <c r="DK105" s="425"/>
      <c r="DL105" s="425"/>
    </row>
    <row r="106" spans="1:116" ht="5.4" customHeight="1" x14ac:dyDescent="0.2">
      <c r="A106" s="436"/>
      <c r="B106" s="436"/>
      <c r="C106" s="436"/>
      <c r="D106" s="456" t="s">
        <v>593</v>
      </c>
      <c r="E106" s="456"/>
      <c r="F106" s="456"/>
      <c r="G106" s="456"/>
      <c r="H106" s="456"/>
      <c r="I106" s="456"/>
      <c r="J106" s="1536" t="s">
        <v>594</v>
      </c>
      <c r="K106" s="1536"/>
      <c r="L106" s="1536"/>
      <c r="M106" s="1536"/>
      <c r="N106" s="1536"/>
      <c r="O106" s="1536"/>
      <c r="P106" s="1536"/>
      <c r="Q106" s="1536"/>
      <c r="R106" s="1536"/>
      <c r="S106" s="1536"/>
      <c r="T106" s="1536"/>
      <c r="U106" s="1536"/>
      <c r="V106" s="1536"/>
      <c r="W106" s="1536"/>
      <c r="X106" s="1536"/>
      <c r="Y106" s="1536"/>
      <c r="Z106" s="1536"/>
      <c r="AA106" s="1536"/>
      <c r="AB106" s="1536"/>
      <c r="AC106" s="1536"/>
      <c r="AD106" s="1536"/>
      <c r="AE106" s="1536"/>
      <c r="AF106" s="1536"/>
      <c r="AG106" s="1536"/>
      <c r="AH106" s="1536"/>
      <c r="AI106" s="1536"/>
      <c r="AJ106" s="1536"/>
      <c r="AK106" s="1536"/>
      <c r="AL106" s="1536"/>
      <c r="AM106" s="1536"/>
      <c r="AN106" s="1536"/>
      <c r="AO106" s="1536"/>
      <c r="AP106" s="1536"/>
      <c r="AQ106" s="1536"/>
      <c r="AR106" s="1536"/>
      <c r="AS106" s="1536"/>
      <c r="AT106" s="1536"/>
      <c r="AU106" s="1536"/>
      <c r="AV106" s="1536"/>
      <c r="AW106" s="1536"/>
      <c r="AX106" s="1536"/>
      <c r="AY106" s="1536"/>
      <c r="AZ106" s="1536"/>
      <c r="BA106" s="1536"/>
      <c r="BB106" s="1536"/>
      <c r="BC106" s="1536"/>
      <c r="BD106" s="1536"/>
      <c r="BE106" s="1536"/>
      <c r="BF106" s="1536"/>
      <c r="BG106" s="1536"/>
      <c r="BH106" s="1536"/>
      <c r="BI106" s="1536"/>
      <c r="BJ106" s="1536"/>
      <c r="BK106" s="1536"/>
      <c r="BL106" s="1536"/>
      <c r="BM106" s="1536"/>
      <c r="BN106" s="1536"/>
      <c r="BO106" s="1536"/>
      <c r="BP106" s="1536"/>
      <c r="BQ106" s="1536"/>
      <c r="BR106" s="1536"/>
      <c r="BS106" s="1536"/>
      <c r="BT106" s="1536"/>
      <c r="BU106" s="1536"/>
      <c r="BV106" s="1536"/>
      <c r="BW106" s="1536"/>
      <c r="BX106" s="1536"/>
      <c r="BY106" s="1536"/>
      <c r="BZ106" s="1536"/>
      <c r="CA106" s="1536"/>
      <c r="CB106" s="1536"/>
      <c r="CC106" s="1536"/>
      <c r="CD106" s="1536"/>
      <c r="CE106" s="1536"/>
      <c r="CF106" s="1536"/>
      <c r="CG106" s="1536"/>
      <c r="CH106" s="1536"/>
      <c r="CI106" s="1536"/>
      <c r="CJ106" s="1536"/>
      <c r="CK106" s="1536"/>
      <c r="CL106" s="1536"/>
      <c r="CM106" s="1536"/>
      <c r="CN106" s="1536"/>
      <c r="CO106" s="1536"/>
      <c r="CP106" s="1536"/>
      <c r="CQ106" s="1536"/>
      <c r="CR106" s="1536"/>
      <c r="CS106" s="1536"/>
      <c r="CT106" s="1536"/>
      <c r="CU106" s="1536"/>
      <c r="CV106" s="1536"/>
      <c r="CW106" s="1536"/>
      <c r="CX106" s="1536"/>
      <c r="CY106" s="1536"/>
      <c r="DE106" s="425"/>
      <c r="DF106" s="425"/>
      <c r="DG106" s="425"/>
      <c r="DH106" s="425"/>
      <c r="DI106" s="425"/>
      <c r="DJ106" s="425"/>
      <c r="DK106" s="425"/>
      <c r="DL106" s="425"/>
    </row>
    <row r="107" spans="1:116" ht="5.4" customHeight="1" x14ac:dyDescent="0.2">
      <c r="A107" s="436"/>
      <c r="B107" s="436"/>
      <c r="C107" s="436"/>
      <c r="D107" s="456"/>
      <c r="E107" s="456"/>
      <c r="F107" s="456"/>
      <c r="G107" s="456"/>
      <c r="H107" s="456"/>
      <c r="I107" s="456"/>
      <c r="J107" s="1536"/>
      <c r="K107" s="1536"/>
      <c r="L107" s="1536"/>
      <c r="M107" s="1536"/>
      <c r="N107" s="1536"/>
      <c r="O107" s="1536"/>
      <c r="P107" s="1536"/>
      <c r="Q107" s="1536"/>
      <c r="R107" s="1536"/>
      <c r="S107" s="1536"/>
      <c r="T107" s="1536"/>
      <c r="U107" s="1536"/>
      <c r="V107" s="1536"/>
      <c r="W107" s="1536"/>
      <c r="X107" s="1536"/>
      <c r="Y107" s="1536"/>
      <c r="Z107" s="1536"/>
      <c r="AA107" s="1536"/>
      <c r="AB107" s="1536"/>
      <c r="AC107" s="1536"/>
      <c r="AD107" s="1536"/>
      <c r="AE107" s="1536"/>
      <c r="AF107" s="1536"/>
      <c r="AG107" s="1536"/>
      <c r="AH107" s="1536"/>
      <c r="AI107" s="1536"/>
      <c r="AJ107" s="1536"/>
      <c r="AK107" s="1536"/>
      <c r="AL107" s="1536"/>
      <c r="AM107" s="1536"/>
      <c r="AN107" s="1536"/>
      <c r="AO107" s="1536"/>
      <c r="AP107" s="1536"/>
      <c r="AQ107" s="1536"/>
      <c r="AR107" s="1536"/>
      <c r="AS107" s="1536"/>
      <c r="AT107" s="1536"/>
      <c r="AU107" s="1536"/>
      <c r="AV107" s="1536"/>
      <c r="AW107" s="1536"/>
      <c r="AX107" s="1536"/>
      <c r="AY107" s="1536"/>
      <c r="AZ107" s="1536"/>
      <c r="BA107" s="1536"/>
      <c r="BB107" s="1536"/>
      <c r="BC107" s="1536"/>
      <c r="BD107" s="1536"/>
      <c r="BE107" s="1536"/>
      <c r="BF107" s="1536"/>
      <c r="BG107" s="1536"/>
      <c r="BH107" s="1536"/>
      <c r="BI107" s="1536"/>
      <c r="BJ107" s="1536"/>
      <c r="BK107" s="1536"/>
      <c r="BL107" s="1536"/>
      <c r="BM107" s="1536"/>
      <c r="BN107" s="1536"/>
      <c r="BO107" s="1536"/>
      <c r="BP107" s="1536"/>
      <c r="BQ107" s="1536"/>
      <c r="BR107" s="1536"/>
      <c r="BS107" s="1536"/>
      <c r="BT107" s="1536"/>
      <c r="BU107" s="1536"/>
      <c r="BV107" s="1536"/>
      <c r="BW107" s="1536"/>
      <c r="BX107" s="1536"/>
      <c r="BY107" s="1536"/>
      <c r="BZ107" s="1536"/>
      <c r="CA107" s="1536"/>
      <c r="CB107" s="1536"/>
      <c r="CC107" s="1536"/>
      <c r="CD107" s="1536"/>
      <c r="CE107" s="1536"/>
      <c r="CF107" s="1536"/>
      <c r="CG107" s="1536"/>
      <c r="CH107" s="1536"/>
      <c r="CI107" s="1536"/>
      <c r="CJ107" s="1536"/>
      <c r="CK107" s="1536"/>
      <c r="CL107" s="1536"/>
      <c r="CM107" s="1536"/>
      <c r="CN107" s="1536"/>
      <c r="CO107" s="1536"/>
      <c r="CP107" s="1536"/>
      <c r="CQ107" s="1536"/>
      <c r="CR107" s="1536"/>
      <c r="CS107" s="1536"/>
      <c r="CT107" s="1536"/>
      <c r="CU107" s="1536"/>
      <c r="CV107" s="1536"/>
      <c r="CW107" s="1536"/>
      <c r="CX107" s="1536"/>
      <c r="CY107" s="1536"/>
      <c r="DE107" s="425"/>
      <c r="DF107" s="425"/>
      <c r="DG107" s="425"/>
      <c r="DH107" s="425"/>
      <c r="DI107" s="425"/>
      <c r="DJ107" s="425"/>
      <c r="DK107" s="425"/>
      <c r="DL107" s="425"/>
    </row>
    <row r="108" spans="1:116" ht="5.4" customHeight="1" x14ac:dyDescent="0.2">
      <c r="A108" s="436"/>
      <c r="B108" s="436"/>
      <c r="C108" s="436"/>
      <c r="D108" s="456"/>
      <c r="E108" s="456"/>
      <c r="F108" s="456"/>
      <c r="G108" s="456"/>
      <c r="H108" s="456"/>
      <c r="I108" s="456"/>
      <c r="J108" s="1536"/>
      <c r="K108" s="1536"/>
      <c r="L108" s="1536"/>
      <c r="M108" s="1536"/>
      <c r="N108" s="1536"/>
      <c r="O108" s="1536"/>
      <c r="P108" s="1536"/>
      <c r="Q108" s="1536"/>
      <c r="R108" s="1536"/>
      <c r="S108" s="1536"/>
      <c r="T108" s="1536"/>
      <c r="U108" s="1536"/>
      <c r="V108" s="1536"/>
      <c r="W108" s="1536"/>
      <c r="X108" s="1536"/>
      <c r="Y108" s="1536"/>
      <c r="Z108" s="1536"/>
      <c r="AA108" s="1536"/>
      <c r="AB108" s="1536"/>
      <c r="AC108" s="1536"/>
      <c r="AD108" s="1536"/>
      <c r="AE108" s="1536"/>
      <c r="AF108" s="1536"/>
      <c r="AG108" s="1536"/>
      <c r="AH108" s="1536"/>
      <c r="AI108" s="1536"/>
      <c r="AJ108" s="1536"/>
      <c r="AK108" s="1536"/>
      <c r="AL108" s="1536"/>
      <c r="AM108" s="1536"/>
      <c r="AN108" s="1536"/>
      <c r="AO108" s="1536"/>
      <c r="AP108" s="1536"/>
      <c r="AQ108" s="1536"/>
      <c r="AR108" s="1536"/>
      <c r="AS108" s="1536"/>
      <c r="AT108" s="1536"/>
      <c r="AU108" s="1536"/>
      <c r="AV108" s="1536"/>
      <c r="AW108" s="1536"/>
      <c r="AX108" s="1536"/>
      <c r="AY108" s="1536"/>
      <c r="AZ108" s="1536"/>
      <c r="BA108" s="1536"/>
      <c r="BB108" s="1536"/>
      <c r="BC108" s="1536"/>
      <c r="BD108" s="1536"/>
      <c r="BE108" s="1536"/>
      <c r="BF108" s="1536"/>
      <c r="BG108" s="1536"/>
      <c r="BH108" s="1536"/>
      <c r="BI108" s="1536"/>
      <c r="BJ108" s="1536"/>
      <c r="BK108" s="1536"/>
      <c r="BL108" s="1536"/>
      <c r="BM108" s="1536"/>
      <c r="BN108" s="1536"/>
      <c r="BO108" s="1536"/>
      <c r="BP108" s="1536"/>
      <c r="BQ108" s="1536"/>
      <c r="BR108" s="1536"/>
      <c r="BS108" s="1536"/>
      <c r="BT108" s="1536"/>
      <c r="BU108" s="1536"/>
      <c r="BV108" s="1536"/>
      <c r="BW108" s="1536"/>
      <c r="BX108" s="1536"/>
      <c r="BY108" s="1536"/>
      <c r="BZ108" s="1536"/>
      <c r="CA108" s="1536"/>
      <c r="CB108" s="1536"/>
      <c r="CC108" s="1536"/>
      <c r="CD108" s="1536"/>
      <c r="CE108" s="1536"/>
      <c r="CF108" s="1536"/>
      <c r="CG108" s="1536"/>
      <c r="CH108" s="1536"/>
      <c r="CI108" s="1536"/>
      <c r="CJ108" s="1536"/>
      <c r="CK108" s="1536"/>
      <c r="CL108" s="1536"/>
      <c r="CM108" s="1536"/>
      <c r="CN108" s="1536"/>
      <c r="CO108" s="1536"/>
      <c r="CP108" s="1536"/>
      <c r="CQ108" s="1536"/>
      <c r="CR108" s="1536"/>
      <c r="CS108" s="1536"/>
      <c r="CT108" s="1536"/>
      <c r="CU108" s="1536"/>
      <c r="CV108" s="1536"/>
      <c r="CW108" s="1536"/>
      <c r="CX108" s="1536"/>
      <c r="CY108" s="1536"/>
      <c r="DE108" s="425"/>
      <c r="DF108" s="425"/>
      <c r="DG108" s="425"/>
      <c r="DH108" s="425"/>
      <c r="DI108" s="425"/>
      <c r="DJ108" s="425"/>
      <c r="DK108" s="425"/>
      <c r="DL108" s="425"/>
    </row>
    <row r="109" spans="1:116" ht="5.4" customHeight="1" x14ac:dyDescent="0.2">
      <c r="A109" s="436"/>
      <c r="B109" s="436"/>
      <c r="C109" s="436"/>
      <c r="D109" s="456"/>
      <c r="E109" s="456"/>
      <c r="F109" s="456"/>
      <c r="G109" s="456"/>
      <c r="H109" s="456"/>
      <c r="I109" s="456"/>
      <c r="J109" s="1536"/>
      <c r="K109" s="1536"/>
      <c r="L109" s="1536"/>
      <c r="M109" s="1536"/>
      <c r="N109" s="1536"/>
      <c r="O109" s="1536"/>
      <c r="P109" s="1536"/>
      <c r="Q109" s="1536"/>
      <c r="R109" s="1536"/>
      <c r="S109" s="1536"/>
      <c r="T109" s="1536"/>
      <c r="U109" s="1536"/>
      <c r="V109" s="1536"/>
      <c r="W109" s="1536"/>
      <c r="X109" s="1536"/>
      <c r="Y109" s="1536"/>
      <c r="Z109" s="1536"/>
      <c r="AA109" s="1536"/>
      <c r="AB109" s="1536"/>
      <c r="AC109" s="1536"/>
      <c r="AD109" s="1536"/>
      <c r="AE109" s="1536"/>
      <c r="AF109" s="1536"/>
      <c r="AG109" s="1536"/>
      <c r="AH109" s="1536"/>
      <c r="AI109" s="1536"/>
      <c r="AJ109" s="1536"/>
      <c r="AK109" s="1536"/>
      <c r="AL109" s="1536"/>
      <c r="AM109" s="1536"/>
      <c r="AN109" s="1536"/>
      <c r="AO109" s="1536"/>
      <c r="AP109" s="1536"/>
      <c r="AQ109" s="1536"/>
      <c r="AR109" s="1536"/>
      <c r="AS109" s="1536"/>
      <c r="AT109" s="1536"/>
      <c r="AU109" s="1536"/>
      <c r="AV109" s="1536"/>
      <c r="AW109" s="1536"/>
      <c r="AX109" s="1536"/>
      <c r="AY109" s="1536"/>
      <c r="AZ109" s="1536"/>
      <c r="BA109" s="1536"/>
      <c r="BB109" s="1536"/>
      <c r="BC109" s="1536"/>
      <c r="BD109" s="1536"/>
      <c r="BE109" s="1536"/>
      <c r="BF109" s="1536"/>
      <c r="BG109" s="1536"/>
      <c r="BH109" s="1536"/>
      <c r="BI109" s="1536"/>
      <c r="BJ109" s="1536"/>
      <c r="BK109" s="1536"/>
      <c r="BL109" s="1536"/>
      <c r="BM109" s="1536"/>
      <c r="BN109" s="1536"/>
      <c r="BO109" s="1536"/>
      <c r="BP109" s="1536"/>
      <c r="BQ109" s="1536"/>
      <c r="BR109" s="1536"/>
      <c r="BS109" s="1536"/>
      <c r="BT109" s="1536"/>
      <c r="BU109" s="1536"/>
      <c r="BV109" s="1536"/>
      <c r="BW109" s="1536"/>
      <c r="BX109" s="1536"/>
      <c r="BY109" s="1536"/>
      <c r="BZ109" s="1536"/>
      <c r="CA109" s="1536"/>
      <c r="CB109" s="1536"/>
      <c r="CC109" s="1536"/>
      <c r="CD109" s="1536"/>
      <c r="CE109" s="1536"/>
      <c r="CF109" s="1536"/>
      <c r="CG109" s="1536"/>
      <c r="CH109" s="1536"/>
      <c r="CI109" s="1536"/>
      <c r="CJ109" s="1536"/>
      <c r="CK109" s="1536"/>
      <c r="CL109" s="1536"/>
      <c r="CM109" s="1536"/>
      <c r="CN109" s="1536"/>
      <c r="CO109" s="1536"/>
      <c r="CP109" s="1536"/>
      <c r="CQ109" s="1536"/>
      <c r="CR109" s="1536"/>
      <c r="CS109" s="1536"/>
      <c r="CT109" s="1536"/>
      <c r="CU109" s="1536"/>
      <c r="CV109" s="1536"/>
      <c r="CW109" s="1536"/>
      <c r="CX109" s="1536"/>
      <c r="CY109" s="1536"/>
      <c r="DE109" s="425"/>
      <c r="DF109" s="425"/>
      <c r="DG109" s="425"/>
      <c r="DH109" s="425"/>
      <c r="DI109" s="425"/>
      <c r="DJ109" s="425"/>
      <c r="DK109" s="425"/>
      <c r="DL109" s="425"/>
    </row>
    <row r="110" spans="1:116" ht="5.4" customHeight="1" x14ac:dyDescent="0.2">
      <c r="A110" s="436"/>
      <c r="B110" s="436"/>
      <c r="C110" s="436"/>
      <c r="D110" s="456"/>
      <c r="E110" s="456"/>
      <c r="F110" s="456"/>
      <c r="G110" s="456"/>
      <c r="H110" s="456"/>
      <c r="I110" s="456"/>
      <c r="J110" s="1536"/>
      <c r="K110" s="1536"/>
      <c r="L110" s="1536"/>
      <c r="M110" s="1536"/>
      <c r="N110" s="1536"/>
      <c r="O110" s="1536"/>
      <c r="P110" s="1536"/>
      <c r="Q110" s="1536"/>
      <c r="R110" s="1536"/>
      <c r="S110" s="1536"/>
      <c r="T110" s="1536"/>
      <c r="U110" s="1536"/>
      <c r="V110" s="1536"/>
      <c r="W110" s="1536"/>
      <c r="X110" s="1536"/>
      <c r="Y110" s="1536"/>
      <c r="Z110" s="1536"/>
      <c r="AA110" s="1536"/>
      <c r="AB110" s="1536"/>
      <c r="AC110" s="1536"/>
      <c r="AD110" s="1536"/>
      <c r="AE110" s="1536"/>
      <c r="AF110" s="1536"/>
      <c r="AG110" s="1536"/>
      <c r="AH110" s="1536"/>
      <c r="AI110" s="1536"/>
      <c r="AJ110" s="1536"/>
      <c r="AK110" s="1536"/>
      <c r="AL110" s="1536"/>
      <c r="AM110" s="1536"/>
      <c r="AN110" s="1536"/>
      <c r="AO110" s="1536"/>
      <c r="AP110" s="1536"/>
      <c r="AQ110" s="1536"/>
      <c r="AR110" s="1536"/>
      <c r="AS110" s="1536"/>
      <c r="AT110" s="1536"/>
      <c r="AU110" s="1536"/>
      <c r="AV110" s="1536"/>
      <c r="AW110" s="1536"/>
      <c r="AX110" s="1536"/>
      <c r="AY110" s="1536"/>
      <c r="AZ110" s="1536"/>
      <c r="BA110" s="1536"/>
      <c r="BB110" s="1536"/>
      <c r="BC110" s="1536"/>
      <c r="BD110" s="1536"/>
      <c r="BE110" s="1536"/>
      <c r="BF110" s="1536"/>
      <c r="BG110" s="1536"/>
      <c r="BH110" s="1536"/>
      <c r="BI110" s="1536"/>
      <c r="BJ110" s="1536"/>
      <c r="BK110" s="1536"/>
      <c r="BL110" s="1536"/>
      <c r="BM110" s="1536"/>
      <c r="BN110" s="1536"/>
      <c r="BO110" s="1536"/>
      <c r="BP110" s="1536"/>
      <c r="BQ110" s="1536"/>
      <c r="BR110" s="1536"/>
      <c r="BS110" s="1536"/>
      <c r="BT110" s="1536"/>
      <c r="BU110" s="1536"/>
      <c r="BV110" s="1536"/>
      <c r="BW110" s="1536"/>
      <c r="BX110" s="1536"/>
      <c r="BY110" s="1536"/>
      <c r="BZ110" s="1536"/>
      <c r="CA110" s="1536"/>
      <c r="CB110" s="1536"/>
      <c r="CC110" s="1536"/>
      <c r="CD110" s="1536"/>
      <c r="CE110" s="1536"/>
      <c r="CF110" s="1536"/>
      <c r="CG110" s="1536"/>
      <c r="CH110" s="1536"/>
      <c r="CI110" s="1536"/>
      <c r="CJ110" s="1536"/>
      <c r="CK110" s="1536"/>
      <c r="CL110" s="1536"/>
      <c r="CM110" s="1536"/>
      <c r="CN110" s="1536"/>
      <c r="CO110" s="1536"/>
      <c r="CP110" s="1536"/>
      <c r="CQ110" s="1536"/>
      <c r="CR110" s="1536"/>
      <c r="CS110" s="1536"/>
      <c r="CT110" s="1536"/>
      <c r="CU110" s="1536"/>
      <c r="CV110" s="1536"/>
      <c r="CW110" s="1536"/>
      <c r="CX110" s="1536"/>
      <c r="CY110" s="1536"/>
    </row>
    <row r="111" spans="1:116" ht="5.4" customHeight="1" x14ac:dyDescent="0.2">
      <c r="A111" s="436"/>
      <c r="B111" s="436"/>
      <c r="C111" s="436"/>
      <c r="D111" s="456"/>
      <c r="E111" s="456"/>
      <c r="F111" s="456"/>
      <c r="G111" s="456"/>
      <c r="H111" s="456"/>
      <c r="I111" s="456"/>
      <c r="J111" s="1536"/>
      <c r="K111" s="1536"/>
      <c r="L111" s="1536"/>
      <c r="M111" s="1536"/>
      <c r="N111" s="1536"/>
      <c r="O111" s="1536"/>
      <c r="P111" s="1536"/>
      <c r="Q111" s="1536"/>
      <c r="R111" s="1536"/>
      <c r="S111" s="1536"/>
      <c r="T111" s="1536"/>
      <c r="U111" s="1536"/>
      <c r="V111" s="1536"/>
      <c r="W111" s="1536"/>
      <c r="X111" s="1536"/>
      <c r="Y111" s="1536"/>
      <c r="Z111" s="1536"/>
      <c r="AA111" s="1536"/>
      <c r="AB111" s="1536"/>
      <c r="AC111" s="1536"/>
      <c r="AD111" s="1536"/>
      <c r="AE111" s="1536"/>
      <c r="AF111" s="1536"/>
      <c r="AG111" s="1536"/>
      <c r="AH111" s="1536"/>
      <c r="AI111" s="1536"/>
      <c r="AJ111" s="1536"/>
      <c r="AK111" s="1536"/>
      <c r="AL111" s="1536"/>
      <c r="AM111" s="1536"/>
      <c r="AN111" s="1536"/>
      <c r="AO111" s="1536"/>
      <c r="AP111" s="1536"/>
      <c r="AQ111" s="1536"/>
      <c r="AR111" s="1536"/>
      <c r="AS111" s="1536"/>
      <c r="AT111" s="1536"/>
      <c r="AU111" s="1536"/>
      <c r="AV111" s="1536"/>
      <c r="AW111" s="1536"/>
      <c r="AX111" s="1536"/>
      <c r="AY111" s="1536"/>
      <c r="AZ111" s="1536"/>
      <c r="BA111" s="1536"/>
      <c r="BB111" s="1536"/>
      <c r="BC111" s="1536"/>
      <c r="BD111" s="1536"/>
      <c r="BE111" s="1536"/>
      <c r="BF111" s="1536"/>
      <c r="BG111" s="1536"/>
      <c r="BH111" s="1536"/>
      <c r="BI111" s="1536"/>
      <c r="BJ111" s="1536"/>
      <c r="BK111" s="1536"/>
      <c r="BL111" s="1536"/>
      <c r="BM111" s="1536"/>
      <c r="BN111" s="1536"/>
      <c r="BO111" s="1536"/>
      <c r="BP111" s="1536"/>
      <c r="BQ111" s="1536"/>
      <c r="BR111" s="1536"/>
      <c r="BS111" s="1536"/>
      <c r="BT111" s="1536"/>
      <c r="BU111" s="1536"/>
      <c r="BV111" s="1536"/>
      <c r="BW111" s="1536"/>
      <c r="BX111" s="1536"/>
      <c r="BY111" s="1536"/>
      <c r="BZ111" s="1536"/>
      <c r="CA111" s="1536"/>
      <c r="CB111" s="1536"/>
      <c r="CC111" s="1536"/>
      <c r="CD111" s="1536"/>
      <c r="CE111" s="1536"/>
      <c r="CF111" s="1536"/>
      <c r="CG111" s="1536"/>
      <c r="CH111" s="1536"/>
      <c r="CI111" s="1536"/>
      <c r="CJ111" s="1536"/>
      <c r="CK111" s="1536"/>
      <c r="CL111" s="1536"/>
      <c r="CM111" s="1536"/>
      <c r="CN111" s="1536"/>
      <c r="CO111" s="1536"/>
      <c r="CP111" s="1536"/>
      <c r="CQ111" s="1536"/>
      <c r="CR111" s="1536"/>
      <c r="CS111" s="1536"/>
      <c r="CT111" s="1536"/>
      <c r="CU111" s="1536"/>
      <c r="CV111" s="1536"/>
      <c r="CW111" s="1536"/>
      <c r="CX111" s="1536"/>
      <c r="CY111" s="1536"/>
    </row>
    <row r="112" spans="1:116" ht="5.4" customHeight="1" x14ac:dyDescent="0.2">
      <c r="A112" s="425"/>
      <c r="B112" s="425"/>
      <c r="C112" s="425"/>
      <c r="D112" s="456"/>
      <c r="E112" s="456"/>
      <c r="F112" s="456"/>
      <c r="G112" s="456"/>
      <c r="H112" s="456"/>
      <c r="I112" s="456"/>
      <c r="J112" s="456"/>
      <c r="K112" s="456"/>
      <c r="L112" s="456"/>
      <c r="M112" s="456"/>
      <c r="N112" s="456"/>
      <c r="O112" s="456"/>
      <c r="P112" s="456"/>
      <c r="Q112" s="456"/>
      <c r="R112" s="456"/>
      <c r="S112" s="456"/>
      <c r="T112" s="456"/>
      <c r="U112" s="456"/>
      <c r="V112" s="456"/>
      <c r="W112" s="456"/>
      <c r="X112" s="456"/>
      <c r="Y112" s="456"/>
      <c r="Z112" s="456"/>
      <c r="AA112" s="456"/>
      <c r="AB112" s="456"/>
      <c r="AC112" s="456"/>
      <c r="AD112" s="456"/>
      <c r="AE112" s="456"/>
      <c r="AF112" s="456"/>
      <c r="AG112" s="456"/>
      <c r="AH112" s="456"/>
      <c r="AI112" s="456"/>
      <c r="AJ112" s="456"/>
      <c r="AK112" s="456"/>
      <c r="AL112" s="456"/>
      <c r="AM112" s="456"/>
      <c r="AN112" s="456"/>
      <c r="AO112" s="456"/>
      <c r="AP112" s="456"/>
      <c r="AQ112" s="456"/>
      <c r="AR112" s="456"/>
      <c r="AS112" s="456"/>
      <c r="AT112" s="456"/>
      <c r="AU112" s="456"/>
      <c r="AV112" s="456"/>
      <c r="AW112" s="456"/>
      <c r="AX112" s="456"/>
      <c r="AY112" s="456"/>
      <c r="AZ112" s="456"/>
      <c r="BA112" s="456"/>
      <c r="BB112" s="456"/>
      <c r="BC112" s="456"/>
      <c r="BD112" s="456"/>
      <c r="BE112" s="456"/>
      <c r="BF112" s="456"/>
      <c r="BG112" s="456"/>
      <c r="BH112" s="456"/>
      <c r="BI112" s="456"/>
      <c r="BJ112" s="456"/>
      <c r="BK112" s="456"/>
      <c r="BL112" s="456"/>
      <c r="BM112" s="456"/>
      <c r="BN112" s="456"/>
      <c r="BO112" s="456"/>
      <c r="BP112" s="456"/>
      <c r="BQ112" s="456"/>
      <c r="BR112" s="456"/>
      <c r="BS112" s="456"/>
      <c r="BT112" s="456"/>
      <c r="BU112" s="456"/>
      <c r="BV112" s="456"/>
      <c r="BW112" s="456"/>
      <c r="BX112" s="456"/>
      <c r="BY112" s="456"/>
      <c r="BZ112" s="456"/>
      <c r="CA112" s="456"/>
      <c r="CB112" s="456"/>
      <c r="CC112" s="456"/>
      <c r="CD112" s="456"/>
      <c r="CE112" s="456"/>
      <c r="CF112" s="456"/>
      <c r="CG112" s="456"/>
      <c r="CH112" s="456"/>
      <c r="CI112" s="456"/>
      <c r="CJ112" s="456"/>
      <c r="CK112" s="456"/>
      <c r="CL112" s="456"/>
      <c r="CM112" s="456"/>
      <c r="CN112" s="456"/>
      <c r="CO112" s="456"/>
      <c r="CP112" s="456"/>
      <c r="CQ112" s="456"/>
      <c r="CR112" s="456"/>
      <c r="CS112" s="456"/>
      <c r="CT112" s="456"/>
      <c r="CU112" s="456"/>
      <c r="CV112" s="456"/>
      <c r="CW112" s="425"/>
      <c r="CX112" s="425"/>
      <c r="CY112" s="425"/>
    </row>
    <row r="113" spans="1:103" ht="5.4" customHeight="1" x14ac:dyDescent="0.2">
      <c r="A113" s="425"/>
      <c r="B113" s="425"/>
      <c r="C113" s="425"/>
      <c r="D113" s="425"/>
      <c r="E113" s="425"/>
      <c r="F113" s="425"/>
      <c r="G113" s="425"/>
      <c r="H113" s="425"/>
      <c r="I113" s="425"/>
      <c r="J113" s="425"/>
      <c r="K113" s="425"/>
      <c r="L113" s="425"/>
      <c r="M113" s="425"/>
      <c r="N113" s="425"/>
      <c r="O113" s="425"/>
      <c r="P113" s="425"/>
      <c r="Q113" s="425"/>
      <c r="R113" s="425"/>
      <c r="S113" s="425"/>
      <c r="T113" s="425"/>
      <c r="U113" s="425"/>
      <c r="V113" s="425"/>
      <c r="W113" s="425"/>
      <c r="X113" s="425"/>
      <c r="Y113" s="425"/>
      <c r="Z113" s="425"/>
      <c r="AA113" s="425"/>
      <c r="AB113" s="425"/>
      <c r="AC113" s="425"/>
      <c r="AD113" s="425"/>
      <c r="AE113" s="425"/>
      <c r="AF113" s="425"/>
      <c r="AG113" s="425"/>
      <c r="AH113" s="425"/>
      <c r="AI113" s="425"/>
      <c r="AJ113" s="425"/>
      <c r="AK113" s="425"/>
      <c r="AL113" s="425"/>
      <c r="AM113" s="425"/>
      <c r="AN113" s="425"/>
      <c r="AO113" s="425"/>
      <c r="AP113" s="425"/>
      <c r="AQ113" s="425"/>
      <c r="AR113" s="425"/>
      <c r="AS113" s="425"/>
      <c r="AT113" s="425"/>
      <c r="AU113" s="425"/>
      <c r="AV113" s="425"/>
      <c r="AW113" s="425"/>
      <c r="AX113" s="425"/>
      <c r="AY113" s="425"/>
      <c r="AZ113" s="425"/>
      <c r="BA113" s="425"/>
      <c r="BB113" s="425"/>
      <c r="BC113" s="425"/>
      <c r="BD113" s="425"/>
      <c r="BE113" s="425"/>
      <c r="BF113" s="425"/>
      <c r="BG113" s="425"/>
      <c r="BH113" s="425"/>
      <c r="BI113" s="425"/>
      <c r="BJ113" s="425"/>
      <c r="BK113" s="425"/>
      <c r="BL113" s="425"/>
      <c r="BM113" s="425"/>
      <c r="BN113" s="425"/>
      <c r="BO113" s="425"/>
      <c r="BP113" s="425"/>
      <c r="BQ113" s="425"/>
      <c r="BR113" s="425"/>
      <c r="BS113" s="425"/>
      <c r="BT113" s="425"/>
      <c r="BU113" s="425"/>
      <c r="BV113" s="425"/>
      <c r="BW113" s="425"/>
      <c r="BX113" s="425"/>
      <c r="BY113" s="425"/>
      <c r="BZ113" s="425"/>
      <c r="CA113" s="425"/>
      <c r="CB113" s="425"/>
      <c r="CC113" s="425"/>
      <c r="CD113" s="425"/>
      <c r="CE113" s="425"/>
      <c r="CF113" s="425"/>
      <c r="CG113" s="425"/>
      <c r="CH113" s="425"/>
      <c r="CI113" s="425"/>
      <c r="CJ113" s="425"/>
      <c r="CK113" s="425"/>
      <c r="CL113" s="425"/>
      <c r="CM113" s="425"/>
      <c r="CN113" s="425"/>
      <c r="CO113" s="425"/>
      <c r="CP113" s="425"/>
      <c r="CQ113" s="425"/>
      <c r="CR113" s="425"/>
      <c r="CS113" s="425"/>
      <c r="CT113" s="425"/>
      <c r="CU113" s="425"/>
      <c r="CV113" s="425"/>
      <c r="CW113" s="425"/>
      <c r="CX113" s="425"/>
      <c r="CY113" s="425"/>
    </row>
    <row r="114" spans="1:103" ht="5.4" customHeight="1" x14ac:dyDescent="0.2">
      <c r="A114" s="425"/>
      <c r="B114" s="425"/>
      <c r="C114" s="425"/>
      <c r="D114" s="425"/>
      <c r="E114" s="425"/>
      <c r="F114" s="425"/>
      <c r="G114" s="425"/>
      <c r="H114" s="425"/>
      <c r="I114" s="425"/>
      <c r="J114" s="425"/>
      <c r="K114" s="425"/>
      <c r="L114" s="425"/>
      <c r="M114" s="425"/>
      <c r="N114" s="425"/>
      <c r="O114" s="425"/>
      <c r="P114" s="425"/>
      <c r="Q114" s="425"/>
      <c r="R114" s="425"/>
      <c r="S114" s="425"/>
      <c r="T114" s="425"/>
      <c r="U114" s="425"/>
      <c r="V114" s="425"/>
      <c r="W114" s="425"/>
      <c r="X114" s="425"/>
      <c r="Y114" s="425"/>
      <c r="Z114" s="425"/>
      <c r="AA114" s="425"/>
      <c r="AB114" s="425"/>
      <c r="AC114" s="425"/>
      <c r="AD114" s="425"/>
      <c r="AE114" s="425"/>
      <c r="AF114" s="425"/>
      <c r="AG114" s="425"/>
      <c r="AH114" s="425"/>
      <c r="AI114" s="425"/>
      <c r="AJ114" s="425"/>
      <c r="AK114" s="425"/>
      <c r="AL114" s="425"/>
      <c r="AM114" s="425"/>
      <c r="AN114" s="425"/>
      <c r="AO114" s="425"/>
      <c r="AP114" s="425"/>
      <c r="AQ114" s="425"/>
      <c r="AR114" s="425"/>
      <c r="AS114" s="425"/>
      <c r="AT114" s="425"/>
      <c r="AU114" s="425"/>
      <c r="AV114" s="425"/>
      <c r="AW114" s="425"/>
      <c r="AX114" s="425"/>
      <c r="AY114" s="425"/>
      <c r="AZ114" s="425"/>
      <c r="BA114" s="425"/>
      <c r="BB114" s="425"/>
      <c r="BC114" s="425"/>
      <c r="BD114" s="425"/>
      <c r="BE114" s="425"/>
      <c r="BF114" s="425"/>
      <c r="BG114" s="425"/>
      <c r="BH114" s="425"/>
      <c r="BI114" s="425"/>
      <c r="BJ114" s="425"/>
      <c r="BK114" s="425"/>
      <c r="BL114" s="425"/>
      <c r="BM114" s="425"/>
      <c r="BN114" s="425"/>
      <c r="BO114" s="425"/>
      <c r="BP114" s="425"/>
      <c r="BQ114" s="425"/>
      <c r="BR114" s="425"/>
      <c r="BS114" s="425"/>
      <c r="BT114" s="425"/>
      <c r="BU114" s="425"/>
      <c r="BV114" s="425"/>
      <c r="BW114" s="425"/>
      <c r="BX114" s="425"/>
      <c r="BY114" s="425"/>
      <c r="BZ114" s="425"/>
      <c r="CA114" s="425"/>
      <c r="CB114" s="425"/>
      <c r="CC114" s="425"/>
      <c r="CD114" s="425"/>
      <c r="CE114" s="425"/>
      <c r="CF114" s="425"/>
      <c r="CG114" s="425"/>
      <c r="CH114" s="425"/>
      <c r="CI114" s="425"/>
      <c r="CJ114" s="425"/>
      <c r="CK114" s="425"/>
      <c r="CL114" s="425"/>
      <c r="CM114" s="425"/>
      <c r="CN114" s="425"/>
      <c r="CO114" s="425"/>
      <c r="CP114" s="425"/>
      <c r="CQ114" s="425"/>
      <c r="CR114" s="425"/>
      <c r="CS114" s="425"/>
      <c r="CT114" s="425"/>
      <c r="CU114" s="425"/>
      <c r="CV114" s="425"/>
      <c r="CW114" s="425"/>
      <c r="CX114" s="425"/>
      <c r="CY114" s="425"/>
    </row>
    <row r="115" spans="1:103" ht="5.4" customHeight="1" x14ac:dyDescent="0.2">
      <c r="A115" s="425"/>
      <c r="B115" s="425"/>
      <c r="C115" s="425"/>
      <c r="D115" s="425"/>
      <c r="E115" s="425"/>
      <c r="F115" s="425"/>
      <c r="G115" s="425"/>
      <c r="H115" s="425"/>
      <c r="I115" s="425"/>
      <c r="J115" s="425"/>
      <c r="K115" s="425"/>
      <c r="L115" s="425"/>
      <c r="M115" s="425"/>
      <c r="N115" s="425"/>
      <c r="O115" s="425"/>
      <c r="P115" s="425"/>
      <c r="Q115" s="425"/>
      <c r="R115" s="425"/>
      <c r="S115" s="425"/>
      <c r="T115" s="425"/>
      <c r="U115" s="425"/>
      <c r="V115" s="425"/>
      <c r="W115" s="425"/>
      <c r="X115" s="425"/>
      <c r="Y115" s="425"/>
      <c r="Z115" s="425"/>
      <c r="AA115" s="425"/>
      <c r="AB115" s="425"/>
      <c r="AC115" s="425"/>
      <c r="AD115" s="425"/>
      <c r="AE115" s="425"/>
      <c r="AF115" s="425"/>
      <c r="AG115" s="425"/>
      <c r="AH115" s="425"/>
      <c r="AI115" s="425"/>
      <c r="AJ115" s="425"/>
      <c r="AK115" s="425"/>
      <c r="AL115" s="425"/>
      <c r="AM115" s="425"/>
      <c r="AN115" s="425"/>
      <c r="AO115" s="425"/>
      <c r="AP115" s="425"/>
      <c r="AQ115" s="425"/>
      <c r="AR115" s="425"/>
      <c r="AS115" s="425"/>
      <c r="AT115" s="425"/>
      <c r="AU115" s="425"/>
      <c r="AV115" s="425"/>
      <c r="AW115" s="425"/>
      <c r="AX115" s="425"/>
      <c r="AY115" s="425"/>
      <c r="AZ115" s="425"/>
      <c r="BA115" s="425"/>
      <c r="BB115" s="425"/>
      <c r="BC115" s="425"/>
      <c r="BD115" s="425"/>
      <c r="BE115" s="425"/>
      <c r="BF115" s="425"/>
      <c r="BG115" s="425"/>
      <c r="BH115" s="425"/>
      <c r="BI115" s="425"/>
      <c r="BJ115" s="425"/>
      <c r="BK115" s="425"/>
      <c r="BL115" s="425"/>
      <c r="BM115" s="425"/>
      <c r="BN115" s="425"/>
      <c r="BO115" s="425"/>
      <c r="BP115" s="425"/>
      <c r="BQ115" s="425"/>
      <c r="BR115" s="425"/>
      <c r="BS115" s="425"/>
      <c r="BT115" s="425"/>
      <c r="BU115" s="425"/>
      <c r="BV115" s="425"/>
      <c r="BW115" s="425"/>
      <c r="BX115" s="425"/>
      <c r="BY115" s="425"/>
      <c r="BZ115" s="425"/>
      <c r="CA115" s="425"/>
      <c r="CB115" s="425"/>
      <c r="CC115" s="425"/>
      <c r="CD115" s="425"/>
      <c r="CE115" s="425"/>
      <c r="CF115" s="425"/>
      <c r="CG115" s="425"/>
      <c r="CH115" s="425"/>
      <c r="CI115" s="425"/>
      <c r="CJ115" s="425"/>
      <c r="CK115" s="425"/>
      <c r="CL115" s="425"/>
      <c r="CM115" s="425"/>
      <c r="CN115" s="425"/>
      <c r="CO115" s="425"/>
      <c r="CP115" s="425"/>
      <c r="CQ115" s="425"/>
      <c r="CR115" s="425"/>
      <c r="CS115" s="425"/>
      <c r="CT115" s="425"/>
      <c r="CU115" s="425"/>
      <c r="CV115" s="425"/>
      <c r="CW115" s="425"/>
      <c r="CX115" s="425"/>
      <c r="CY115" s="425"/>
    </row>
    <row r="116" spans="1:103" x14ac:dyDescent="0.2">
      <c r="A116" s="425"/>
      <c r="B116" s="425"/>
      <c r="C116" s="425"/>
      <c r="D116" s="425"/>
      <c r="E116" s="425"/>
      <c r="F116" s="425"/>
      <c r="G116" s="425"/>
      <c r="H116" s="425"/>
      <c r="I116" s="425"/>
      <c r="J116" s="425"/>
      <c r="K116" s="425"/>
      <c r="L116" s="425"/>
      <c r="M116" s="425"/>
      <c r="N116" s="425"/>
      <c r="O116" s="425"/>
      <c r="P116" s="425"/>
      <c r="Q116" s="425"/>
      <c r="R116" s="425"/>
      <c r="S116" s="425"/>
      <c r="T116" s="425"/>
      <c r="U116" s="425"/>
      <c r="V116" s="425"/>
      <c r="W116" s="425"/>
      <c r="X116" s="425"/>
      <c r="Y116" s="425"/>
      <c r="Z116" s="425"/>
      <c r="AA116" s="425"/>
      <c r="AB116" s="425"/>
      <c r="AC116" s="425"/>
      <c r="AD116" s="425"/>
      <c r="AE116" s="425"/>
      <c r="AF116" s="425"/>
      <c r="AG116" s="425"/>
      <c r="AH116" s="425"/>
      <c r="AI116" s="425"/>
      <c r="AJ116" s="425"/>
      <c r="AK116" s="425"/>
      <c r="AL116" s="425"/>
      <c r="AM116" s="425"/>
      <c r="AN116" s="425"/>
      <c r="AO116" s="425"/>
      <c r="AP116" s="425"/>
      <c r="AQ116" s="425"/>
      <c r="AR116" s="425"/>
      <c r="AS116" s="425"/>
      <c r="AT116" s="425"/>
      <c r="AU116" s="425"/>
      <c r="AV116" s="425"/>
      <c r="AW116" s="425"/>
      <c r="AX116" s="425"/>
      <c r="AY116" s="425"/>
      <c r="AZ116" s="425"/>
      <c r="BA116" s="425"/>
      <c r="BB116" s="425"/>
      <c r="BC116" s="425"/>
      <c r="BD116" s="425"/>
      <c r="BE116" s="425"/>
      <c r="BF116" s="425"/>
      <c r="BG116" s="425"/>
      <c r="BH116" s="425"/>
      <c r="BI116" s="425"/>
      <c r="BJ116" s="425"/>
      <c r="BK116" s="425"/>
      <c r="BL116" s="425"/>
      <c r="BM116" s="425"/>
      <c r="BN116" s="425"/>
      <c r="BO116" s="425"/>
      <c r="BP116" s="425"/>
      <c r="BQ116" s="425"/>
      <c r="BR116" s="425"/>
      <c r="BS116" s="425"/>
      <c r="BT116" s="425"/>
      <c r="BU116" s="425"/>
      <c r="BV116" s="425"/>
      <c r="BW116" s="425"/>
      <c r="BX116" s="425"/>
      <c r="BY116" s="425"/>
      <c r="BZ116" s="425"/>
      <c r="CA116" s="425"/>
      <c r="CB116" s="425"/>
      <c r="CC116" s="425"/>
      <c r="CD116" s="425"/>
      <c r="CE116" s="425"/>
      <c r="CF116" s="425"/>
      <c r="CG116" s="425"/>
      <c r="CH116" s="425"/>
      <c r="CI116" s="425"/>
      <c r="CJ116" s="425"/>
      <c r="CK116" s="425"/>
      <c r="CL116" s="425"/>
      <c r="CM116" s="425"/>
      <c r="CN116" s="425"/>
      <c r="CO116" s="425"/>
      <c r="CP116" s="425"/>
      <c r="CQ116" s="425"/>
      <c r="CR116" s="425"/>
      <c r="CS116" s="425"/>
      <c r="CT116" s="425"/>
      <c r="CU116" s="425"/>
      <c r="CV116" s="425"/>
      <c r="CW116" s="425"/>
      <c r="CX116" s="425"/>
      <c r="CY116" s="425"/>
    </row>
    <row r="117" spans="1:103" x14ac:dyDescent="0.2">
      <c r="A117" s="425"/>
      <c r="B117" s="425"/>
      <c r="C117" s="425"/>
      <c r="D117" s="425"/>
      <c r="E117" s="425"/>
      <c r="F117" s="425"/>
      <c r="G117" s="425"/>
      <c r="H117" s="425"/>
      <c r="I117" s="425"/>
      <c r="J117" s="425"/>
      <c r="K117" s="425"/>
      <c r="L117" s="425"/>
      <c r="M117" s="425"/>
      <c r="N117" s="425"/>
      <c r="O117" s="425"/>
      <c r="P117" s="425"/>
      <c r="Q117" s="425"/>
      <c r="R117" s="425"/>
      <c r="S117" s="425"/>
      <c r="T117" s="425"/>
      <c r="U117" s="425"/>
      <c r="V117" s="425"/>
      <c r="W117" s="425"/>
      <c r="X117" s="425"/>
      <c r="Y117" s="425"/>
      <c r="Z117" s="425"/>
      <c r="AA117" s="425"/>
      <c r="AB117" s="425"/>
      <c r="AC117" s="425"/>
      <c r="AD117" s="425"/>
      <c r="AE117" s="425"/>
      <c r="AF117" s="425"/>
      <c r="AG117" s="425"/>
      <c r="AH117" s="425"/>
      <c r="AI117" s="425"/>
      <c r="AJ117" s="425"/>
      <c r="AK117" s="425"/>
      <c r="AL117" s="425"/>
      <c r="AM117" s="425"/>
      <c r="AN117" s="425"/>
      <c r="AO117" s="425"/>
      <c r="AP117" s="425"/>
      <c r="AQ117" s="425"/>
      <c r="AR117" s="425"/>
      <c r="AS117" s="425"/>
      <c r="AT117" s="425"/>
      <c r="AU117" s="425"/>
      <c r="AV117" s="425"/>
      <c r="AW117" s="425"/>
      <c r="AX117" s="425"/>
      <c r="AY117" s="425"/>
      <c r="AZ117" s="425"/>
      <c r="BA117" s="425"/>
      <c r="BB117" s="425"/>
      <c r="BC117" s="425"/>
      <c r="BD117" s="425"/>
      <c r="BE117" s="425"/>
      <c r="BF117" s="425"/>
      <c r="BG117" s="425"/>
      <c r="BH117" s="425"/>
      <c r="BI117" s="425"/>
      <c r="BJ117" s="425"/>
      <c r="BK117" s="425"/>
      <c r="BL117" s="425"/>
      <c r="BM117" s="425"/>
      <c r="BN117" s="425"/>
      <c r="BO117" s="425"/>
      <c r="BP117" s="425"/>
      <c r="BQ117" s="425"/>
      <c r="BR117" s="425"/>
      <c r="BS117" s="425"/>
      <c r="BT117" s="425"/>
      <c r="BU117" s="425"/>
      <c r="BV117" s="425"/>
      <c r="BW117" s="425"/>
      <c r="BX117" s="425"/>
      <c r="BY117" s="425"/>
      <c r="BZ117" s="425"/>
      <c r="CA117" s="425"/>
      <c r="CB117" s="425"/>
      <c r="CC117" s="425"/>
      <c r="CD117" s="425"/>
      <c r="CE117" s="425"/>
      <c r="CF117" s="425"/>
      <c r="CG117" s="425"/>
      <c r="CH117" s="425"/>
      <c r="CI117" s="425"/>
      <c r="CJ117" s="425"/>
      <c r="CK117" s="425"/>
      <c r="CL117" s="425"/>
      <c r="CM117" s="425"/>
      <c r="CN117" s="425"/>
      <c r="CO117" s="425"/>
      <c r="CP117" s="425"/>
      <c r="CQ117" s="425"/>
      <c r="CR117" s="425"/>
      <c r="CS117" s="425"/>
      <c r="CT117" s="425"/>
      <c r="CU117" s="425"/>
      <c r="CV117" s="425"/>
      <c r="CW117" s="425"/>
      <c r="CX117" s="425"/>
      <c r="CY117" s="425"/>
    </row>
    <row r="118" spans="1:103" x14ac:dyDescent="0.2">
      <c r="A118" s="425"/>
      <c r="B118" s="425"/>
      <c r="C118" s="425"/>
      <c r="D118" s="425"/>
      <c r="E118" s="425"/>
      <c r="F118" s="425"/>
      <c r="G118" s="425"/>
      <c r="H118" s="425"/>
      <c r="I118" s="425"/>
      <c r="J118" s="425"/>
      <c r="K118" s="425"/>
      <c r="L118" s="425"/>
      <c r="M118" s="425"/>
      <c r="N118" s="425"/>
      <c r="O118" s="425"/>
      <c r="P118" s="425"/>
      <c r="Q118" s="425"/>
      <c r="R118" s="425"/>
      <c r="S118" s="425"/>
      <c r="T118" s="425"/>
      <c r="U118" s="425"/>
      <c r="V118" s="425"/>
      <c r="W118" s="425"/>
      <c r="X118" s="425"/>
      <c r="Y118" s="425"/>
      <c r="Z118" s="425"/>
      <c r="AA118" s="425"/>
      <c r="AB118" s="425"/>
      <c r="AC118" s="425"/>
      <c r="AD118" s="425"/>
      <c r="AE118" s="425"/>
      <c r="AF118" s="425"/>
      <c r="AG118" s="425"/>
      <c r="AH118" s="425"/>
      <c r="AI118" s="425"/>
      <c r="AJ118" s="425"/>
      <c r="AK118" s="425"/>
      <c r="AL118" s="425"/>
      <c r="AM118" s="425"/>
      <c r="AN118" s="425"/>
      <c r="AO118" s="425"/>
      <c r="AP118" s="425"/>
      <c r="AQ118" s="425"/>
      <c r="AR118" s="425"/>
      <c r="AS118" s="425"/>
      <c r="AT118" s="425"/>
      <c r="AU118" s="425"/>
      <c r="AV118" s="425"/>
      <c r="AW118" s="425"/>
      <c r="AX118" s="425"/>
      <c r="AY118" s="425"/>
      <c r="AZ118" s="425"/>
      <c r="BA118" s="425"/>
      <c r="BB118" s="425"/>
      <c r="BC118" s="425"/>
      <c r="BD118" s="425"/>
      <c r="BE118" s="425"/>
      <c r="BF118" s="425"/>
      <c r="BG118" s="425"/>
      <c r="BH118" s="425"/>
      <c r="BI118" s="425"/>
      <c r="BJ118" s="425"/>
      <c r="BK118" s="425"/>
      <c r="BL118" s="425"/>
      <c r="BM118" s="425"/>
      <c r="BN118" s="425"/>
      <c r="BO118" s="425"/>
      <c r="BP118" s="425"/>
      <c r="BQ118" s="425"/>
      <c r="BR118" s="425"/>
      <c r="BS118" s="425"/>
      <c r="BT118" s="425"/>
      <c r="BU118" s="425"/>
      <c r="BV118" s="425"/>
      <c r="BW118" s="425"/>
      <c r="BX118" s="425"/>
      <c r="BY118" s="425"/>
      <c r="BZ118" s="425"/>
      <c r="CA118" s="425"/>
      <c r="CB118" s="425"/>
      <c r="CC118" s="425"/>
      <c r="CD118" s="425"/>
      <c r="CE118" s="425"/>
      <c r="CF118" s="425"/>
      <c r="CG118" s="425"/>
      <c r="CH118" s="425"/>
      <c r="CI118" s="425"/>
      <c r="CJ118" s="425"/>
      <c r="CK118" s="425"/>
      <c r="CL118" s="425"/>
      <c r="CM118" s="425"/>
      <c r="CN118" s="425"/>
      <c r="CO118" s="425"/>
      <c r="CP118" s="425"/>
      <c r="CQ118" s="425"/>
      <c r="CR118" s="425"/>
      <c r="CS118" s="425"/>
      <c r="CT118" s="425"/>
      <c r="CU118" s="425"/>
      <c r="CV118" s="425"/>
      <c r="CW118" s="425"/>
      <c r="CX118" s="425"/>
      <c r="CY118" s="425"/>
    </row>
    <row r="119" spans="1:103" x14ac:dyDescent="0.2">
      <c r="A119" s="425"/>
      <c r="B119" s="425"/>
      <c r="C119" s="425"/>
      <c r="D119" s="425"/>
      <c r="E119" s="425"/>
      <c r="F119" s="425"/>
      <c r="G119" s="425"/>
      <c r="H119" s="425"/>
      <c r="I119" s="425"/>
      <c r="J119" s="425"/>
      <c r="K119" s="425"/>
      <c r="L119" s="425"/>
      <c r="M119" s="425"/>
      <c r="N119" s="425"/>
      <c r="O119" s="425"/>
      <c r="P119" s="425"/>
      <c r="Q119" s="425"/>
      <c r="R119" s="425"/>
      <c r="S119" s="425"/>
      <c r="T119" s="425"/>
      <c r="U119" s="425"/>
      <c r="V119" s="425"/>
      <c r="W119" s="425"/>
      <c r="X119" s="425"/>
      <c r="Y119" s="425"/>
      <c r="Z119" s="425"/>
      <c r="AA119" s="425"/>
      <c r="AB119" s="425"/>
      <c r="AC119" s="425"/>
      <c r="AD119" s="425"/>
      <c r="AE119" s="425"/>
      <c r="AF119" s="425"/>
      <c r="AG119" s="425"/>
      <c r="AH119" s="425"/>
      <c r="AI119" s="425"/>
      <c r="AJ119" s="425"/>
      <c r="AK119" s="425"/>
      <c r="AL119" s="425"/>
      <c r="AM119" s="425"/>
      <c r="AN119" s="425"/>
      <c r="AO119" s="425"/>
      <c r="AP119" s="425"/>
      <c r="AQ119" s="425"/>
      <c r="AR119" s="425"/>
      <c r="AS119" s="425"/>
      <c r="AT119" s="425"/>
      <c r="AU119" s="425"/>
      <c r="AV119" s="425"/>
      <c r="AW119" s="425"/>
      <c r="AX119" s="425"/>
      <c r="AY119" s="425"/>
      <c r="AZ119" s="425"/>
      <c r="BA119" s="425"/>
      <c r="BB119" s="425"/>
      <c r="BC119" s="425"/>
      <c r="BD119" s="425"/>
      <c r="BE119" s="425"/>
      <c r="BF119" s="425"/>
      <c r="BG119" s="425"/>
      <c r="BH119" s="425"/>
      <c r="BI119" s="425"/>
      <c r="BJ119" s="425"/>
      <c r="BK119" s="425"/>
      <c r="BL119" s="425"/>
      <c r="BM119" s="425"/>
      <c r="BN119" s="425"/>
      <c r="BO119" s="425"/>
      <c r="BP119" s="425"/>
      <c r="BQ119" s="425"/>
      <c r="BR119" s="425"/>
      <c r="BS119" s="425"/>
      <c r="BT119" s="425"/>
      <c r="BU119" s="425"/>
      <c r="BV119" s="425"/>
      <c r="BW119" s="425"/>
      <c r="BX119" s="425"/>
      <c r="BY119" s="425"/>
      <c r="BZ119" s="425"/>
      <c r="CA119" s="425"/>
      <c r="CB119" s="425"/>
      <c r="CC119" s="425"/>
      <c r="CD119" s="425"/>
      <c r="CE119" s="425"/>
      <c r="CF119" s="425"/>
      <c r="CG119" s="425"/>
      <c r="CH119" s="425"/>
      <c r="CI119" s="425"/>
      <c r="CJ119" s="425"/>
      <c r="CK119" s="425"/>
      <c r="CL119" s="425"/>
      <c r="CM119" s="425"/>
      <c r="CN119" s="425"/>
      <c r="CO119" s="425"/>
      <c r="CP119" s="425"/>
      <c r="CQ119" s="425"/>
      <c r="CR119" s="425"/>
      <c r="CS119" s="425"/>
      <c r="CT119" s="425"/>
      <c r="CU119" s="425"/>
      <c r="CV119" s="425"/>
      <c r="CW119" s="425"/>
      <c r="CX119" s="425"/>
      <c r="CY119" s="425"/>
    </row>
    <row r="120" spans="1:103" x14ac:dyDescent="0.2">
      <c r="A120" s="425"/>
      <c r="B120" s="425"/>
      <c r="C120" s="425"/>
      <c r="D120" s="425"/>
      <c r="E120" s="425"/>
      <c r="F120" s="425"/>
      <c r="G120" s="425"/>
      <c r="H120" s="425"/>
      <c r="I120" s="425"/>
      <c r="J120" s="425"/>
      <c r="K120" s="425"/>
      <c r="L120" s="425"/>
      <c r="M120" s="425"/>
      <c r="N120" s="425"/>
      <c r="O120" s="425"/>
      <c r="P120" s="425"/>
      <c r="Q120" s="425"/>
      <c r="R120" s="425"/>
      <c r="S120" s="425"/>
      <c r="T120" s="425"/>
      <c r="U120" s="425"/>
      <c r="V120" s="425"/>
      <c r="W120" s="425"/>
      <c r="X120" s="425"/>
      <c r="Y120" s="425"/>
      <c r="Z120" s="425"/>
      <c r="AA120" s="425"/>
      <c r="AB120" s="425"/>
      <c r="AC120" s="425"/>
      <c r="AD120" s="425"/>
      <c r="AE120" s="425"/>
      <c r="AF120" s="425"/>
      <c r="AG120" s="425"/>
      <c r="AH120" s="425"/>
      <c r="AI120" s="425"/>
      <c r="AJ120" s="425"/>
      <c r="AK120" s="425"/>
      <c r="AL120" s="425"/>
      <c r="AM120" s="425"/>
      <c r="AN120" s="425"/>
      <c r="AO120" s="425"/>
      <c r="AP120" s="425"/>
      <c r="AQ120" s="425"/>
      <c r="AR120" s="425"/>
      <c r="AS120" s="425"/>
      <c r="AT120" s="425"/>
      <c r="AU120" s="425"/>
      <c r="AV120" s="425"/>
      <c r="AW120" s="425"/>
      <c r="AX120" s="425"/>
      <c r="AY120" s="425"/>
      <c r="AZ120" s="425"/>
      <c r="BA120" s="425"/>
      <c r="BB120" s="425"/>
      <c r="BC120" s="425"/>
      <c r="BD120" s="425"/>
      <c r="BE120" s="425"/>
      <c r="BF120" s="425"/>
      <c r="BG120" s="425"/>
      <c r="BH120" s="425"/>
      <c r="BI120" s="425"/>
      <c r="BJ120" s="425"/>
      <c r="BK120" s="425"/>
      <c r="BL120" s="425"/>
      <c r="BM120" s="425"/>
      <c r="BN120" s="425"/>
      <c r="BO120" s="425"/>
      <c r="BP120" s="425"/>
      <c r="BQ120" s="425"/>
      <c r="BR120" s="425"/>
      <c r="BS120" s="425"/>
      <c r="BT120" s="425"/>
      <c r="BU120" s="425"/>
      <c r="BV120" s="425"/>
      <c r="BW120" s="425"/>
      <c r="BX120" s="425"/>
      <c r="BY120" s="425"/>
      <c r="BZ120" s="425"/>
      <c r="CA120" s="425"/>
      <c r="CB120" s="425"/>
      <c r="CC120" s="425"/>
      <c r="CD120" s="425"/>
      <c r="CE120" s="425"/>
      <c r="CF120" s="425"/>
      <c r="CG120" s="425"/>
      <c r="CH120" s="425"/>
      <c r="CI120" s="425"/>
      <c r="CJ120" s="425"/>
      <c r="CK120" s="425"/>
      <c r="CL120" s="425"/>
      <c r="CM120" s="425"/>
      <c r="CN120" s="425"/>
      <c r="CO120" s="425"/>
      <c r="CP120" s="425"/>
      <c r="CQ120" s="425"/>
      <c r="CR120" s="425"/>
      <c r="CS120" s="425"/>
      <c r="CT120" s="425"/>
      <c r="CU120" s="425"/>
      <c r="CV120" s="425"/>
      <c r="CW120" s="425"/>
      <c r="CX120" s="425"/>
      <c r="CY120" s="425"/>
    </row>
    <row r="121" spans="1:103" x14ac:dyDescent="0.2">
      <c r="A121" s="425"/>
      <c r="B121" s="425"/>
      <c r="C121" s="425"/>
      <c r="D121" s="425"/>
      <c r="E121" s="425"/>
      <c r="F121" s="425"/>
      <c r="G121" s="425"/>
      <c r="H121" s="425"/>
      <c r="I121" s="425"/>
      <c r="J121" s="425"/>
      <c r="K121" s="425"/>
      <c r="L121" s="425"/>
      <c r="M121" s="425"/>
      <c r="N121" s="425"/>
      <c r="O121" s="425"/>
      <c r="P121" s="425"/>
      <c r="Q121" s="425"/>
      <c r="R121" s="425"/>
      <c r="S121" s="425"/>
      <c r="T121" s="425"/>
      <c r="U121" s="425"/>
      <c r="V121" s="425"/>
      <c r="W121" s="425"/>
      <c r="X121" s="425"/>
      <c r="Y121" s="425"/>
      <c r="Z121" s="425"/>
      <c r="AA121" s="425"/>
      <c r="AB121" s="425"/>
      <c r="AC121" s="425"/>
      <c r="AD121" s="425"/>
      <c r="AE121" s="425"/>
      <c r="AF121" s="425"/>
      <c r="AG121" s="425"/>
      <c r="AH121" s="425"/>
      <c r="AI121" s="425"/>
      <c r="AJ121" s="425"/>
      <c r="AK121" s="425"/>
      <c r="AL121" s="425"/>
      <c r="AM121" s="425"/>
      <c r="AN121" s="425"/>
      <c r="AO121" s="425"/>
      <c r="AP121" s="425"/>
      <c r="AQ121" s="425"/>
      <c r="AR121" s="425"/>
      <c r="AS121" s="425"/>
      <c r="AT121" s="425"/>
      <c r="AU121" s="425"/>
      <c r="AV121" s="425"/>
      <c r="AW121" s="425"/>
      <c r="AX121" s="425"/>
      <c r="AY121" s="425"/>
      <c r="AZ121" s="425"/>
      <c r="BA121" s="425"/>
      <c r="BB121" s="425"/>
      <c r="BC121" s="425"/>
      <c r="BD121" s="425"/>
      <c r="BE121" s="425"/>
      <c r="BF121" s="425"/>
      <c r="BG121" s="425"/>
      <c r="BH121" s="425"/>
      <c r="BI121" s="425"/>
      <c r="BJ121" s="425"/>
      <c r="BK121" s="425"/>
      <c r="BL121" s="425"/>
      <c r="BM121" s="425"/>
      <c r="BN121" s="425"/>
      <c r="BO121" s="425"/>
      <c r="BP121" s="425"/>
      <c r="BQ121" s="425"/>
      <c r="BR121" s="425"/>
      <c r="BS121" s="425"/>
      <c r="BT121" s="425"/>
      <c r="BU121" s="425"/>
      <c r="BV121" s="425"/>
      <c r="BW121" s="425"/>
      <c r="BX121" s="425"/>
      <c r="BY121" s="425"/>
      <c r="BZ121" s="425"/>
      <c r="CA121" s="425"/>
      <c r="CB121" s="425"/>
      <c r="CC121" s="425"/>
      <c r="CD121" s="425"/>
      <c r="CE121" s="425"/>
      <c r="CF121" s="425"/>
      <c r="CG121" s="425"/>
      <c r="CH121" s="425"/>
      <c r="CI121" s="425"/>
      <c r="CJ121" s="425"/>
      <c r="CK121" s="425"/>
      <c r="CL121" s="425"/>
      <c r="CM121" s="425"/>
      <c r="CN121" s="425"/>
      <c r="CO121" s="425"/>
      <c r="CP121" s="425"/>
      <c r="CQ121" s="425"/>
      <c r="CR121" s="425"/>
      <c r="CS121" s="425"/>
      <c r="CT121" s="425"/>
      <c r="CU121" s="425"/>
      <c r="CV121" s="425"/>
      <c r="CW121" s="425"/>
      <c r="CX121" s="425"/>
      <c r="CY121" s="425"/>
    </row>
    <row r="122" spans="1:103" x14ac:dyDescent="0.2">
      <c r="A122" s="425"/>
      <c r="B122" s="425"/>
      <c r="C122" s="425"/>
      <c r="D122" s="425"/>
      <c r="E122" s="425"/>
      <c r="F122" s="425"/>
      <c r="G122" s="425"/>
      <c r="H122" s="425"/>
      <c r="I122" s="425"/>
      <c r="J122" s="425"/>
      <c r="K122" s="425"/>
      <c r="L122" s="425"/>
      <c r="M122" s="425"/>
      <c r="N122" s="425"/>
      <c r="O122" s="425"/>
      <c r="P122" s="425"/>
      <c r="Q122" s="425"/>
      <c r="R122" s="425"/>
      <c r="S122" s="425"/>
      <c r="T122" s="425"/>
      <c r="U122" s="425"/>
      <c r="V122" s="425"/>
      <c r="W122" s="425"/>
      <c r="X122" s="425"/>
      <c r="Y122" s="425"/>
      <c r="Z122" s="425"/>
      <c r="AA122" s="425"/>
      <c r="AB122" s="425"/>
      <c r="AC122" s="425"/>
      <c r="AD122" s="425"/>
      <c r="AE122" s="425"/>
      <c r="AF122" s="425"/>
      <c r="AG122" s="425"/>
      <c r="AH122" s="425"/>
      <c r="AI122" s="425"/>
      <c r="AJ122" s="425"/>
      <c r="AK122" s="425"/>
      <c r="AL122" s="425"/>
      <c r="AM122" s="425"/>
      <c r="AN122" s="425"/>
      <c r="AO122" s="425"/>
      <c r="AP122" s="425"/>
      <c r="AQ122" s="425"/>
      <c r="AR122" s="425"/>
      <c r="AS122" s="425"/>
      <c r="AT122" s="425"/>
      <c r="AU122" s="425"/>
      <c r="AV122" s="425"/>
      <c r="AW122" s="425"/>
      <c r="AX122" s="425"/>
      <c r="AY122" s="425"/>
      <c r="AZ122" s="425"/>
      <c r="BA122" s="425"/>
      <c r="BB122" s="425"/>
      <c r="BC122" s="425"/>
      <c r="BD122" s="425"/>
      <c r="BE122" s="425"/>
      <c r="BF122" s="425"/>
      <c r="BG122" s="425"/>
      <c r="BH122" s="425"/>
      <c r="BI122" s="425"/>
      <c r="BJ122" s="425"/>
      <c r="BK122" s="425"/>
      <c r="BL122" s="425"/>
      <c r="BM122" s="425"/>
      <c r="BN122" s="425"/>
      <c r="BO122" s="425"/>
      <c r="BP122" s="425"/>
      <c r="BQ122" s="425"/>
      <c r="BR122" s="425"/>
      <c r="BS122" s="425"/>
      <c r="BT122" s="425"/>
      <c r="BU122" s="425"/>
      <c r="BV122" s="425"/>
      <c r="BW122" s="425"/>
      <c r="BX122" s="425"/>
      <c r="BY122" s="425"/>
      <c r="BZ122" s="425"/>
      <c r="CA122" s="425"/>
      <c r="CB122" s="425"/>
      <c r="CC122" s="425"/>
      <c r="CD122" s="425"/>
      <c r="CE122" s="425"/>
      <c r="CF122" s="425"/>
      <c r="CG122" s="425"/>
      <c r="CH122" s="425"/>
      <c r="CI122" s="425"/>
      <c r="CJ122" s="425"/>
      <c r="CK122" s="425"/>
      <c r="CL122" s="425"/>
      <c r="CM122" s="425"/>
      <c r="CN122" s="425"/>
      <c r="CO122" s="425"/>
      <c r="CP122" s="425"/>
      <c r="CQ122" s="425"/>
      <c r="CR122" s="425"/>
      <c r="CS122" s="425"/>
      <c r="CT122" s="425"/>
      <c r="CU122" s="425"/>
      <c r="CV122" s="425"/>
      <c r="CW122" s="425"/>
      <c r="CX122" s="425"/>
      <c r="CY122" s="425"/>
    </row>
  </sheetData>
  <mergeCells count="36">
    <mergeCell ref="J106:CY111"/>
    <mergeCell ref="B97:CY99"/>
    <mergeCell ref="D101:BT103"/>
    <mergeCell ref="BU101:CC103"/>
    <mergeCell ref="CD101:CG103"/>
    <mergeCell ref="CH101:CP103"/>
    <mergeCell ref="CQ101:CT103"/>
    <mergeCell ref="A92:CY96"/>
    <mergeCell ref="H55:CD58"/>
    <mergeCell ref="CE55:CO58"/>
    <mergeCell ref="CS56:CV58"/>
    <mergeCell ref="E61:CT63"/>
    <mergeCell ref="A70:CY72"/>
    <mergeCell ref="D77:BK79"/>
    <mergeCell ref="BU77:CC79"/>
    <mergeCell ref="CD77:CG79"/>
    <mergeCell ref="CH77:CP79"/>
    <mergeCell ref="CQ77:CT79"/>
    <mergeCell ref="D83:BT86"/>
    <mergeCell ref="BU83:CC86"/>
    <mergeCell ref="CD83:CG86"/>
    <mergeCell ref="CH83:CP86"/>
    <mergeCell ref="CQ83:CT86"/>
    <mergeCell ref="A49:BR51"/>
    <mergeCell ref="A1:CY3"/>
    <mergeCell ref="C5:U8"/>
    <mergeCell ref="V5:CW8"/>
    <mergeCell ref="A11:CW13"/>
    <mergeCell ref="G17:CC20"/>
    <mergeCell ref="CD17:CN20"/>
    <mergeCell ref="CR18:CU20"/>
    <mergeCell ref="E23:CX25"/>
    <mergeCell ref="A33:CW35"/>
    <mergeCell ref="G39:CC42"/>
    <mergeCell ref="CD39:CN42"/>
    <mergeCell ref="CQ40:CT42"/>
  </mergeCells>
  <phoneticPr fontId="17"/>
  <hyperlinks>
    <hyperlink ref="E23:CS25" r:id="rId1" display="※１　建築確認申請受付窓口一覧（http://www.toshiseibi.metro.tokyo.jp/kenchiku/kijun/kaisei.htm）"/>
  </hyperlinks>
  <printOptions horizontalCentered="1"/>
  <pageMargins left="0.70866141732283472" right="0.70866141732283472" top="0.74803149606299213" bottom="0.74803149606299213" header="0.31496062992125984" footer="0.31496062992125984"/>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72705" r:id="rId5" name="Check Box 1">
              <controlPr defaultSize="0" autoFill="0" autoLine="0" autoPict="0">
                <anchor moveWithCells="1">
                  <from>
                    <xdr:col>94</xdr:col>
                    <xdr:colOff>30480</xdr:colOff>
                    <xdr:row>15</xdr:row>
                    <xdr:rowOff>30480</xdr:rowOff>
                  </from>
                  <to>
                    <xdr:col>99</xdr:col>
                    <xdr:colOff>0</xdr:colOff>
                    <xdr:row>21</xdr:row>
                    <xdr:rowOff>7620</xdr:rowOff>
                  </to>
                </anchor>
              </controlPr>
            </control>
          </mc:Choice>
        </mc:AlternateContent>
        <mc:AlternateContent xmlns:mc="http://schemas.openxmlformats.org/markup-compatibility/2006">
          <mc:Choice Requires="x14">
            <control shapeId="72706" r:id="rId6" name="Check Box 2">
              <controlPr defaultSize="0" autoFill="0" autoLine="0" autoPict="0">
                <anchor moveWithCells="1">
                  <from>
                    <xdr:col>80</xdr:col>
                    <xdr:colOff>30480</xdr:colOff>
                    <xdr:row>75</xdr:row>
                    <xdr:rowOff>60960</xdr:rowOff>
                  </from>
                  <to>
                    <xdr:col>85</xdr:col>
                    <xdr:colOff>0</xdr:colOff>
                    <xdr:row>80</xdr:row>
                    <xdr:rowOff>0</xdr:rowOff>
                  </to>
                </anchor>
              </controlPr>
            </control>
          </mc:Choice>
        </mc:AlternateContent>
        <mc:AlternateContent xmlns:mc="http://schemas.openxmlformats.org/markup-compatibility/2006">
          <mc:Choice Requires="x14">
            <control shapeId="72707" r:id="rId7" name="Check Box 3">
              <controlPr defaultSize="0" autoFill="0" autoLine="0" autoPict="0">
                <anchor moveWithCells="1">
                  <from>
                    <xdr:col>94</xdr:col>
                    <xdr:colOff>7620</xdr:colOff>
                    <xdr:row>75</xdr:row>
                    <xdr:rowOff>38100</xdr:rowOff>
                  </from>
                  <to>
                    <xdr:col>98</xdr:col>
                    <xdr:colOff>38100</xdr:colOff>
                    <xdr:row>79</xdr:row>
                    <xdr:rowOff>45720</xdr:rowOff>
                  </to>
                </anchor>
              </controlPr>
            </control>
          </mc:Choice>
        </mc:AlternateContent>
        <mc:AlternateContent xmlns:mc="http://schemas.openxmlformats.org/markup-compatibility/2006">
          <mc:Choice Requires="x14">
            <control shapeId="72708" r:id="rId8" name="Check Box 4">
              <controlPr defaultSize="0" autoFill="0" autoLine="0" autoPict="0">
                <anchor moveWithCells="1">
                  <from>
                    <xdr:col>80</xdr:col>
                    <xdr:colOff>45720</xdr:colOff>
                    <xdr:row>82</xdr:row>
                    <xdr:rowOff>76200</xdr:rowOff>
                  </from>
                  <to>
                    <xdr:col>85</xdr:col>
                    <xdr:colOff>22860</xdr:colOff>
                    <xdr:row>85</xdr:row>
                    <xdr:rowOff>60960</xdr:rowOff>
                  </to>
                </anchor>
              </controlPr>
            </control>
          </mc:Choice>
        </mc:AlternateContent>
        <mc:AlternateContent xmlns:mc="http://schemas.openxmlformats.org/markup-compatibility/2006">
          <mc:Choice Requires="x14">
            <control shapeId="72709" r:id="rId9" name="Check Box 5">
              <controlPr defaultSize="0" autoFill="0" autoLine="0" autoPict="0">
                <anchor moveWithCells="1">
                  <from>
                    <xdr:col>94</xdr:col>
                    <xdr:colOff>30480</xdr:colOff>
                    <xdr:row>82</xdr:row>
                    <xdr:rowOff>38100</xdr:rowOff>
                  </from>
                  <to>
                    <xdr:col>99</xdr:col>
                    <xdr:colOff>0</xdr:colOff>
                    <xdr:row>86</xdr:row>
                    <xdr:rowOff>45720</xdr:rowOff>
                  </to>
                </anchor>
              </controlPr>
            </control>
          </mc:Choice>
        </mc:AlternateContent>
        <mc:AlternateContent xmlns:mc="http://schemas.openxmlformats.org/markup-compatibility/2006">
          <mc:Choice Requires="x14">
            <control shapeId="72710" r:id="rId10" name="Check Box 6">
              <controlPr defaultSize="0" autoFill="0" autoLine="0" autoPict="0">
                <anchor moveWithCells="1">
                  <from>
                    <xdr:col>80</xdr:col>
                    <xdr:colOff>22860</xdr:colOff>
                    <xdr:row>97</xdr:row>
                    <xdr:rowOff>60960</xdr:rowOff>
                  </from>
                  <to>
                    <xdr:col>84</xdr:col>
                    <xdr:colOff>45720</xdr:colOff>
                    <xdr:row>104</xdr:row>
                    <xdr:rowOff>45720</xdr:rowOff>
                  </to>
                </anchor>
              </controlPr>
            </control>
          </mc:Choice>
        </mc:AlternateContent>
        <mc:AlternateContent xmlns:mc="http://schemas.openxmlformats.org/markup-compatibility/2006">
          <mc:Choice Requires="x14">
            <control shapeId="72711" r:id="rId11" name="Check Box 7">
              <controlPr defaultSize="0" autoFill="0" autoLine="0" autoPict="0">
                <anchor moveWithCells="1">
                  <from>
                    <xdr:col>94</xdr:col>
                    <xdr:colOff>38100</xdr:colOff>
                    <xdr:row>98</xdr:row>
                    <xdr:rowOff>0</xdr:rowOff>
                  </from>
                  <to>
                    <xdr:col>99</xdr:col>
                    <xdr:colOff>7620</xdr:colOff>
                    <xdr:row>104</xdr:row>
                    <xdr:rowOff>45720</xdr:rowOff>
                  </to>
                </anchor>
              </controlPr>
            </control>
          </mc:Choice>
        </mc:AlternateContent>
        <mc:AlternateContent xmlns:mc="http://schemas.openxmlformats.org/markup-compatibility/2006">
          <mc:Choice Requires="x14">
            <control shapeId="72712" r:id="rId12" name="Check Box 8">
              <controlPr defaultSize="0" autoFill="0" autoLine="0" autoPict="0">
                <anchor moveWithCells="1">
                  <from>
                    <xdr:col>94</xdr:col>
                    <xdr:colOff>30480</xdr:colOff>
                    <xdr:row>37</xdr:row>
                    <xdr:rowOff>0</xdr:rowOff>
                  </from>
                  <to>
                    <xdr:col>99</xdr:col>
                    <xdr:colOff>0</xdr:colOff>
                    <xdr:row>43</xdr:row>
                    <xdr:rowOff>30480</xdr:rowOff>
                  </to>
                </anchor>
              </controlPr>
            </control>
          </mc:Choice>
        </mc:AlternateContent>
        <mc:AlternateContent xmlns:mc="http://schemas.openxmlformats.org/markup-compatibility/2006">
          <mc:Choice Requires="x14">
            <control shapeId="72713" r:id="rId13" name="Check Box 9">
              <controlPr defaultSize="0" autoFill="0" autoLine="0" autoPict="0">
                <anchor moveWithCells="1">
                  <from>
                    <xdr:col>95</xdr:col>
                    <xdr:colOff>45720</xdr:colOff>
                    <xdr:row>53</xdr:row>
                    <xdr:rowOff>30480</xdr:rowOff>
                  </from>
                  <to>
                    <xdr:col>100</xdr:col>
                    <xdr:colOff>0</xdr:colOff>
                    <xdr:row>59</xdr:row>
                    <xdr:rowOff>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Y167"/>
  <sheetViews>
    <sheetView view="pageBreakPreview" zoomScaleNormal="100" zoomScaleSheetLayoutView="100" workbookViewId="0"/>
  </sheetViews>
  <sheetFormatPr defaultColWidth="2.3984375" defaultRowHeight="14.7" customHeight="1" x14ac:dyDescent="0.2"/>
  <cols>
    <col min="1" max="16384" width="2.3984375" style="486"/>
  </cols>
  <sheetData>
    <row r="1" spans="1:74" ht="14.7" customHeight="1" x14ac:dyDescent="0.2">
      <c r="A1" s="483" t="s">
        <v>615</v>
      </c>
      <c r="B1" s="483"/>
      <c r="C1" s="483"/>
      <c r="D1" s="483"/>
      <c r="E1" s="483"/>
      <c r="F1" s="483"/>
      <c r="G1" s="483"/>
      <c r="H1" s="483"/>
      <c r="I1" s="483"/>
      <c r="J1" s="483"/>
      <c r="K1" s="483"/>
      <c r="L1" s="483"/>
      <c r="M1" s="483"/>
      <c r="N1" s="484"/>
      <c r="O1" s="483"/>
      <c r="P1" s="483"/>
      <c r="Q1" s="483"/>
      <c r="R1" s="483"/>
      <c r="S1" s="483"/>
      <c r="T1" s="483"/>
      <c r="U1" s="483"/>
      <c r="V1" s="483"/>
      <c r="W1" s="485"/>
      <c r="X1" s="485"/>
      <c r="Y1" s="485"/>
      <c r="Z1" s="485"/>
      <c r="AA1" s="485"/>
      <c r="AB1" s="485"/>
      <c r="AC1" s="485"/>
      <c r="AD1" s="485"/>
      <c r="AE1" s="485"/>
      <c r="AF1" s="483" t="s">
        <v>616</v>
      </c>
      <c r="AG1" s="483"/>
      <c r="AH1" s="483"/>
      <c r="AI1" s="483"/>
      <c r="AJ1" s="483"/>
      <c r="AK1" s="483"/>
      <c r="AO1" s="487"/>
      <c r="AP1" s="487"/>
      <c r="AQ1" s="487"/>
      <c r="AR1" s="487"/>
      <c r="AS1" s="487"/>
      <c r="AT1" s="487"/>
      <c r="AU1" s="487"/>
      <c r="AV1" s="487"/>
      <c r="AX1" s="487"/>
      <c r="AY1" s="487"/>
      <c r="AZ1" s="487"/>
      <c r="BA1" s="487"/>
      <c r="BB1" s="487"/>
      <c r="BC1" s="487"/>
      <c r="BD1" s="487"/>
      <c r="BE1" s="487"/>
      <c r="BF1" s="487"/>
      <c r="BG1" s="487"/>
      <c r="BH1" s="487"/>
      <c r="BI1" s="487"/>
      <c r="BJ1" s="487"/>
      <c r="BK1" s="487"/>
      <c r="BL1" s="487"/>
      <c r="BM1" s="487"/>
      <c r="BN1" s="487"/>
      <c r="BO1" s="487"/>
      <c r="BP1" s="487"/>
      <c r="BQ1" s="487"/>
      <c r="BR1" s="487"/>
      <c r="BS1" s="487"/>
      <c r="BT1" s="487"/>
      <c r="BU1" s="487"/>
      <c r="BV1" s="487"/>
    </row>
    <row r="2" spans="1:74" ht="14.7" customHeight="1" x14ac:dyDescent="0.2">
      <c r="A2" s="483"/>
      <c r="B2" s="483"/>
      <c r="C2" s="483"/>
      <c r="D2" s="483"/>
      <c r="E2" s="483"/>
      <c r="F2" s="483"/>
      <c r="G2" s="483"/>
      <c r="H2" s="483"/>
      <c r="I2" s="483"/>
      <c r="J2" s="483"/>
      <c r="K2" s="483"/>
      <c r="L2" s="483"/>
      <c r="M2" s="483"/>
      <c r="N2" s="483"/>
      <c r="O2" s="483"/>
      <c r="P2" s="483"/>
      <c r="Q2" s="483"/>
      <c r="R2" s="483"/>
      <c r="S2" s="483"/>
      <c r="T2" s="483"/>
      <c r="U2" s="483"/>
      <c r="V2" s="483"/>
      <c r="W2" s="488"/>
      <c r="X2" s="488"/>
      <c r="Y2" s="488"/>
      <c r="Z2" s="488"/>
      <c r="AA2" s="488"/>
      <c r="AB2" s="488"/>
      <c r="AC2" s="488"/>
      <c r="AD2" s="488"/>
      <c r="AE2" s="488"/>
      <c r="AF2" s="488"/>
      <c r="AG2" s="488"/>
      <c r="AH2" s="488"/>
      <c r="AI2" s="488"/>
      <c r="AJ2" s="488"/>
      <c r="AK2" s="488"/>
      <c r="AO2" s="487"/>
      <c r="AP2" s="487"/>
      <c r="AQ2" s="487"/>
      <c r="AR2" s="487"/>
      <c r="AS2" s="487"/>
      <c r="AT2" s="487"/>
      <c r="AU2" s="487"/>
      <c r="AV2" s="487"/>
      <c r="AW2" s="487"/>
      <c r="AX2" s="487"/>
      <c r="AY2" s="487"/>
      <c r="AZ2" s="487"/>
      <c r="BA2" s="487"/>
      <c r="BB2" s="487"/>
      <c r="BC2" s="487"/>
      <c r="BD2" s="487"/>
      <c r="BE2" s="487"/>
      <c r="BF2" s="487"/>
      <c r="BG2" s="487"/>
      <c r="BH2" s="487"/>
      <c r="BI2" s="487"/>
      <c r="BJ2" s="487"/>
      <c r="BK2" s="487"/>
      <c r="BL2" s="487"/>
      <c r="BM2" s="487"/>
      <c r="BN2" s="487"/>
      <c r="BO2" s="487"/>
      <c r="BP2" s="487"/>
      <c r="BQ2" s="487"/>
      <c r="BR2" s="487"/>
      <c r="BS2" s="487"/>
      <c r="BT2" s="487"/>
      <c r="BU2" s="487"/>
      <c r="BV2" s="487"/>
    </row>
    <row r="3" spans="1:74" ht="14.7" customHeight="1" x14ac:dyDescent="0.2">
      <c r="A3" s="483"/>
      <c r="B3" s="483"/>
      <c r="C3" s="483"/>
      <c r="D3" s="483"/>
      <c r="E3" s="483" t="s">
        <v>160</v>
      </c>
      <c r="F3" s="483"/>
      <c r="G3" s="483"/>
      <c r="H3" s="483"/>
      <c r="I3" s="483"/>
      <c r="J3" s="483"/>
      <c r="K3" s="483"/>
      <c r="L3" s="483"/>
      <c r="M3" s="483"/>
      <c r="N3" s="483"/>
      <c r="O3" s="483"/>
      <c r="P3" s="483"/>
      <c r="Q3" s="483"/>
      <c r="R3" s="483"/>
      <c r="S3" s="483"/>
      <c r="T3" s="483"/>
      <c r="U3" s="483"/>
      <c r="V3" s="488"/>
      <c r="W3" s="488"/>
      <c r="X3" s="488"/>
      <c r="Y3" s="488"/>
      <c r="Z3" s="488"/>
      <c r="AA3" s="488"/>
      <c r="AB3" s="488"/>
      <c r="AC3" s="488"/>
      <c r="AD3" s="488"/>
      <c r="AE3" s="488"/>
      <c r="AF3" s="488"/>
      <c r="AG3" s="488"/>
      <c r="AH3" s="488"/>
      <c r="AI3" s="488"/>
      <c r="AJ3" s="488"/>
      <c r="AK3" s="488"/>
      <c r="AL3" s="489"/>
      <c r="AO3" s="487"/>
      <c r="AP3" s="487"/>
      <c r="AQ3" s="487"/>
      <c r="AR3" s="487"/>
      <c r="AS3" s="487"/>
      <c r="AT3" s="487"/>
      <c r="AU3" s="487"/>
      <c r="AV3" s="487"/>
      <c r="AW3" s="487"/>
      <c r="AX3" s="487"/>
      <c r="AY3" s="487"/>
      <c r="AZ3" s="487"/>
      <c r="BA3" s="487"/>
      <c r="BB3" s="487"/>
      <c r="BC3" s="487"/>
      <c r="BD3" s="487"/>
      <c r="BE3" s="487"/>
      <c r="BF3" s="487"/>
      <c r="BG3" s="487"/>
      <c r="BH3" s="487"/>
      <c r="BI3" s="487"/>
      <c r="BJ3" s="489"/>
      <c r="BK3" s="489"/>
      <c r="BL3" s="489"/>
      <c r="BN3" s="489"/>
      <c r="BO3" s="489"/>
      <c r="BP3" s="489"/>
      <c r="BQ3" s="489"/>
      <c r="BR3" s="489"/>
      <c r="BS3" s="489"/>
      <c r="BT3" s="489"/>
      <c r="BU3" s="489"/>
      <c r="BV3" s="489"/>
    </row>
    <row r="4" spans="1:74" ht="14.7" customHeight="1" x14ac:dyDescent="0.2">
      <c r="A4" s="483"/>
      <c r="B4" s="483"/>
      <c r="C4" s="483"/>
      <c r="D4" s="483"/>
      <c r="E4" s="483" t="s">
        <v>254</v>
      </c>
      <c r="F4" s="483"/>
      <c r="G4" s="483"/>
      <c r="H4" s="483"/>
      <c r="I4" s="483"/>
      <c r="J4" s="483"/>
      <c r="K4" s="483"/>
      <c r="L4" s="483"/>
      <c r="M4" s="483"/>
      <c r="N4" s="483"/>
      <c r="O4" s="483"/>
      <c r="P4" s="483"/>
      <c r="Q4" s="483"/>
      <c r="R4" s="483"/>
      <c r="S4" s="483"/>
      <c r="T4" s="483"/>
      <c r="U4" s="483"/>
      <c r="V4" s="488"/>
      <c r="W4" s="488"/>
      <c r="X4" s="488"/>
      <c r="Y4" s="488"/>
      <c r="Z4" s="488"/>
      <c r="AA4" s="488"/>
      <c r="AB4" s="488"/>
      <c r="AC4" s="488"/>
      <c r="AD4" s="488"/>
      <c r="AE4" s="488"/>
      <c r="AF4" s="488"/>
      <c r="AG4" s="488"/>
      <c r="AH4" s="488"/>
      <c r="AI4" s="488"/>
      <c r="AJ4" s="488"/>
      <c r="AK4" s="488"/>
      <c r="AL4" s="489"/>
      <c r="AO4" s="487"/>
      <c r="AP4" s="487"/>
      <c r="AQ4" s="487"/>
      <c r="AR4" s="487"/>
      <c r="AS4" s="487"/>
      <c r="AT4" s="487"/>
      <c r="AU4" s="487"/>
      <c r="AV4" s="487"/>
      <c r="AW4" s="487"/>
      <c r="AX4" s="487"/>
      <c r="AY4" s="487"/>
      <c r="AZ4" s="487"/>
      <c r="BA4" s="487"/>
      <c r="BB4" s="487"/>
      <c r="BC4" s="487"/>
      <c r="BD4" s="487"/>
      <c r="BE4" s="487"/>
      <c r="BF4" s="487"/>
      <c r="BG4" s="487"/>
      <c r="BH4" s="487"/>
      <c r="BI4" s="487"/>
      <c r="BJ4" s="489"/>
      <c r="BK4" s="489"/>
      <c r="BL4" s="489"/>
      <c r="BN4" s="489"/>
      <c r="BO4" s="489"/>
      <c r="BP4" s="489"/>
      <c r="BQ4" s="489"/>
      <c r="BR4" s="489"/>
      <c r="BS4" s="489"/>
      <c r="BT4" s="489"/>
      <c r="BU4" s="489"/>
      <c r="BV4" s="489"/>
    </row>
    <row r="5" spans="1:74" ht="14.7" customHeight="1" x14ac:dyDescent="0.2">
      <c r="A5" s="483"/>
      <c r="B5" s="483"/>
      <c r="C5" s="483"/>
      <c r="D5" s="483"/>
      <c r="E5" s="483" t="s">
        <v>253</v>
      </c>
      <c r="F5" s="483"/>
      <c r="G5" s="483"/>
      <c r="H5" s="483"/>
      <c r="I5" s="483"/>
      <c r="J5" s="483"/>
      <c r="K5" s="483"/>
      <c r="L5" s="483"/>
      <c r="M5" s="483"/>
      <c r="N5" s="483"/>
      <c r="P5" s="483"/>
      <c r="Q5" s="483"/>
      <c r="R5" s="483"/>
      <c r="S5" s="483"/>
      <c r="T5" s="483"/>
      <c r="U5" s="483"/>
      <c r="V5" s="483"/>
      <c r="W5" s="483"/>
      <c r="X5" s="483"/>
      <c r="Y5" s="483"/>
      <c r="Z5" s="483"/>
      <c r="AA5" s="483"/>
      <c r="AB5" s="483"/>
      <c r="AC5" s="483"/>
      <c r="AD5" s="483"/>
      <c r="AE5" s="483"/>
      <c r="AF5" s="483"/>
      <c r="AG5" s="483"/>
      <c r="AH5" s="483"/>
      <c r="AI5" s="483"/>
      <c r="AJ5" s="483"/>
      <c r="AK5" s="483"/>
      <c r="AO5" s="487"/>
      <c r="AP5" s="487"/>
      <c r="AQ5" s="487"/>
      <c r="AR5" s="487"/>
      <c r="AS5" s="487"/>
      <c r="AT5" s="487"/>
      <c r="AU5" s="487"/>
      <c r="AV5" s="487"/>
      <c r="AW5" s="487"/>
      <c r="AX5" s="487"/>
      <c r="AY5" s="487"/>
      <c r="AZ5" s="487"/>
      <c r="BA5" s="487"/>
      <c r="BB5" s="487"/>
      <c r="BC5" s="487"/>
      <c r="BD5" s="487"/>
      <c r="BE5" s="487"/>
      <c r="BF5" s="487"/>
      <c r="BG5" s="487"/>
      <c r="BH5" s="487"/>
      <c r="BI5" s="487"/>
      <c r="BJ5" s="487"/>
      <c r="BK5" s="487"/>
      <c r="BL5" s="487"/>
      <c r="BM5" s="487"/>
      <c r="BN5" s="487"/>
      <c r="BO5" s="487"/>
      <c r="BP5" s="487"/>
      <c r="BQ5" s="487"/>
      <c r="BR5" s="487"/>
      <c r="BS5" s="487"/>
      <c r="BT5" s="487"/>
      <c r="BU5" s="487"/>
      <c r="BV5" s="487"/>
    </row>
    <row r="6" spans="1:74" ht="14.7" customHeight="1" x14ac:dyDescent="0.2">
      <c r="A6" s="755" t="s">
        <v>551</v>
      </c>
      <c r="B6" s="755"/>
      <c r="C6" s="755"/>
      <c r="D6" s="755"/>
      <c r="E6" s="755"/>
      <c r="F6" s="755"/>
      <c r="G6" s="755"/>
      <c r="H6" s="755"/>
      <c r="I6" s="755"/>
      <c r="J6" s="755"/>
      <c r="K6" s="755"/>
      <c r="L6" s="755"/>
      <c r="M6" s="755"/>
      <c r="N6" s="755"/>
      <c r="O6" s="755"/>
      <c r="P6" s="755"/>
      <c r="Q6" s="755"/>
      <c r="R6" s="755"/>
      <c r="S6" s="755"/>
      <c r="T6" s="755"/>
      <c r="U6" s="755"/>
      <c r="V6" s="755"/>
      <c r="W6" s="755"/>
      <c r="X6" s="755"/>
      <c r="Y6" s="755"/>
      <c r="Z6" s="755"/>
      <c r="AA6" s="755"/>
      <c r="AB6" s="755"/>
      <c r="AC6" s="755"/>
      <c r="AD6" s="755"/>
      <c r="AE6" s="755"/>
      <c r="AF6" s="755"/>
      <c r="AG6" s="755"/>
      <c r="AH6" s="755"/>
      <c r="AI6" s="755"/>
      <c r="AJ6" s="755"/>
      <c r="AK6" s="755"/>
      <c r="AO6" s="487"/>
      <c r="AP6" s="487"/>
      <c r="AQ6" s="487"/>
      <c r="AR6" s="487"/>
      <c r="AS6" s="487"/>
      <c r="AT6" s="487"/>
      <c r="AU6" s="487"/>
      <c r="AV6" s="487"/>
      <c r="AW6" s="487"/>
      <c r="AX6" s="487"/>
      <c r="AY6" s="487"/>
      <c r="AZ6" s="487"/>
      <c r="BA6" s="487"/>
      <c r="BB6" s="487"/>
      <c r="BC6" s="487"/>
      <c r="BD6" s="487"/>
      <c r="BE6" s="487"/>
      <c r="BF6" s="487"/>
      <c r="BG6" s="487"/>
      <c r="BH6" s="487"/>
      <c r="BI6" s="487"/>
      <c r="BJ6" s="487"/>
      <c r="BK6" s="487"/>
      <c r="BL6" s="487"/>
      <c r="BM6" s="487"/>
      <c r="BN6" s="487"/>
      <c r="BO6" s="487"/>
      <c r="BP6" s="487"/>
      <c r="BQ6" s="487"/>
      <c r="BR6" s="487"/>
      <c r="BS6" s="487"/>
      <c r="BT6" s="487"/>
      <c r="BU6" s="487"/>
      <c r="BV6" s="487"/>
    </row>
    <row r="7" spans="1:74" ht="14.7" customHeight="1" x14ac:dyDescent="0.2">
      <c r="A7" s="483"/>
      <c r="B7" s="483"/>
      <c r="C7" s="483"/>
      <c r="D7" s="483"/>
      <c r="E7" s="483"/>
      <c r="F7" s="483"/>
      <c r="G7" s="485"/>
      <c r="H7" s="485"/>
      <c r="I7" s="485"/>
      <c r="J7" s="485"/>
      <c r="K7" s="485"/>
      <c r="L7" s="485"/>
      <c r="M7" s="485"/>
      <c r="N7" s="485"/>
      <c r="O7" s="485"/>
      <c r="P7" s="485"/>
      <c r="Q7" s="485"/>
      <c r="R7" s="485"/>
      <c r="S7" s="483"/>
      <c r="T7" s="483"/>
      <c r="U7" s="483"/>
      <c r="V7" s="483"/>
      <c r="W7" s="483"/>
      <c r="X7" s="483"/>
      <c r="Y7" s="483"/>
      <c r="Z7" s="483"/>
      <c r="AA7" s="483"/>
      <c r="AB7" s="483"/>
      <c r="AC7" s="483"/>
      <c r="AD7" s="483"/>
      <c r="AE7" s="483"/>
      <c r="AF7" s="483"/>
      <c r="AG7" s="483"/>
      <c r="AH7" s="483"/>
      <c r="AI7" s="483"/>
      <c r="AJ7" s="483"/>
      <c r="AK7" s="483"/>
      <c r="AO7" s="487"/>
      <c r="AP7" s="487"/>
      <c r="AQ7" s="487"/>
      <c r="AR7" s="487"/>
      <c r="AS7" s="487"/>
      <c r="AT7" s="487"/>
      <c r="AU7" s="487"/>
      <c r="AV7" s="487"/>
      <c r="AW7" s="487"/>
      <c r="AX7" s="487"/>
      <c r="AY7" s="487"/>
      <c r="AZ7" s="487"/>
      <c r="BA7" s="487"/>
      <c r="BB7" s="487"/>
      <c r="BC7" s="487"/>
      <c r="BD7" s="487"/>
      <c r="BE7" s="487"/>
      <c r="BF7" s="487"/>
      <c r="BG7" s="487"/>
      <c r="BH7" s="487"/>
      <c r="BI7" s="487"/>
      <c r="BJ7" s="487"/>
      <c r="BK7" s="487"/>
      <c r="BL7" s="487"/>
      <c r="BM7" s="487"/>
      <c r="BN7" s="487"/>
      <c r="BO7" s="487"/>
      <c r="BP7" s="487"/>
      <c r="BQ7" s="487"/>
      <c r="BR7" s="487"/>
      <c r="BS7" s="487"/>
      <c r="BT7" s="487"/>
      <c r="BU7" s="487"/>
      <c r="BV7" s="487"/>
    </row>
    <row r="8" spans="1:74" ht="14.7" customHeight="1" x14ac:dyDescent="0.2">
      <c r="A8" s="483"/>
      <c r="B8" s="483"/>
      <c r="C8" s="485"/>
      <c r="D8" s="485"/>
      <c r="E8" s="483"/>
      <c r="F8" s="485"/>
      <c r="G8" s="485"/>
      <c r="H8" s="485"/>
      <c r="I8" s="485"/>
      <c r="J8" s="485"/>
      <c r="K8" s="485"/>
      <c r="L8" s="483"/>
      <c r="M8" s="483"/>
      <c r="N8" s="483"/>
      <c r="O8" s="483"/>
      <c r="P8" s="483"/>
      <c r="Q8" s="483"/>
      <c r="R8" s="483"/>
      <c r="S8" s="483"/>
      <c r="T8" s="483"/>
      <c r="U8" s="483"/>
      <c r="V8" s="483"/>
      <c r="W8" s="483"/>
      <c r="X8" s="483"/>
      <c r="Y8" s="755"/>
      <c r="Z8" s="755"/>
      <c r="AA8" s="755"/>
      <c r="AC8" s="755"/>
      <c r="AD8" s="755"/>
      <c r="AE8" s="483" t="s">
        <v>110</v>
      </c>
      <c r="AF8" s="755"/>
      <c r="AG8" s="755"/>
      <c r="AH8" s="483" t="s">
        <v>111</v>
      </c>
      <c r="AI8" s="755"/>
      <c r="AJ8" s="755"/>
      <c r="AK8" s="483" t="s">
        <v>112</v>
      </c>
      <c r="AO8" s="487"/>
      <c r="AP8" s="487"/>
      <c r="AQ8" s="487"/>
      <c r="AR8" s="487"/>
      <c r="AS8" s="487"/>
      <c r="AT8" s="487"/>
      <c r="AU8" s="487"/>
      <c r="AV8" s="487"/>
      <c r="AW8" s="487"/>
      <c r="AX8" s="487"/>
      <c r="AY8" s="487"/>
      <c r="AZ8" s="487"/>
      <c r="BA8" s="487"/>
      <c r="BB8" s="487"/>
      <c r="BC8" s="487"/>
      <c r="BD8" s="487"/>
      <c r="BE8" s="487"/>
      <c r="BF8" s="487"/>
      <c r="BG8" s="487"/>
      <c r="BH8" s="487"/>
      <c r="BI8" s="487"/>
      <c r="BJ8" s="487"/>
      <c r="BK8" s="487"/>
      <c r="BL8" s="487"/>
      <c r="BM8" s="487"/>
      <c r="BN8" s="487"/>
      <c r="BO8" s="487"/>
      <c r="BP8" s="487"/>
      <c r="BQ8" s="487"/>
      <c r="BR8" s="487"/>
      <c r="BS8" s="487"/>
      <c r="BT8" s="487"/>
      <c r="BU8" s="487"/>
      <c r="BV8" s="487"/>
    </row>
    <row r="9" spans="1:74" ht="14.7" customHeight="1" x14ac:dyDescent="0.2">
      <c r="A9" s="483"/>
      <c r="B9" s="483"/>
      <c r="C9" s="485"/>
      <c r="D9" s="485"/>
      <c r="E9" s="485"/>
      <c r="F9" s="485"/>
      <c r="G9" s="485"/>
      <c r="H9" s="485"/>
      <c r="I9" s="485"/>
      <c r="J9" s="485"/>
      <c r="K9" s="485"/>
      <c r="L9" s="483"/>
      <c r="M9" s="483"/>
      <c r="N9" s="483"/>
      <c r="O9" s="483"/>
      <c r="P9" s="483"/>
      <c r="Q9" s="483"/>
      <c r="R9" s="483"/>
      <c r="S9" s="483"/>
      <c r="T9" s="483"/>
      <c r="U9" s="483"/>
      <c r="V9" s="483"/>
      <c r="W9" s="483"/>
      <c r="X9" s="483"/>
      <c r="Y9" s="483"/>
      <c r="Z9" s="483"/>
      <c r="AA9" s="483"/>
      <c r="AB9" s="483"/>
      <c r="AC9" s="483"/>
      <c r="AD9" s="483"/>
      <c r="AE9" s="483"/>
      <c r="AF9" s="483"/>
      <c r="AG9" s="483"/>
      <c r="AH9" s="483"/>
      <c r="AI9" s="483"/>
      <c r="AJ9" s="483"/>
      <c r="AK9" s="483"/>
      <c r="AO9" s="487"/>
      <c r="AP9" s="487"/>
      <c r="AQ9" s="487"/>
      <c r="AR9" s="487"/>
      <c r="AS9" s="487"/>
      <c r="AT9" s="487"/>
      <c r="AU9" s="487"/>
      <c r="AV9" s="487"/>
      <c r="AW9" s="487"/>
      <c r="AX9" s="487"/>
      <c r="AY9" s="487"/>
      <c r="AZ9" s="487"/>
      <c r="BA9" s="487"/>
      <c r="BB9" s="487"/>
      <c r="BC9" s="487"/>
      <c r="BD9" s="487"/>
      <c r="BE9" s="487"/>
      <c r="BF9" s="487"/>
      <c r="BG9" s="487"/>
      <c r="BH9" s="487"/>
      <c r="BI9" s="487"/>
      <c r="BJ9" s="487"/>
      <c r="BK9" s="487"/>
      <c r="BL9" s="487"/>
      <c r="BM9" s="487"/>
      <c r="BN9" s="487"/>
      <c r="BO9" s="487"/>
      <c r="BP9" s="487"/>
      <c r="BQ9" s="487"/>
      <c r="BR9" s="487"/>
      <c r="BS9" s="487"/>
      <c r="BT9" s="487"/>
      <c r="BU9" s="487"/>
      <c r="BV9" s="487"/>
    </row>
    <row r="10" spans="1:74" ht="14.7" customHeight="1" x14ac:dyDescent="0.2">
      <c r="A10" s="756"/>
      <c r="B10" s="756"/>
      <c r="C10" s="756"/>
      <c r="D10" s="756"/>
      <c r="E10" s="756"/>
      <c r="F10" s="755" t="s">
        <v>617</v>
      </c>
      <c r="G10" s="755"/>
      <c r="H10" s="755"/>
      <c r="I10" s="755"/>
      <c r="J10" s="755"/>
      <c r="K10" s="485"/>
      <c r="L10" s="483"/>
      <c r="M10" s="483"/>
      <c r="N10" s="483"/>
      <c r="O10" s="483"/>
      <c r="P10" s="483"/>
      <c r="Q10" s="757" t="s">
        <v>618</v>
      </c>
      <c r="R10" s="757"/>
      <c r="S10" s="757"/>
      <c r="T10" s="758"/>
      <c r="U10" s="758"/>
      <c r="V10" s="758"/>
      <c r="W10" s="758"/>
      <c r="X10" s="758"/>
      <c r="Y10" s="758"/>
      <c r="Z10" s="758"/>
      <c r="AA10" s="758"/>
      <c r="AB10" s="758"/>
      <c r="AC10" s="758"/>
      <c r="AD10" s="758"/>
      <c r="AE10" s="758"/>
      <c r="AF10" s="758"/>
      <c r="AG10" s="758"/>
      <c r="AH10" s="758"/>
      <c r="AI10" s="758"/>
      <c r="AJ10" s="758"/>
      <c r="AK10" s="758"/>
      <c r="AO10" s="487"/>
      <c r="AP10" s="487"/>
      <c r="AQ10" s="487"/>
      <c r="AR10" s="487"/>
      <c r="AS10" s="487"/>
      <c r="AT10" s="487"/>
      <c r="AU10" s="487"/>
      <c r="AV10" s="487"/>
      <c r="AW10" s="487"/>
      <c r="AX10" s="487"/>
      <c r="AY10" s="487"/>
      <c r="AZ10" s="487"/>
      <c r="BA10" s="487"/>
      <c r="BB10" s="487"/>
      <c r="BC10" s="487"/>
      <c r="BD10" s="487"/>
      <c r="BE10" s="487"/>
      <c r="BF10" s="487"/>
      <c r="BG10" s="487"/>
      <c r="BH10" s="487"/>
      <c r="BI10" s="487"/>
      <c r="BJ10" s="487"/>
      <c r="BK10" s="487"/>
      <c r="BL10" s="487"/>
      <c r="BM10" s="487"/>
      <c r="BN10" s="487"/>
      <c r="BO10" s="487"/>
      <c r="BP10" s="487"/>
      <c r="BQ10" s="487"/>
      <c r="BR10" s="487"/>
      <c r="BS10" s="487"/>
      <c r="BT10" s="487"/>
      <c r="BU10" s="487"/>
      <c r="BV10" s="487"/>
    </row>
    <row r="11" spans="1:74" ht="14.7" customHeight="1" x14ac:dyDescent="0.2">
      <c r="A11" s="756"/>
      <c r="B11" s="756"/>
      <c r="C11" s="756"/>
      <c r="D11" s="756"/>
      <c r="E11" s="756"/>
      <c r="F11" s="755"/>
      <c r="G11" s="755"/>
      <c r="H11" s="755"/>
      <c r="I11" s="755"/>
      <c r="J11" s="755"/>
      <c r="K11" s="485"/>
      <c r="L11" s="483"/>
      <c r="M11" s="483"/>
      <c r="O11" s="483"/>
      <c r="P11" s="483"/>
      <c r="Q11" s="757"/>
      <c r="R11" s="757"/>
      <c r="S11" s="757"/>
      <c r="T11" s="758"/>
      <c r="U11" s="758"/>
      <c r="V11" s="758"/>
      <c r="W11" s="758"/>
      <c r="X11" s="758"/>
      <c r="Y11" s="758"/>
      <c r="Z11" s="758"/>
      <c r="AA11" s="758"/>
      <c r="AB11" s="758"/>
      <c r="AC11" s="758"/>
      <c r="AD11" s="758"/>
      <c r="AE11" s="758"/>
      <c r="AF11" s="758"/>
      <c r="AG11" s="758"/>
      <c r="AH11" s="758"/>
      <c r="AI11" s="758"/>
      <c r="AJ11" s="758"/>
      <c r="AK11" s="758"/>
      <c r="AO11" s="487"/>
      <c r="AP11" s="487"/>
      <c r="AQ11" s="487"/>
      <c r="AR11" s="487"/>
      <c r="AS11" s="487"/>
      <c r="AT11" s="487"/>
      <c r="AU11" s="487"/>
      <c r="AV11" s="487"/>
      <c r="AW11" s="487"/>
      <c r="AX11" s="487"/>
      <c r="AY11" s="487"/>
      <c r="AZ11" s="487"/>
      <c r="BA11" s="487"/>
      <c r="BB11" s="487"/>
      <c r="BC11" s="487"/>
      <c r="BD11" s="487"/>
      <c r="BE11" s="487"/>
      <c r="BF11" s="487"/>
      <c r="BG11" s="487"/>
      <c r="BH11" s="487"/>
      <c r="BI11" s="487"/>
      <c r="BJ11" s="487"/>
      <c r="BK11" s="487"/>
      <c r="BL11" s="487"/>
      <c r="BM11" s="487"/>
      <c r="BN11" s="487"/>
      <c r="BO11" s="487"/>
      <c r="BP11" s="487"/>
      <c r="BQ11" s="487"/>
      <c r="BR11" s="487"/>
      <c r="BS11" s="487"/>
      <c r="BT11" s="487"/>
      <c r="BU11" s="487"/>
      <c r="BV11" s="487"/>
    </row>
    <row r="12" spans="1:74" ht="14.7" customHeight="1" x14ac:dyDescent="0.2">
      <c r="A12" s="483"/>
      <c r="B12" s="483"/>
      <c r="C12" s="485"/>
      <c r="D12" s="485"/>
      <c r="E12" s="485"/>
      <c r="F12" s="485"/>
      <c r="G12" s="485"/>
      <c r="H12" s="485"/>
      <c r="I12" s="485"/>
      <c r="J12" s="485"/>
      <c r="K12" s="485"/>
      <c r="L12" s="483"/>
      <c r="M12" s="483"/>
      <c r="N12" s="490" t="s">
        <v>98</v>
      </c>
      <c r="O12" s="483"/>
      <c r="P12" s="483"/>
      <c r="Q12" s="757" t="s">
        <v>619</v>
      </c>
      <c r="R12" s="757"/>
      <c r="S12" s="757"/>
      <c r="T12" s="758"/>
      <c r="U12" s="758"/>
      <c r="V12" s="758"/>
      <c r="W12" s="758"/>
      <c r="X12" s="758"/>
      <c r="Y12" s="758"/>
      <c r="Z12" s="758"/>
      <c r="AA12" s="758"/>
      <c r="AB12" s="758"/>
      <c r="AC12" s="758"/>
      <c r="AD12" s="758"/>
      <c r="AE12" s="758"/>
      <c r="AF12" s="758"/>
      <c r="AG12" s="758"/>
      <c r="AH12" s="758"/>
      <c r="AI12" s="758"/>
      <c r="AJ12" s="758"/>
      <c r="AK12" s="758"/>
      <c r="AO12" s="487"/>
      <c r="AP12" s="487"/>
      <c r="AQ12" s="487"/>
      <c r="AR12" s="487"/>
      <c r="AS12" s="487"/>
      <c r="AT12" s="487"/>
      <c r="AU12" s="487"/>
      <c r="AV12" s="487"/>
      <c r="AW12" s="487"/>
      <c r="AX12" s="487"/>
      <c r="AY12" s="487"/>
      <c r="AZ12" s="487"/>
      <c r="BA12" s="487"/>
      <c r="BB12" s="487"/>
      <c r="BC12" s="487"/>
      <c r="BD12" s="487"/>
      <c r="BE12" s="487"/>
      <c r="BF12" s="487"/>
      <c r="BG12" s="487"/>
      <c r="BH12" s="487"/>
      <c r="BI12" s="487"/>
      <c r="BJ12" s="487"/>
      <c r="BK12" s="487"/>
      <c r="BL12" s="487"/>
      <c r="BM12" s="487"/>
      <c r="BN12" s="487"/>
      <c r="BO12" s="487"/>
      <c r="BP12" s="487"/>
      <c r="BQ12" s="487"/>
      <c r="BR12" s="487"/>
      <c r="BS12" s="487"/>
      <c r="BT12" s="487"/>
      <c r="BU12" s="487"/>
      <c r="BV12" s="487"/>
    </row>
    <row r="13" spans="1:74" ht="14.7" customHeight="1" x14ac:dyDescent="0.2">
      <c r="A13" s="483"/>
      <c r="B13" s="483"/>
      <c r="C13" s="485"/>
      <c r="D13" s="485"/>
      <c r="E13" s="485"/>
      <c r="F13" s="485"/>
      <c r="G13" s="485"/>
      <c r="H13" s="485"/>
      <c r="I13" s="485"/>
      <c r="J13" s="485"/>
      <c r="K13" s="485"/>
      <c r="L13" s="483"/>
      <c r="M13" s="483"/>
      <c r="N13" s="483"/>
      <c r="O13" s="483"/>
      <c r="P13" s="483"/>
      <c r="Q13" s="757"/>
      <c r="R13" s="757"/>
      <c r="S13" s="757"/>
      <c r="T13" s="758"/>
      <c r="U13" s="758"/>
      <c r="V13" s="758"/>
      <c r="W13" s="758"/>
      <c r="X13" s="758"/>
      <c r="Y13" s="758"/>
      <c r="Z13" s="758"/>
      <c r="AA13" s="758"/>
      <c r="AB13" s="758"/>
      <c r="AC13" s="758"/>
      <c r="AD13" s="758"/>
      <c r="AE13" s="758"/>
      <c r="AF13" s="758"/>
      <c r="AG13" s="758"/>
      <c r="AH13" s="758"/>
      <c r="AI13" s="758"/>
      <c r="AJ13" s="758"/>
      <c r="AK13" s="758"/>
      <c r="AO13" s="487"/>
      <c r="AP13" s="487"/>
      <c r="AQ13" s="487"/>
      <c r="AR13" s="487"/>
      <c r="AS13" s="487"/>
      <c r="AT13" s="487"/>
      <c r="AU13" s="487"/>
      <c r="AV13" s="487"/>
      <c r="AW13" s="487"/>
      <c r="AX13" s="487"/>
      <c r="AY13" s="487"/>
      <c r="AZ13" s="487"/>
      <c r="BA13" s="487"/>
      <c r="BB13" s="487"/>
      <c r="BC13" s="487"/>
      <c r="BD13" s="487"/>
      <c r="BE13" s="487"/>
      <c r="BF13" s="487"/>
      <c r="BG13" s="487"/>
      <c r="BH13" s="487"/>
      <c r="BI13" s="487"/>
      <c r="BJ13" s="487"/>
      <c r="BK13" s="487"/>
      <c r="BL13" s="487"/>
      <c r="BM13" s="487"/>
      <c r="BN13" s="487"/>
      <c r="BO13" s="487"/>
      <c r="BP13" s="487"/>
      <c r="BQ13" s="487"/>
      <c r="BR13" s="487"/>
      <c r="BS13" s="487"/>
      <c r="BT13" s="487"/>
      <c r="BU13" s="487"/>
      <c r="BV13" s="487"/>
    </row>
    <row r="14" spans="1:74" ht="14.7" customHeight="1" x14ac:dyDescent="0.2">
      <c r="A14" s="483"/>
      <c r="B14" s="483"/>
      <c r="C14" s="485"/>
      <c r="D14" s="485"/>
      <c r="E14" s="485"/>
      <c r="F14" s="485"/>
      <c r="G14" s="485"/>
      <c r="H14" s="485"/>
      <c r="I14" s="485"/>
      <c r="J14" s="485"/>
      <c r="K14" s="485"/>
      <c r="L14" s="483"/>
      <c r="M14" s="483"/>
      <c r="N14" s="483"/>
      <c r="O14" s="483"/>
      <c r="P14" s="483"/>
      <c r="Q14" s="757" t="s">
        <v>620</v>
      </c>
      <c r="R14" s="757"/>
      <c r="S14" s="757"/>
      <c r="T14" s="757"/>
      <c r="U14" s="757"/>
      <c r="V14" s="757"/>
      <c r="W14" s="758"/>
      <c r="X14" s="758"/>
      <c r="Y14" s="758"/>
      <c r="Z14" s="758"/>
      <c r="AA14" s="758"/>
      <c r="AB14" s="758"/>
      <c r="AC14" s="758"/>
      <c r="AD14" s="758"/>
      <c r="AE14" s="758"/>
      <c r="AF14" s="758"/>
      <c r="AG14" s="758"/>
      <c r="AH14" s="758"/>
      <c r="AI14" s="758"/>
      <c r="AJ14" s="758"/>
      <c r="AK14" s="758"/>
      <c r="AO14" s="487"/>
      <c r="AP14" s="487"/>
      <c r="AQ14" s="487"/>
      <c r="AR14" s="487"/>
      <c r="AS14" s="487"/>
      <c r="AT14" s="487"/>
      <c r="AU14" s="487"/>
      <c r="AV14" s="487"/>
      <c r="AW14" s="487"/>
      <c r="AX14" s="487"/>
      <c r="AY14" s="487"/>
      <c r="AZ14" s="487"/>
      <c r="BA14" s="487"/>
      <c r="BB14" s="487"/>
      <c r="BC14" s="487"/>
      <c r="BD14" s="487"/>
      <c r="BE14" s="487"/>
      <c r="BF14" s="487"/>
      <c r="BG14" s="487"/>
      <c r="BH14" s="487"/>
      <c r="BI14" s="487"/>
      <c r="BJ14" s="487"/>
      <c r="BK14" s="487"/>
      <c r="BL14" s="487"/>
      <c r="BM14" s="487"/>
      <c r="BN14" s="487"/>
      <c r="BO14" s="487"/>
      <c r="BP14" s="487"/>
      <c r="BQ14" s="487"/>
      <c r="BR14" s="487"/>
      <c r="BS14" s="487"/>
      <c r="BT14" s="487"/>
      <c r="BU14" s="487"/>
      <c r="BV14" s="487"/>
    </row>
    <row r="15" spans="1:74" ht="14.7" customHeight="1" x14ac:dyDescent="0.2">
      <c r="A15" s="483"/>
      <c r="B15" s="483"/>
      <c r="C15" s="485"/>
      <c r="D15" s="485"/>
      <c r="E15" s="485"/>
      <c r="F15" s="485"/>
      <c r="G15" s="485"/>
      <c r="H15" s="485"/>
      <c r="I15" s="485"/>
      <c r="J15" s="485"/>
      <c r="K15" s="485"/>
      <c r="L15" s="483"/>
      <c r="M15" s="483"/>
      <c r="N15" s="483"/>
      <c r="O15" s="483"/>
      <c r="P15" s="483"/>
      <c r="Q15" s="757"/>
      <c r="R15" s="757"/>
      <c r="S15" s="757"/>
      <c r="T15" s="757"/>
      <c r="U15" s="757"/>
      <c r="V15" s="757"/>
      <c r="W15" s="758"/>
      <c r="X15" s="758"/>
      <c r="Y15" s="758"/>
      <c r="Z15" s="758"/>
      <c r="AA15" s="758"/>
      <c r="AB15" s="758"/>
      <c r="AC15" s="758"/>
      <c r="AD15" s="758"/>
      <c r="AE15" s="758"/>
      <c r="AF15" s="758"/>
      <c r="AG15" s="758"/>
      <c r="AH15" s="758"/>
      <c r="AI15" s="758"/>
      <c r="AJ15" s="758"/>
      <c r="AK15" s="758"/>
      <c r="AO15" s="487"/>
      <c r="AP15" s="487"/>
      <c r="AQ15" s="487"/>
      <c r="AR15" s="487"/>
      <c r="AS15" s="487"/>
      <c r="AT15" s="487"/>
      <c r="AU15" s="487"/>
      <c r="AV15" s="487"/>
      <c r="AW15" s="487"/>
      <c r="AX15" s="487"/>
      <c r="AY15" s="487"/>
      <c r="AZ15" s="487"/>
      <c r="BA15" s="487"/>
      <c r="BB15" s="487"/>
      <c r="BC15" s="487"/>
      <c r="BD15" s="487"/>
      <c r="BE15" s="487"/>
      <c r="BF15" s="487"/>
      <c r="BG15" s="487"/>
      <c r="BH15" s="487"/>
      <c r="BI15" s="487"/>
      <c r="BJ15" s="487"/>
      <c r="BK15" s="487"/>
      <c r="BL15" s="487"/>
      <c r="BM15" s="487"/>
      <c r="BN15" s="487"/>
      <c r="BO15" s="487"/>
      <c r="BP15" s="487"/>
      <c r="BQ15" s="487"/>
      <c r="BR15" s="487"/>
      <c r="BS15" s="487"/>
      <c r="BT15" s="487"/>
      <c r="BU15" s="487"/>
      <c r="BV15" s="487"/>
    </row>
    <row r="16" spans="1:74" ht="14.7" customHeight="1" x14ac:dyDescent="0.2">
      <c r="B16" s="483"/>
      <c r="C16" s="483"/>
      <c r="D16" s="483" t="s">
        <v>161</v>
      </c>
      <c r="E16" s="483"/>
      <c r="F16" s="483"/>
      <c r="G16" s="483"/>
      <c r="H16" s="483"/>
      <c r="I16" s="483"/>
      <c r="J16" s="483"/>
      <c r="K16" s="483"/>
      <c r="L16" s="483"/>
      <c r="M16" s="483"/>
      <c r="N16" s="483"/>
      <c r="O16" s="483"/>
      <c r="P16" s="483"/>
      <c r="Q16" s="483"/>
      <c r="R16" s="483"/>
      <c r="S16" s="483"/>
      <c r="T16" s="483"/>
      <c r="U16" s="483"/>
      <c r="V16" s="483"/>
      <c r="W16" s="483"/>
      <c r="X16" s="483"/>
      <c r="Y16" s="483"/>
      <c r="Z16" s="483"/>
      <c r="AA16" s="483"/>
      <c r="AB16" s="483"/>
      <c r="AC16" s="483"/>
      <c r="AD16" s="483"/>
      <c r="AE16" s="483"/>
      <c r="AF16" s="483"/>
      <c r="AG16" s="483"/>
      <c r="AH16" s="483"/>
      <c r="AI16" s="483"/>
      <c r="AJ16" s="483"/>
      <c r="AK16" s="483"/>
      <c r="AO16" s="487"/>
      <c r="AP16" s="487"/>
      <c r="AQ16" s="487"/>
      <c r="AR16" s="487"/>
      <c r="AS16" s="487"/>
      <c r="AT16" s="487"/>
      <c r="AU16" s="487"/>
      <c r="AV16" s="487"/>
      <c r="AW16" s="487"/>
      <c r="AX16" s="487"/>
      <c r="AY16" s="487"/>
      <c r="AZ16" s="487"/>
      <c r="BA16" s="487"/>
      <c r="BB16" s="487"/>
      <c r="BC16" s="487"/>
      <c r="BD16" s="487"/>
      <c r="BE16" s="487"/>
      <c r="BF16" s="487"/>
      <c r="BG16" s="487"/>
      <c r="BH16" s="487"/>
      <c r="BI16" s="487"/>
      <c r="BJ16" s="487"/>
      <c r="BK16" s="487"/>
      <c r="BL16" s="487"/>
      <c r="BM16" s="487"/>
      <c r="BN16" s="487"/>
      <c r="BO16" s="487"/>
      <c r="BP16" s="487"/>
      <c r="BQ16" s="487"/>
      <c r="BR16" s="487"/>
      <c r="BS16" s="487"/>
      <c r="BT16" s="487"/>
      <c r="BU16" s="487"/>
      <c r="BV16" s="487"/>
    </row>
    <row r="17" spans="1:77" ht="15" customHeight="1" x14ac:dyDescent="0.2">
      <c r="B17" s="483"/>
      <c r="C17" s="483"/>
      <c r="D17" s="483" t="s">
        <v>99</v>
      </c>
      <c r="E17" s="483"/>
      <c r="F17" s="483"/>
      <c r="G17" s="483"/>
      <c r="H17" s="483"/>
      <c r="I17" s="483"/>
      <c r="J17" s="483"/>
      <c r="K17" s="483"/>
      <c r="L17" s="483"/>
      <c r="M17" s="483"/>
      <c r="N17" s="483"/>
      <c r="O17" s="483"/>
      <c r="P17" s="483"/>
      <c r="Q17" s="483"/>
      <c r="R17" s="483"/>
      <c r="S17" s="483"/>
      <c r="T17" s="483"/>
      <c r="U17" s="483"/>
      <c r="V17" s="483"/>
      <c r="W17" s="483"/>
      <c r="X17" s="483"/>
      <c r="Y17" s="483"/>
      <c r="Z17" s="483"/>
      <c r="AA17" s="483"/>
      <c r="AB17" s="483"/>
      <c r="AC17" s="483"/>
      <c r="AD17" s="483"/>
      <c r="AE17" s="483"/>
      <c r="AF17" s="483"/>
      <c r="AG17" s="483"/>
      <c r="AH17" s="483"/>
      <c r="AI17" s="483"/>
      <c r="AJ17" s="483"/>
      <c r="AK17" s="483"/>
      <c r="AO17" s="487"/>
      <c r="AP17" s="487"/>
      <c r="AQ17" s="487"/>
      <c r="AR17" s="487"/>
      <c r="AS17" s="487"/>
      <c r="AU17" s="487"/>
      <c r="AV17" s="487"/>
      <c r="AW17" s="487"/>
      <c r="AX17" s="487"/>
      <c r="AY17" s="487"/>
      <c r="AZ17" s="487"/>
      <c r="BA17" s="487"/>
      <c r="BB17" s="487"/>
      <c r="BC17" s="487"/>
      <c r="BD17" s="487"/>
      <c r="BE17" s="487"/>
      <c r="BF17" s="487"/>
      <c r="BG17" s="487"/>
      <c r="BH17" s="487"/>
      <c r="BI17" s="487"/>
      <c r="BJ17" s="487"/>
      <c r="BK17" s="487"/>
      <c r="BL17" s="487"/>
      <c r="BM17" s="487"/>
      <c r="BN17" s="487"/>
      <c r="BO17" s="487"/>
      <c r="BP17" s="487"/>
      <c r="BQ17" s="487"/>
      <c r="BR17" s="487"/>
      <c r="BS17" s="487"/>
      <c r="BT17" s="487"/>
      <c r="BU17" s="487"/>
      <c r="BV17" s="487"/>
    </row>
    <row r="18" spans="1:77" ht="15" customHeight="1" x14ac:dyDescent="0.2">
      <c r="B18" s="483"/>
      <c r="C18" s="483"/>
      <c r="D18" s="483"/>
      <c r="E18" s="483"/>
      <c r="F18" s="483"/>
      <c r="G18" s="483"/>
      <c r="H18" s="483"/>
      <c r="I18" s="483"/>
      <c r="J18" s="483"/>
      <c r="K18" s="483"/>
      <c r="L18" s="483"/>
      <c r="M18" s="483"/>
      <c r="N18" s="483"/>
      <c r="O18" s="483"/>
      <c r="P18" s="483"/>
      <c r="Q18" s="483"/>
      <c r="R18" s="483"/>
      <c r="S18" s="483"/>
      <c r="T18" s="483"/>
      <c r="U18" s="483"/>
      <c r="V18" s="483"/>
      <c r="W18" s="483"/>
      <c r="X18" s="483"/>
      <c r="Y18" s="483"/>
      <c r="Z18" s="483"/>
      <c r="AA18" s="483"/>
      <c r="AB18" s="483"/>
      <c r="AC18" s="483"/>
      <c r="AD18" s="483"/>
      <c r="AE18" s="483"/>
      <c r="AF18" s="483"/>
      <c r="AG18" s="483"/>
      <c r="AH18" s="483"/>
      <c r="AI18" s="483"/>
      <c r="AJ18" s="483"/>
      <c r="AK18" s="483"/>
      <c r="AO18" s="487"/>
      <c r="AP18" s="487"/>
      <c r="AQ18" s="487"/>
      <c r="AR18" s="487"/>
      <c r="AS18" s="487"/>
      <c r="AU18" s="487"/>
      <c r="AW18" s="487"/>
      <c r="AX18" s="487"/>
      <c r="AY18" s="487"/>
      <c r="AZ18" s="487"/>
      <c r="BA18" s="487"/>
      <c r="BB18" s="487"/>
      <c r="BC18" s="487"/>
      <c r="BD18" s="487"/>
      <c r="BE18" s="487"/>
      <c r="BF18" s="487"/>
      <c r="BG18" s="487"/>
      <c r="BH18" s="487"/>
      <c r="BI18" s="487"/>
      <c r="BJ18" s="487"/>
      <c r="BK18" s="487"/>
      <c r="BL18" s="487"/>
      <c r="BM18" s="487"/>
      <c r="BN18" s="487"/>
      <c r="BO18" s="487"/>
      <c r="BP18" s="487"/>
      <c r="BQ18" s="487"/>
      <c r="BR18" s="487"/>
      <c r="BS18" s="487"/>
      <c r="BT18" s="487"/>
      <c r="BU18" s="487"/>
      <c r="BV18" s="487"/>
    </row>
    <row r="19" spans="1:77" ht="14.7" customHeight="1" x14ac:dyDescent="0.2">
      <c r="A19" s="483"/>
      <c r="B19" s="483"/>
      <c r="C19" s="483"/>
      <c r="D19" s="483"/>
      <c r="E19" s="483"/>
      <c r="F19" s="483"/>
      <c r="G19" s="483"/>
      <c r="H19" s="483"/>
      <c r="I19" s="483"/>
      <c r="J19" s="483"/>
      <c r="K19" s="483"/>
      <c r="L19" s="483"/>
      <c r="M19" s="483"/>
      <c r="N19" s="483"/>
      <c r="O19" s="483"/>
      <c r="P19" s="483"/>
      <c r="Q19" s="483"/>
      <c r="S19" s="485"/>
      <c r="T19" s="491"/>
      <c r="U19" s="817" t="s">
        <v>621</v>
      </c>
      <c r="V19" s="818"/>
      <c r="W19" s="818"/>
      <c r="X19" s="819"/>
      <c r="Y19" s="492"/>
      <c r="Z19" s="493"/>
      <c r="AA19" s="493"/>
      <c r="AB19" s="493"/>
      <c r="AC19" s="493"/>
      <c r="AD19" s="493"/>
      <c r="AE19" s="493"/>
      <c r="AF19" s="493"/>
      <c r="AG19" s="493"/>
      <c r="AH19" s="493"/>
      <c r="AI19" s="494"/>
      <c r="AJ19" s="494"/>
      <c r="AK19" s="495"/>
      <c r="AO19" s="487"/>
      <c r="AP19" s="487"/>
      <c r="AQ19" s="487"/>
      <c r="AR19" s="487"/>
      <c r="AS19" s="487"/>
      <c r="AU19" s="487"/>
      <c r="AV19" s="487"/>
      <c r="AW19" s="487"/>
      <c r="AX19" s="487"/>
      <c r="AY19" s="487"/>
      <c r="AZ19" s="487"/>
      <c r="BA19" s="487"/>
      <c r="BB19" s="487"/>
      <c r="BC19" s="487"/>
      <c r="BD19" s="487"/>
      <c r="BE19" s="487"/>
      <c r="BF19" s="487"/>
      <c r="BG19" s="487"/>
      <c r="BH19" s="487"/>
      <c r="BI19" s="487"/>
      <c r="BJ19" s="487"/>
      <c r="BK19" s="487"/>
      <c r="BL19" s="487"/>
      <c r="BM19" s="487"/>
      <c r="BN19" s="487"/>
      <c r="BO19" s="487"/>
      <c r="BP19" s="487"/>
      <c r="BQ19" s="487"/>
      <c r="BR19" s="487"/>
      <c r="BS19" s="487"/>
      <c r="BT19" s="487"/>
      <c r="BU19" s="487"/>
      <c r="BV19" s="487"/>
    </row>
    <row r="20" spans="1:77" ht="14.7" customHeight="1" x14ac:dyDescent="0.2">
      <c r="A20" s="759" t="s">
        <v>256</v>
      </c>
      <c r="B20" s="761" t="s">
        <v>115</v>
      </c>
      <c r="C20" s="762"/>
      <c r="D20" s="762"/>
      <c r="E20" s="762"/>
      <c r="F20" s="762"/>
      <c r="G20" s="762"/>
      <c r="H20" s="761"/>
      <c r="I20" s="762"/>
      <c r="J20" s="762"/>
      <c r="K20" s="762"/>
      <c r="L20" s="762"/>
      <c r="M20" s="762"/>
      <c r="N20" s="762"/>
      <c r="O20" s="762"/>
      <c r="P20" s="762"/>
      <c r="Q20" s="762"/>
      <c r="R20" s="762"/>
      <c r="S20" s="762"/>
      <c r="T20" s="762"/>
      <c r="U20" s="762"/>
      <c r="V20" s="762"/>
      <c r="W20" s="762"/>
      <c r="X20" s="762"/>
      <c r="Y20" s="762"/>
      <c r="Z20" s="762"/>
      <c r="AA20" s="762"/>
      <c r="AB20" s="762"/>
      <c r="AC20" s="762"/>
      <c r="AD20" s="762"/>
      <c r="AE20" s="762"/>
      <c r="AF20" s="762"/>
      <c r="AG20" s="762"/>
      <c r="AH20" s="762"/>
      <c r="AI20" s="762"/>
      <c r="AJ20" s="762"/>
      <c r="AK20" s="763"/>
      <c r="AL20" s="487"/>
      <c r="AO20" s="833"/>
      <c r="AP20" s="487"/>
      <c r="AQ20" s="487"/>
      <c r="AR20" s="487"/>
      <c r="AS20" s="487"/>
      <c r="AU20" s="487"/>
      <c r="AV20" s="487"/>
      <c r="AW20" s="487"/>
      <c r="AX20" s="487"/>
      <c r="AY20" s="487"/>
      <c r="AZ20" s="487"/>
      <c r="BA20" s="487"/>
      <c r="BB20" s="487"/>
      <c r="BC20" s="487"/>
      <c r="BD20" s="487"/>
      <c r="BE20" s="487"/>
      <c r="BF20" s="487"/>
      <c r="BG20" s="487"/>
      <c r="BH20" s="487"/>
      <c r="BI20" s="487"/>
      <c r="BJ20" s="487"/>
      <c r="BK20" s="487"/>
      <c r="BL20" s="487"/>
      <c r="BM20" s="487"/>
      <c r="BN20" s="487"/>
      <c r="BO20" s="487"/>
      <c r="BP20" s="487"/>
      <c r="BQ20" s="487"/>
      <c r="BR20" s="487"/>
      <c r="BS20" s="487"/>
      <c r="BT20" s="487"/>
      <c r="BU20" s="487"/>
      <c r="BV20" s="487"/>
    </row>
    <row r="21" spans="1:77" ht="28.5" customHeight="1" x14ac:dyDescent="0.2">
      <c r="A21" s="760"/>
      <c r="B21" s="793" t="s">
        <v>257</v>
      </c>
      <c r="C21" s="794"/>
      <c r="D21" s="794"/>
      <c r="E21" s="794"/>
      <c r="F21" s="794"/>
      <c r="G21" s="795"/>
      <c r="H21" s="835"/>
      <c r="I21" s="836"/>
      <c r="J21" s="836"/>
      <c r="K21" s="836"/>
      <c r="L21" s="836"/>
      <c r="M21" s="836"/>
      <c r="N21" s="836"/>
      <c r="O21" s="836"/>
      <c r="P21" s="836"/>
      <c r="Q21" s="836"/>
      <c r="R21" s="836"/>
      <c r="S21" s="836"/>
      <c r="T21" s="836"/>
      <c r="U21" s="836"/>
      <c r="V21" s="836"/>
      <c r="W21" s="836"/>
      <c r="X21" s="836"/>
      <c r="Y21" s="836"/>
      <c r="Z21" s="836"/>
      <c r="AA21" s="836"/>
      <c r="AB21" s="836"/>
      <c r="AC21" s="836"/>
      <c r="AD21" s="836"/>
      <c r="AE21" s="836"/>
      <c r="AF21" s="836"/>
      <c r="AG21" s="836"/>
      <c r="AH21" s="836"/>
      <c r="AI21" s="836"/>
      <c r="AJ21" s="836"/>
      <c r="AK21" s="837"/>
      <c r="AL21" s="487"/>
      <c r="AO21" s="834"/>
      <c r="AP21" s="487"/>
      <c r="AQ21" s="487"/>
      <c r="AR21" s="487"/>
      <c r="AS21" s="487"/>
      <c r="AU21" s="487"/>
      <c r="AV21" s="487"/>
      <c r="AW21" s="487"/>
      <c r="AX21" s="487"/>
      <c r="AY21" s="487"/>
      <c r="AZ21" s="487"/>
      <c r="BA21" s="487"/>
      <c r="BB21" s="487"/>
      <c r="BC21" s="487"/>
      <c r="BD21" s="487"/>
      <c r="BE21" s="487"/>
      <c r="BF21" s="487"/>
      <c r="BG21" s="487"/>
      <c r="BH21" s="487"/>
      <c r="BI21" s="487"/>
      <c r="BJ21" s="487"/>
      <c r="BK21" s="487"/>
      <c r="BL21" s="487"/>
      <c r="BM21" s="487"/>
      <c r="BN21" s="487"/>
      <c r="BO21" s="487"/>
      <c r="BP21" s="487"/>
      <c r="BQ21" s="487"/>
      <c r="BR21" s="487"/>
      <c r="BS21" s="487"/>
      <c r="BT21" s="487"/>
      <c r="BU21" s="487"/>
      <c r="BV21" s="487"/>
    </row>
    <row r="22" spans="1:77" ht="14.7" customHeight="1" x14ac:dyDescent="0.2">
      <c r="A22" s="760"/>
      <c r="B22" s="827" t="s">
        <v>258</v>
      </c>
      <c r="C22" s="791"/>
      <c r="D22" s="791"/>
      <c r="E22" s="791"/>
      <c r="F22" s="791"/>
      <c r="G22" s="792"/>
      <c r="H22" s="831" t="s">
        <v>174</v>
      </c>
      <c r="I22" s="814"/>
      <c r="J22" s="814"/>
      <c r="K22" s="814"/>
      <c r="L22" s="813"/>
      <c r="M22" s="813"/>
      <c r="N22" s="496" t="s">
        <v>259</v>
      </c>
      <c r="O22" s="813"/>
      <c r="P22" s="813"/>
      <c r="Q22" s="497" t="s">
        <v>58</v>
      </c>
      <c r="R22" s="814"/>
      <c r="S22" s="814"/>
      <c r="T22" s="814"/>
      <c r="U22" s="814"/>
      <c r="V22" s="814"/>
      <c r="W22" s="814"/>
      <c r="X22" s="814"/>
      <c r="Y22" s="814"/>
      <c r="Z22" s="814"/>
      <c r="AA22" s="814"/>
      <c r="AB22" s="814"/>
      <c r="AC22" s="814"/>
      <c r="AD22" s="814"/>
      <c r="AE22" s="814"/>
      <c r="AF22" s="814"/>
      <c r="AG22" s="814"/>
      <c r="AH22" s="814"/>
      <c r="AI22" s="814"/>
      <c r="AJ22" s="814"/>
      <c r="AK22" s="815"/>
      <c r="AL22" s="489"/>
      <c r="AM22" s="487"/>
      <c r="AN22" s="487"/>
      <c r="AO22" s="834"/>
      <c r="AP22" s="487"/>
      <c r="AQ22" s="487"/>
      <c r="AR22" s="487"/>
      <c r="AS22" s="487"/>
      <c r="AT22" s="487"/>
      <c r="AU22" s="487"/>
      <c r="AV22" s="489"/>
      <c r="AW22" s="487"/>
      <c r="AX22" s="489"/>
      <c r="AY22" s="489"/>
      <c r="AZ22" s="489"/>
      <c r="BA22" s="489"/>
      <c r="BB22" s="489"/>
      <c r="BC22" s="489"/>
      <c r="BD22" s="489"/>
      <c r="BE22" s="489"/>
      <c r="BF22" s="489"/>
      <c r="BG22" s="489"/>
      <c r="BH22" s="489"/>
      <c r="BI22" s="489"/>
      <c r="BJ22" s="489"/>
      <c r="BK22" s="489"/>
      <c r="BL22" s="489"/>
      <c r="BM22" s="489"/>
      <c r="BN22" s="489"/>
      <c r="BO22" s="489"/>
      <c r="BP22" s="489"/>
      <c r="BQ22" s="489"/>
      <c r="BR22" s="489"/>
      <c r="BS22" s="489"/>
      <c r="BT22" s="489"/>
      <c r="BU22" s="489"/>
      <c r="BV22" s="489"/>
      <c r="BW22" s="487"/>
      <c r="BX22" s="487"/>
      <c r="BY22" s="487"/>
    </row>
    <row r="23" spans="1:77" ht="14.7" customHeight="1" x14ac:dyDescent="0.2">
      <c r="A23" s="760"/>
      <c r="B23" s="838"/>
      <c r="C23" s="829"/>
      <c r="D23" s="829"/>
      <c r="E23" s="829"/>
      <c r="F23" s="829"/>
      <c r="G23" s="830"/>
      <c r="H23" s="816"/>
      <c r="I23" s="764"/>
      <c r="J23" s="764"/>
      <c r="K23" s="764"/>
      <c r="L23" s="498" t="s">
        <v>116</v>
      </c>
      <c r="M23" s="498" t="s">
        <v>622</v>
      </c>
      <c r="N23" s="764"/>
      <c r="O23" s="764"/>
      <c r="P23" s="764"/>
      <c r="Q23" s="764"/>
      <c r="R23" s="764"/>
      <c r="S23" s="764"/>
      <c r="T23" s="764"/>
      <c r="U23" s="764"/>
      <c r="V23" s="498" t="s">
        <v>623</v>
      </c>
      <c r="W23" s="498" t="s">
        <v>624</v>
      </c>
      <c r="X23" s="764"/>
      <c r="Y23" s="764"/>
      <c r="Z23" s="764"/>
      <c r="AA23" s="764"/>
      <c r="AB23" s="764"/>
      <c r="AC23" s="764"/>
      <c r="AD23" s="764"/>
      <c r="AE23" s="764"/>
      <c r="AF23" s="764"/>
      <c r="AG23" s="764"/>
      <c r="AH23" s="764"/>
      <c r="AI23" s="764"/>
      <c r="AJ23" s="764"/>
      <c r="AK23" s="765"/>
      <c r="AL23" s="489"/>
      <c r="AM23" s="487"/>
      <c r="AN23" s="487"/>
      <c r="AO23" s="834"/>
      <c r="AP23" s="487"/>
      <c r="AQ23" s="487"/>
      <c r="AR23" s="487"/>
      <c r="AS23" s="487"/>
      <c r="AT23" s="487"/>
      <c r="AU23" s="487"/>
      <c r="AV23" s="489"/>
      <c r="AW23" s="489"/>
      <c r="AX23" s="489"/>
      <c r="AY23" s="489"/>
      <c r="AZ23" s="499"/>
      <c r="BA23" s="499"/>
      <c r="BB23" s="489"/>
      <c r="BC23" s="489"/>
      <c r="BD23" s="489"/>
      <c r="BE23" s="489"/>
      <c r="BF23" s="500"/>
      <c r="BG23" s="499"/>
      <c r="BH23" s="489"/>
      <c r="BI23" s="487"/>
      <c r="BJ23" s="489"/>
      <c r="BK23" s="487"/>
      <c r="BL23" s="489"/>
      <c r="BM23" s="489"/>
      <c r="BN23" s="489"/>
      <c r="BO23" s="489"/>
      <c r="BP23" s="487"/>
      <c r="BQ23" s="489"/>
      <c r="BR23" s="489"/>
      <c r="BS23" s="489"/>
      <c r="BT23" s="489"/>
      <c r="BU23" s="489"/>
      <c r="BV23" s="489"/>
      <c r="BW23" s="487"/>
      <c r="BX23" s="487"/>
      <c r="BY23" s="487"/>
    </row>
    <row r="24" spans="1:77" ht="14.7" customHeight="1" x14ac:dyDescent="0.2">
      <c r="A24" s="760"/>
      <c r="B24" s="828"/>
      <c r="C24" s="829"/>
      <c r="D24" s="829"/>
      <c r="E24" s="829"/>
      <c r="F24" s="829"/>
      <c r="G24" s="830"/>
      <c r="H24" s="816"/>
      <c r="I24" s="764"/>
      <c r="J24" s="764"/>
      <c r="K24" s="764"/>
      <c r="L24" s="498" t="s">
        <v>625</v>
      </c>
      <c r="M24" s="498" t="s">
        <v>626</v>
      </c>
      <c r="N24" s="764"/>
      <c r="O24" s="764"/>
      <c r="P24" s="764"/>
      <c r="Q24" s="764"/>
      <c r="R24" s="764"/>
      <c r="S24" s="764"/>
      <c r="T24" s="764"/>
      <c r="U24" s="764"/>
      <c r="V24" s="498" t="s">
        <v>627</v>
      </c>
      <c r="W24" s="498" t="s">
        <v>628</v>
      </c>
      <c r="X24" s="764"/>
      <c r="Y24" s="764"/>
      <c r="Z24" s="764"/>
      <c r="AA24" s="764"/>
      <c r="AB24" s="764"/>
      <c r="AC24" s="764"/>
      <c r="AD24" s="764"/>
      <c r="AE24" s="764"/>
      <c r="AF24" s="764"/>
      <c r="AG24" s="764"/>
      <c r="AH24" s="764"/>
      <c r="AI24" s="764"/>
      <c r="AJ24" s="764"/>
      <c r="AK24" s="765"/>
      <c r="AL24" s="489"/>
      <c r="AM24" s="487"/>
      <c r="AN24" s="487"/>
      <c r="AO24" s="834"/>
      <c r="AP24" s="487"/>
      <c r="AQ24" s="487"/>
      <c r="AR24" s="487"/>
      <c r="AS24" s="487"/>
      <c r="AT24" s="487"/>
      <c r="AU24" s="487"/>
      <c r="AV24" s="489"/>
      <c r="AW24" s="489"/>
      <c r="AX24" s="489"/>
      <c r="AY24" s="489"/>
      <c r="AZ24" s="499"/>
      <c r="BA24" s="499"/>
      <c r="BB24" s="489"/>
      <c r="BC24" s="489"/>
      <c r="BD24" s="489"/>
      <c r="BE24" s="489"/>
      <c r="BF24" s="500"/>
      <c r="BG24" s="499"/>
      <c r="BH24" s="489"/>
      <c r="BI24" s="487"/>
      <c r="BJ24" s="489"/>
      <c r="BK24" s="487"/>
      <c r="BL24" s="489"/>
      <c r="BM24" s="489"/>
      <c r="BN24" s="489"/>
      <c r="BO24" s="489"/>
      <c r="BP24" s="487"/>
      <c r="BQ24" s="489"/>
      <c r="BR24" s="489"/>
      <c r="BS24" s="489"/>
      <c r="BT24" s="489"/>
      <c r="BU24" s="489"/>
      <c r="BV24" s="489"/>
      <c r="BW24" s="487"/>
      <c r="BX24" s="487"/>
      <c r="BY24" s="487"/>
    </row>
    <row r="25" spans="1:77" ht="22.95" customHeight="1" x14ac:dyDescent="0.2">
      <c r="A25" s="760"/>
      <c r="B25" s="828"/>
      <c r="C25" s="829"/>
      <c r="D25" s="829"/>
      <c r="E25" s="829"/>
      <c r="F25" s="829"/>
      <c r="G25" s="830"/>
      <c r="H25" s="766"/>
      <c r="I25" s="767"/>
      <c r="J25" s="767"/>
      <c r="K25" s="767"/>
      <c r="L25" s="767"/>
      <c r="M25" s="767"/>
      <c r="N25" s="767"/>
      <c r="O25" s="767"/>
      <c r="P25" s="767"/>
      <c r="Q25" s="767"/>
      <c r="R25" s="767"/>
      <c r="S25" s="767"/>
      <c r="T25" s="767"/>
      <c r="U25" s="767"/>
      <c r="V25" s="767"/>
      <c r="W25" s="767"/>
      <c r="X25" s="767"/>
      <c r="Y25" s="767"/>
      <c r="Z25" s="767"/>
      <c r="AA25" s="767"/>
      <c r="AB25" s="767"/>
      <c r="AC25" s="767"/>
      <c r="AD25" s="767"/>
      <c r="AE25" s="767"/>
      <c r="AF25" s="767"/>
      <c r="AG25" s="767"/>
      <c r="AH25" s="767"/>
      <c r="AI25" s="767"/>
      <c r="AJ25" s="767"/>
      <c r="AK25" s="768"/>
      <c r="AL25" s="489"/>
      <c r="AO25" s="834"/>
      <c r="AP25" s="487"/>
      <c r="AQ25" s="487"/>
      <c r="AR25" s="487"/>
      <c r="AS25" s="487"/>
      <c r="AT25" s="487"/>
      <c r="AU25" s="487"/>
      <c r="AV25" s="489"/>
      <c r="AW25" s="489"/>
      <c r="AX25" s="489"/>
      <c r="AY25" s="489"/>
      <c r="AZ25" s="499"/>
      <c r="BA25" s="499"/>
      <c r="BB25" s="489"/>
      <c r="BC25" s="489"/>
      <c r="BD25" s="489"/>
      <c r="BE25" s="489"/>
      <c r="BF25" s="499"/>
      <c r="BG25" s="499"/>
      <c r="BH25" s="489"/>
      <c r="BI25" s="487"/>
      <c r="BJ25" s="489"/>
      <c r="BK25" s="487"/>
      <c r="BL25" s="489"/>
      <c r="BM25" s="489"/>
      <c r="BN25" s="489"/>
      <c r="BO25" s="489"/>
      <c r="BP25" s="489"/>
      <c r="BQ25" s="489"/>
      <c r="BR25" s="489"/>
      <c r="BS25" s="489"/>
      <c r="BT25" s="489"/>
      <c r="BU25" s="489"/>
      <c r="BV25" s="489"/>
    </row>
    <row r="26" spans="1:77" ht="14.7" customHeight="1" x14ac:dyDescent="0.2">
      <c r="A26" s="760"/>
      <c r="B26" s="769" t="s">
        <v>119</v>
      </c>
      <c r="C26" s="770"/>
      <c r="D26" s="770"/>
      <c r="E26" s="770"/>
      <c r="F26" s="770"/>
      <c r="G26" s="771"/>
      <c r="H26" s="501" t="s">
        <v>100</v>
      </c>
      <c r="I26" s="502"/>
      <c r="J26" s="503"/>
      <c r="K26" s="775"/>
      <c r="L26" s="776"/>
      <c r="M26" s="776"/>
      <c r="N26" s="776"/>
      <c r="O26" s="776"/>
      <c r="P26" s="776"/>
      <c r="Q26" s="504" t="s">
        <v>629</v>
      </c>
      <c r="R26" s="505"/>
      <c r="S26" s="777"/>
      <c r="T26" s="777"/>
      <c r="U26" s="778"/>
      <c r="V26" s="501" t="s">
        <v>101</v>
      </c>
      <c r="W26" s="502"/>
      <c r="X26" s="503"/>
      <c r="Y26" s="775"/>
      <c r="Z26" s="776"/>
      <c r="AA26" s="776"/>
      <c r="AB26" s="776"/>
      <c r="AC26" s="776"/>
      <c r="AD26" s="776"/>
      <c r="AE26" s="776"/>
      <c r="AF26" s="776"/>
      <c r="AG26" s="776"/>
      <c r="AH26" s="776"/>
      <c r="AI26" s="776"/>
      <c r="AJ26" s="776"/>
      <c r="AK26" s="779"/>
      <c r="AL26" s="487"/>
      <c r="AO26" s="834"/>
      <c r="AP26" s="487"/>
      <c r="AQ26" s="487"/>
      <c r="AR26" s="487"/>
      <c r="AS26" s="487"/>
      <c r="AT26" s="487"/>
      <c r="AU26" s="487"/>
      <c r="AV26" s="487"/>
      <c r="AW26" s="487"/>
      <c r="AX26" s="487"/>
      <c r="AY26" s="487"/>
      <c r="AZ26" s="487"/>
      <c r="BA26" s="487"/>
      <c r="BB26" s="487"/>
      <c r="BC26" s="487"/>
      <c r="BD26" s="487"/>
      <c r="BE26" s="487"/>
      <c r="BF26" s="487"/>
      <c r="BG26" s="487"/>
      <c r="BH26" s="487"/>
      <c r="BI26" s="487"/>
      <c r="BJ26" s="487"/>
      <c r="BK26" s="487"/>
      <c r="BL26" s="487"/>
      <c r="BM26" s="487"/>
      <c r="BN26" s="487"/>
      <c r="BO26" s="487"/>
      <c r="BP26" s="487"/>
      <c r="BQ26" s="487"/>
      <c r="BR26" s="487"/>
      <c r="BS26" s="487"/>
      <c r="BT26" s="487"/>
      <c r="BU26" s="487"/>
      <c r="BV26" s="487"/>
    </row>
    <row r="27" spans="1:77" ht="14.7" customHeight="1" x14ac:dyDescent="0.2">
      <c r="A27" s="760"/>
      <c r="B27" s="772"/>
      <c r="C27" s="773"/>
      <c r="D27" s="773"/>
      <c r="E27" s="773"/>
      <c r="F27" s="773"/>
      <c r="G27" s="774"/>
      <c r="H27" s="780" t="s">
        <v>260</v>
      </c>
      <c r="I27" s="780"/>
      <c r="J27" s="780"/>
      <c r="K27" s="775"/>
      <c r="L27" s="776"/>
      <c r="M27" s="776"/>
      <c r="N27" s="776"/>
      <c r="O27" s="776"/>
      <c r="P27" s="776"/>
      <c r="Q27" s="776"/>
      <c r="R27" s="776"/>
      <c r="S27" s="776"/>
      <c r="T27" s="776"/>
      <c r="U27" s="776"/>
      <c r="V27" s="776"/>
      <c r="W27" s="776"/>
      <c r="X27" s="776"/>
      <c r="Y27" s="776"/>
      <c r="Z27" s="776"/>
      <c r="AA27" s="776"/>
      <c r="AB27" s="776"/>
      <c r="AC27" s="776"/>
      <c r="AD27" s="776"/>
      <c r="AE27" s="776"/>
      <c r="AF27" s="776"/>
      <c r="AG27" s="776"/>
      <c r="AH27" s="776"/>
      <c r="AI27" s="776"/>
      <c r="AJ27" s="776"/>
      <c r="AK27" s="779"/>
      <c r="AL27" s="487"/>
      <c r="AO27" s="834"/>
      <c r="AP27" s="487"/>
      <c r="AQ27" s="487"/>
      <c r="AR27" s="487"/>
      <c r="AS27" s="487"/>
      <c r="AT27" s="487"/>
      <c r="AU27" s="487"/>
      <c r="AV27" s="487"/>
      <c r="AW27" s="487"/>
      <c r="AX27" s="487"/>
      <c r="AY27" s="487"/>
      <c r="AZ27" s="487"/>
      <c r="BA27" s="487"/>
      <c r="BB27" s="487"/>
      <c r="BC27" s="487"/>
      <c r="BD27" s="487"/>
      <c r="BE27" s="487"/>
      <c r="BF27" s="487"/>
      <c r="BG27" s="487"/>
      <c r="BH27" s="487"/>
      <c r="BI27" s="487"/>
      <c r="BJ27" s="487"/>
      <c r="BK27" s="487"/>
      <c r="BL27" s="487"/>
      <c r="BM27" s="487"/>
      <c r="BN27" s="487"/>
      <c r="BO27" s="487"/>
      <c r="BP27" s="487"/>
      <c r="BQ27" s="487"/>
      <c r="BR27" s="487"/>
      <c r="BS27" s="487"/>
      <c r="BT27" s="487"/>
      <c r="BU27" s="487"/>
      <c r="BV27" s="487"/>
    </row>
    <row r="28" spans="1:77" s="506" customFormat="1" ht="14.25" customHeight="1" x14ac:dyDescent="0.2">
      <c r="A28" s="760"/>
      <c r="B28" s="769" t="s">
        <v>630</v>
      </c>
      <c r="C28" s="770"/>
      <c r="D28" s="770"/>
      <c r="E28" s="770"/>
      <c r="F28" s="770"/>
      <c r="G28" s="771"/>
      <c r="H28" s="781"/>
      <c r="I28" s="782"/>
      <c r="J28" s="782"/>
      <c r="K28" s="782"/>
      <c r="L28" s="782"/>
      <c r="M28" s="782"/>
      <c r="N28" s="782"/>
      <c r="O28" s="782"/>
      <c r="P28" s="782"/>
      <c r="Q28" s="782"/>
      <c r="R28" s="782"/>
      <c r="S28" s="782"/>
      <c r="T28" s="782"/>
      <c r="U28" s="782"/>
      <c r="V28" s="782"/>
      <c r="W28" s="782"/>
      <c r="X28" s="782"/>
      <c r="Y28" s="782"/>
      <c r="Z28" s="782"/>
      <c r="AA28" s="782"/>
      <c r="AB28" s="782"/>
      <c r="AC28" s="782"/>
      <c r="AD28" s="782"/>
      <c r="AE28" s="782"/>
      <c r="AF28" s="782"/>
      <c r="AG28" s="782"/>
      <c r="AH28" s="782"/>
      <c r="AI28" s="782"/>
      <c r="AJ28" s="782"/>
      <c r="AK28" s="783"/>
      <c r="AL28" s="487"/>
      <c r="AM28" s="486"/>
      <c r="AN28" s="486"/>
      <c r="AO28" s="834"/>
    </row>
    <row r="29" spans="1:77" ht="14.7" customHeight="1" x14ac:dyDescent="0.2">
      <c r="A29" s="760"/>
      <c r="B29" s="784" t="s">
        <v>631</v>
      </c>
      <c r="C29" s="785"/>
      <c r="D29" s="785"/>
      <c r="E29" s="785"/>
      <c r="F29" s="785"/>
      <c r="G29" s="786"/>
      <c r="H29" s="790" t="s">
        <v>261</v>
      </c>
      <c r="I29" s="791"/>
      <c r="J29" s="792"/>
      <c r="K29" s="796"/>
      <c r="L29" s="797"/>
      <c r="M29" s="797"/>
      <c r="N29" s="797"/>
      <c r="O29" s="797"/>
      <c r="P29" s="798"/>
      <c r="Q29" s="761" t="s">
        <v>115</v>
      </c>
      <c r="R29" s="762"/>
      <c r="S29" s="763"/>
      <c r="T29" s="802"/>
      <c r="U29" s="803"/>
      <c r="V29" s="803"/>
      <c r="W29" s="803"/>
      <c r="X29" s="803"/>
      <c r="Y29" s="803"/>
      <c r="Z29" s="803"/>
      <c r="AA29" s="804"/>
      <c r="AB29" s="805" t="s">
        <v>262</v>
      </c>
      <c r="AC29" s="806"/>
      <c r="AD29" s="809"/>
      <c r="AE29" s="809"/>
      <c r="AF29" s="809"/>
      <c r="AG29" s="809"/>
      <c r="AH29" s="809"/>
      <c r="AI29" s="809"/>
      <c r="AJ29" s="809"/>
      <c r="AK29" s="810"/>
      <c r="AL29" s="487"/>
      <c r="AO29" s="834"/>
      <c r="AP29" s="487"/>
      <c r="AQ29" s="487"/>
      <c r="AR29" s="487"/>
      <c r="AS29" s="487"/>
      <c r="AT29" s="487"/>
      <c r="AU29" s="487"/>
      <c r="AV29" s="820"/>
      <c r="AW29" s="820"/>
      <c r="AX29" s="820"/>
      <c r="AY29" s="487"/>
      <c r="AZ29" s="487"/>
      <c r="BA29" s="487"/>
      <c r="BB29" s="487"/>
      <c r="BC29" s="487"/>
      <c r="BD29" s="487"/>
      <c r="BE29" s="487"/>
      <c r="BF29" s="487"/>
      <c r="BG29" s="487"/>
      <c r="BH29" s="507"/>
      <c r="BI29" s="507"/>
      <c r="BJ29" s="487"/>
      <c r="BK29" s="487"/>
      <c r="BL29" s="487"/>
      <c r="BM29" s="487"/>
      <c r="BN29" s="487"/>
      <c r="BO29" s="487"/>
      <c r="BP29" s="487"/>
      <c r="BQ29" s="487"/>
      <c r="BR29" s="487"/>
      <c r="BS29" s="487"/>
      <c r="BT29" s="487"/>
      <c r="BU29" s="487"/>
      <c r="BV29" s="487"/>
    </row>
    <row r="30" spans="1:77" ht="14.25" customHeight="1" x14ac:dyDescent="0.2">
      <c r="A30" s="760"/>
      <c r="B30" s="787"/>
      <c r="C30" s="788"/>
      <c r="D30" s="788"/>
      <c r="E30" s="788"/>
      <c r="F30" s="788"/>
      <c r="G30" s="789"/>
      <c r="H30" s="793"/>
      <c r="I30" s="794"/>
      <c r="J30" s="795"/>
      <c r="K30" s="799"/>
      <c r="L30" s="800"/>
      <c r="M30" s="800"/>
      <c r="N30" s="800"/>
      <c r="O30" s="800"/>
      <c r="P30" s="801"/>
      <c r="Q30" s="821" t="s">
        <v>117</v>
      </c>
      <c r="R30" s="822"/>
      <c r="S30" s="823"/>
      <c r="T30" s="824"/>
      <c r="U30" s="825"/>
      <c r="V30" s="825"/>
      <c r="W30" s="825"/>
      <c r="X30" s="825"/>
      <c r="Y30" s="825"/>
      <c r="Z30" s="825"/>
      <c r="AA30" s="826"/>
      <c r="AB30" s="807"/>
      <c r="AC30" s="808"/>
      <c r="AD30" s="811"/>
      <c r="AE30" s="811"/>
      <c r="AF30" s="811"/>
      <c r="AG30" s="811"/>
      <c r="AH30" s="811"/>
      <c r="AI30" s="811"/>
      <c r="AJ30" s="811"/>
      <c r="AK30" s="812"/>
      <c r="AL30" s="487"/>
      <c r="AO30" s="834"/>
      <c r="AP30" s="487"/>
      <c r="AQ30" s="487"/>
      <c r="AR30" s="487"/>
      <c r="AS30" s="487"/>
      <c r="AT30" s="487"/>
      <c r="AU30" s="487"/>
      <c r="AV30" s="820"/>
      <c r="AW30" s="820"/>
      <c r="AX30" s="820"/>
      <c r="AY30" s="487"/>
      <c r="AZ30" s="487"/>
      <c r="BA30" s="487"/>
      <c r="BB30" s="487"/>
      <c r="BC30" s="487"/>
      <c r="BD30" s="487"/>
      <c r="BE30" s="487"/>
      <c r="BF30" s="487"/>
      <c r="BG30" s="487"/>
      <c r="BH30" s="507"/>
      <c r="BI30" s="507"/>
      <c r="BJ30" s="487"/>
      <c r="BK30" s="487"/>
      <c r="BL30" s="487"/>
      <c r="BM30" s="487"/>
      <c r="BN30" s="487"/>
      <c r="BO30" s="487"/>
      <c r="BP30" s="487"/>
      <c r="BQ30" s="487"/>
      <c r="BR30" s="487"/>
      <c r="BS30" s="487"/>
      <c r="BT30" s="487"/>
      <c r="BU30" s="487"/>
      <c r="BV30" s="487"/>
    </row>
    <row r="31" spans="1:77" ht="14.7" customHeight="1" x14ac:dyDescent="0.2">
      <c r="A31" s="760"/>
      <c r="B31" s="827" t="s">
        <v>632</v>
      </c>
      <c r="C31" s="791"/>
      <c r="D31" s="791"/>
      <c r="E31" s="791"/>
      <c r="F31" s="791"/>
      <c r="G31" s="792"/>
      <c r="H31" s="831" t="s">
        <v>174</v>
      </c>
      <c r="I31" s="814"/>
      <c r="J31" s="814"/>
      <c r="K31" s="814"/>
      <c r="L31" s="813"/>
      <c r="M31" s="813"/>
      <c r="N31" s="496" t="s">
        <v>259</v>
      </c>
      <c r="O31" s="813"/>
      <c r="P31" s="813"/>
      <c r="Q31" s="497" t="s">
        <v>58</v>
      </c>
      <c r="R31" s="814"/>
      <c r="S31" s="814"/>
      <c r="T31" s="814"/>
      <c r="U31" s="814"/>
      <c r="V31" s="814"/>
      <c r="W31" s="814"/>
      <c r="X31" s="814"/>
      <c r="Y31" s="814"/>
      <c r="Z31" s="814"/>
      <c r="AA31" s="814"/>
      <c r="AB31" s="814"/>
      <c r="AC31" s="814"/>
      <c r="AD31" s="814"/>
      <c r="AE31" s="814"/>
      <c r="AF31" s="814"/>
      <c r="AG31" s="814"/>
      <c r="AH31" s="814"/>
      <c r="AI31" s="814"/>
      <c r="AJ31" s="814"/>
      <c r="AK31" s="815"/>
      <c r="AL31" s="489"/>
      <c r="AO31" s="834"/>
      <c r="AP31" s="832"/>
      <c r="AQ31" s="832"/>
      <c r="AR31" s="832"/>
      <c r="AS31" s="832"/>
      <c r="AT31" s="832"/>
      <c r="AU31" s="832"/>
      <c r="AV31" s="489"/>
      <c r="AW31" s="489"/>
      <c r="AX31" s="489"/>
      <c r="AY31" s="489"/>
      <c r="AZ31" s="489"/>
      <c r="BA31" s="489"/>
      <c r="BB31" s="489"/>
      <c r="BC31" s="489"/>
      <c r="BD31" s="489"/>
      <c r="BE31" s="489"/>
      <c r="BF31" s="489"/>
      <c r="BG31" s="489"/>
      <c r="BH31" s="489"/>
      <c r="BI31" s="489"/>
      <c r="BJ31" s="489"/>
      <c r="BK31" s="489"/>
      <c r="BL31" s="489"/>
      <c r="BM31" s="489"/>
      <c r="BN31" s="489"/>
      <c r="BO31" s="489"/>
      <c r="BP31" s="489"/>
      <c r="BQ31" s="489"/>
      <c r="BR31" s="489"/>
      <c r="BS31" s="489"/>
      <c r="BT31" s="489"/>
      <c r="BU31" s="489"/>
      <c r="BV31" s="489"/>
    </row>
    <row r="32" spans="1:77" ht="14.7" customHeight="1" x14ac:dyDescent="0.2">
      <c r="A32" s="760"/>
      <c r="B32" s="828"/>
      <c r="C32" s="829"/>
      <c r="D32" s="829"/>
      <c r="E32" s="829"/>
      <c r="F32" s="829"/>
      <c r="G32" s="830"/>
      <c r="H32" s="816"/>
      <c r="I32" s="764"/>
      <c r="J32" s="764"/>
      <c r="K32" s="764"/>
      <c r="L32" s="498" t="s">
        <v>116</v>
      </c>
      <c r="M32" s="498" t="s">
        <v>622</v>
      </c>
      <c r="N32" s="764"/>
      <c r="O32" s="764"/>
      <c r="P32" s="764"/>
      <c r="Q32" s="764"/>
      <c r="R32" s="764"/>
      <c r="S32" s="764"/>
      <c r="T32" s="764"/>
      <c r="U32" s="764"/>
      <c r="V32" s="498" t="s">
        <v>623</v>
      </c>
      <c r="W32" s="498" t="s">
        <v>624</v>
      </c>
      <c r="X32" s="764"/>
      <c r="Y32" s="764"/>
      <c r="Z32" s="764"/>
      <c r="AA32" s="764"/>
      <c r="AB32" s="764"/>
      <c r="AC32" s="764"/>
      <c r="AD32" s="764"/>
      <c r="AE32" s="764"/>
      <c r="AF32" s="764"/>
      <c r="AG32" s="764"/>
      <c r="AH32" s="764"/>
      <c r="AI32" s="764"/>
      <c r="AJ32" s="764"/>
      <c r="AK32" s="765"/>
      <c r="AL32" s="489"/>
      <c r="AO32" s="834"/>
      <c r="AP32" s="832"/>
      <c r="AQ32" s="832"/>
      <c r="AR32" s="832"/>
      <c r="AS32" s="832"/>
      <c r="AT32" s="832"/>
      <c r="AU32" s="832"/>
      <c r="AV32" s="489"/>
      <c r="AW32" s="489"/>
      <c r="AX32" s="489"/>
      <c r="AY32" s="489"/>
      <c r="AZ32" s="499"/>
      <c r="BA32" s="499"/>
      <c r="BB32" s="489"/>
      <c r="BC32" s="489"/>
      <c r="BD32" s="489"/>
      <c r="BE32" s="489"/>
      <c r="BF32" s="500"/>
      <c r="BG32" s="499"/>
      <c r="BH32" s="489"/>
      <c r="BI32" s="487"/>
      <c r="BJ32" s="489"/>
      <c r="BK32" s="487"/>
      <c r="BL32" s="489"/>
      <c r="BM32" s="489"/>
      <c r="BN32" s="489"/>
      <c r="BO32" s="489"/>
      <c r="BP32" s="487"/>
      <c r="BQ32" s="489"/>
      <c r="BR32" s="489"/>
      <c r="BS32" s="489"/>
      <c r="BT32" s="489"/>
      <c r="BU32" s="489"/>
      <c r="BV32" s="489"/>
    </row>
    <row r="33" spans="1:77" ht="14.7" customHeight="1" x14ac:dyDescent="0.2">
      <c r="A33" s="760"/>
      <c r="B33" s="828"/>
      <c r="C33" s="829"/>
      <c r="D33" s="829"/>
      <c r="E33" s="829"/>
      <c r="F33" s="829"/>
      <c r="G33" s="830"/>
      <c r="H33" s="816"/>
      <c r="I33" s="764"/>
      <c r="J33" s="764"/>
      <c r="K33" s="764"/>
      <c r="L33" s="498" t="s">
        <v>625</v>
      </c>
      <c r="M33" s="498" t="s">
        <v>626</v>
      </c>
      <c r="N33" s="764"/>
      <c r="O33" s="764"/>
      <c r="P33" s="764"/>
      <c r="Q33" s="764"/>
      <c r="R33" s="764"/>
      <c r="S33" s="764"/>
      <c r="T33" s="764"/>
      <c r="U33" s="764"/>
      <c r="V33" s="498" t="s">
        <v>627</v>
      </c>
      <c r="W33" s="498" t="s">
        <v>628</v>
      </c>
      <c r="X33" s="764"/>
      <c r="Y33" s="764"/>
      <c r="Z33" s="764"/>
      <c r="AA33" s="764"/>
      <c r="AB33" s="764"/>
      <c r="AC33" s="764"/>
      <c r="AD33" s="764"/>
      <c r="AE33" s="764"/>
      <c r="AF33" s="764"/>
      <c r="AG33" s="764"/>
      <c r="AH33" s="764"/>
      <c r="AI33" s="764"/>
      <c r="AJ33" s="764"/>
      <c r="AK33" s="765"/>
      <c r="AL33" s="489"/>
      <c r="AO33" s="834"/>
      <c r="AP33" s="832"/>
      <c r="AQ33" s="832"/>
      <c r="AR33" s="832"/>
      <c r="AS33" s="832"/>
      <c r="AT33" s="832"/>
      <c r="AU33" s="832"/>
      <c r="AV33" s="489"/>
      <c r="AW33" s="489"/>
      <c r="AX33" s="489"/>
      <c r="AY33" s="489"/>
      <c r="AZ33" s="499"/>
      <c r="BA33" s="499"/>
      <c r="BB33" s="489"/>
      <c r="BC33" s="489"/>
      <c r="BD33" s="489"/>
      <c r="BE33" s="489"/>
      <c r="BF33" s="500"/>
      <c r="BG33" s="499"/>
      <c r="BH33" s="489"/>
      <c r="BI33" s="487"/>
      <c r="BJ33" s="489"/>
      <c r="BK33" s="487"/>
      <c r="BL33" s="489"/>
      <c r="BM33" s="489"/>
      <c r="BN33" s="489"/>
      <c r="BO33" s="489"/>
      <c r="BP33" s="487"/>
      <c r="BQ33" s="489"/>
      <c r="BR33" s="489"/>
      <c r="BS33" s="489"/>
      <c r="BT33" s="489"/>
      <c r="BU33" s="489"/>
      <c r="BV33" s="489"/>
    </row>
    <row r="34" spans="1:77" ht="19.2" customHeight="1" x14ac:dyDescent="0.2">
      <c r="A34" s="760"/>
      <c r="B34" s="828"/>
      <c r="C34" s="829"/>
      <c r="D34" s="829"/>
      <c r="E34" s="829"/>
      <c r="F34" s="829"/>
      <c r="G34" s="830"/>
      <c r="H34" s="766"/>
      <c r="I34" s="767"/>
      <c r="J34" s="767"/>
      <c r="K34" s="767"/>
      <c r="L34" s="767"/>
      <c r="M34" s="767"/>
      <c r="N34" s="767"/>
      <c r="O34" s="767"/>
      <c r="P34" s="767"/>
      <c r="Q34" s="767"/>
      <c r="R34" s="767"/>
      <c r="S34" s="767"/>
      <c r="T34" s="767"/>
      <c r="U34" s="767"/>
      <c r="V34" s="767"/>
      <c r="W34" s="767"/>
      <c r="X34" s="767"/>
      <c r="Y34" s="767"/>
      <c r="Z34" s="767"/>
      <c r="AA34" s="767"/>
      <c r="AB34" s="767"/>
      <c r="AC34" s="767"/>
      <c r="AD34" s="767"/>
      <c r="AE34" s="767"/>
      <c r="AF34" s="767"/>
      <c r="AG34" s="767"/>
      <c r="AH34" s="767"/>
      <c r="AI34" s="767"/>
      <c r="AJ34" s="767"/>
      <c r="AK34" s="768"/>
      <c r="AL34" s="489"/>
      <c r="AO34" s="834"/>
      <c r="AP34" s="487"/>
      <c r="AQ34" s="487"/>
      <c r="AR34" s="487"/>
      <c r="AS34" s="487"/>
      <c r="AT34" s="487"/>
      <c r="AU34" s="487"/>
      <c r="AV34" s="489"/>
      <c r="AW34" s="489"/>
      <c r="AX34" s="489"/>
      <c r="AY34" s="489"/>
      <c r="AZ34" s="499"/>
      <c r="BA34" s="499"/>
      <c r="BB34" s="489"/>
      <c r="BC34" s="489"/>
      <c r="BD34" s="489"/>
      <c r="BE34" s="489"/>
      <c r="BF34" s="499"/>
      <c r="BG34" s="499"/>
      <c r="BH34" s="489"/>
      <c r="BI34" s="487"/>
      <c r="BJ34" s="489"/>
      <c r="BK34" s="487"/>
      <c r="BL34" s="489"/>
      <c r="BM34" s="489"/>
      <c r="BN34" s="489"/>
      <c r="BO34" s="489"/>
      <c r="BP34" s="489"/>
      <c r="BQ34" s="489"/>
      <c r="BR34" s="489"/>
      <c r="BS34" s="489"/>
      <c r="BT34" s="489"/>
      <c r="BU34" s="489"/>
      <c r="BV34" s="489"/>
    </row>
    <row r="35" spans="1:77" ht="19.2" customHeight="1" x14ac:dyDescent="0.2">
      <c r="A35" s="839" t="s">
        <v>633</v>
      </c>
      <c r="B35" s="840"/>
      <c r="C35" s="840"/>
      <c r="D35" s="840"/>
      <c r="E35" s="840"/>
      <c r="F35" s="840"/>
      <c r="G35" s="840"/>
      <c r="H35" s="840"/>
      <c r="I35" s="840"/>
      <c r="J35" s="840"/>
      <c r="K35" s="840"/>
      <c r="L35" s="840"/>
      <c r="M35" s="840"/>
      <c r="N35" s="840"/>
      <c r="O35" s="840"/>
      <c r="P35" s="840"/>
      <c r="Q35" s="840"/>
      <c r="R35" s="840"/>
      <c r="S35" s="840"/>
      <c r="T35" s="840"/>
      <c r="U35" s="840"/>
      <c r="V35" s="840"/>
      <c r="W35" s="840"/>
      <c r="X35" s="840"/>
      <c r="Y35" s="840"/>
      <c r="Z35" s="841"/>
      <c r="AA35" s="842"/>
      <c r="AB35" s="843"/>
      <c r="AC35" s="843"/>
      <c r="AD35" s="843"/>
      <c r="AE35" s="843"/>
      <c r="AF35" s="843"/>
      <c r="AG35" s="843"/>
      <c r="AH35" s="843"/>
      <c r="AI35" s="843"/>
      <c r="AJ35" s="843"/>
      <c r="AK35" s="844"/>
      <c r="AL35" s="489"/>
      <c r="AO35" s="508"/>
      <c r="AP35" s="487"/>
      <c r="AQ35" s="487"/>
      <c r="AR35" s="487"/>
      <c r="AS35" s="487"/>
      <c r="AT35" s="487"/>
      <c r="AU35" s="487"/>
      <c r="AV35" s="489"/>
      <c r="AW35" s="489"/>
      <c r="AX35" s="489"/>
      <c r="AY35" s="489"/>
      <c r="AZ35" s="499"/>
      <c r="BA35" s="499"/>
      <c r="BB35" s="489"/>
      <c r="BC35" s="489"/>
      <c r="BD35" s="489"/>
      <c r="BE35" s="489"/>
      <c r="BF35" s="499"/>
      <c r="BG35" s="499"/>
      <c r="BH35" s="489"/>
      <c r="BI35" s="487"/>
      <c r="BJ35" s="489"/>
      <c r="BK35" s="487"/>
      <c r="BL35" s="489"/>
      <c r="BM35" s="489"/>
      <c r="BN35" s="489"/>
      <c r="BO35" s="489"/>
      <c r="BP35" s="489"/>
      <c r="BQ35" s="489"/>
      <c r="BR35" s="489"/>
      <c r="BS35" s="489"/>
      <c r="BT35" s="489"/>
      <c r="BU35" s="489"/>
      <c r="BV35" s="489"/>
    </row>
    <row r="36" spans="1:77" s="489" customFormat="1" ht="14.7" customHeight="1" x14ac:dyDescent="0.2">
      <c r="A36" s="845" t="s">
        <v>263</v>
      </c>
      <c r="B36" s="796" t="s">
        <v>102</v>
      </c>
      <c r="C36" s="846"/>
      <c r="D36" s="846"/>
      <c r="E36" s="846"/>
      <c r="F36" s="846"/>
      <c r="G36" s="846"/>
      <c r="H36" s="846"/>
      <c r="I36" s="846"/>
      <c r="J36" s="846"/>
      <c r="K36" s="846"/>
      <c r="L36" s="846"/>
      <c r="M36" s="846"/>
      <c r="N36" s="846"/>
      <c r="O36" s="846"/>
      <c r="P36" s="509"/>
      <c r="Q36" s="510"/>
      <c r="R36" s="511"/>
      <c r="S36" s="851" t="s">
        <v>634</v>
      </c>
      <c r="T36" s="852"/>
      <c r="U36" s="852"/>
      <c r="V36" s="853"/>
      <c r="W36" s="860" t="s">
        <v>635</v>
      </c>
      <c r="X36" s="861"/>
      <c r="Y36" s="861"/>
      <c r="Z36" s="862"/>
      <c r="AA36" s="851" t="s">
        <v>264</v>
      </c>
      <c r="AB36" s="852"/>
      <c r="AC36" s="852"/>
      <c r="AD36" s="852"/>
      <c r="AE36" s="852"/>
      <c r="AF36" s="853"/>
      <c r="AG36" s="869" t="s">
        <v>265</v>
      </c>
      <c r="AH36" s="870"/>
      <c r="AI36" s="870"/>
      <c r="AJ36" s="870"/>
      <c r="AK36" s="871"/>
      <c r="AL36" s="512"/>
      <c r="AO36" s="878"/>
      <c r="AP36" s="820"/>
      <c r="AQ36" s="820"/>
      <c r="AR36" s="820"/>
      <c r="AS36" s="820"/>
      <c r="AT36" s="820"/>
      <c r="AU36" s="820"/>
      <c r="AV36" s="820"/>
      <c r="AW36" s="820"/>
      <c r="AX36" s="820"/>
      <c r="AY36" s="820"/>
      <c r="AZ36" s="820"/>
      <c r="BA36" s="820"/>
      <c r="BB36" s="820"/>
      <c r="BC36" s="820"/>
      <c r="BD36" s="820"/>
      <c r="BE36" s="507"/>
      <c r="BF36" s="507"/>
      <c r="BG36" s="507"/>
      <c r="BH36" s="487"/>
      <c r="BI36" s="487"/>
      <c r="BJ36" s="487"/>
      <c r="BK36" s="487"/>
      <c r="BL36" s="487"/>
      <c r="BM36" s="487"/>
      <c r="BN36" s="487"/>
      <c r="BO36" s="487"/>
      <c r="BP36" s="487"/>
      <c r="BQ36" s="487"/>
      <c r="BR36" s="487"/>
      <c r="BS36" s="487"/>
      <c r="BT36" s="820"/>
      <c r="BU36" s="820"/>
      <c r="BV36" s="820"/>
      <c r="BW36" s="486"/>
      <c r="BX36" s="486"/>
      <c r="BY36" s="486"/>
    </row>
    <row r="37" spans="1:77" ht="14.7" customHeight="1" x14ac:dyDescent="0.2">
      <c r="A37" s="845"/>
      <c r="B37" s="847"/>
      <c r="C37" s="848"/>
      <c r="D37" s="848"/>
      <c r="E37" s="848"/>
      <c r="F37" s="848"/>
      <c r="G37" s="848"/>
      <c r="H37" s="848"/>
      <c r="I37" s="848"/>
      <c r="J37" s="848"/>
      <c r="K37" s="848"/>
      <c r="L37" s="848"/>
      <c r="M37" s="848"/>
      <c r="N37" s="848"/>
      <c r="O37" s="848"/>
      <c r="P37" s="513"/>
      <c r="Q37" s="890" t="s">
        <v>636</v>
      </c>
      <c r="R37" s="891"/>
      <c r="S37" s="854"/>
      <c r="T37" s="855"/>
      <c r="U37" s="855"/>
      <c r="V37" s="856"/>
      <c r="W37" s="863"/>
      <c r="X37" s="864"/>
      <c r="Y37" s="864"/>
      <c r="Z37" s="865"/>
      <c r="AA37" s="854"/>
      <c r="AB37" s="855"/>
      <c r="AC37" s="855"/>
      <c r="AD37" s="855"/>
      <c r="AE37" s="855"/>
      <c r="AF37" s="856"/>
      <c r="AG37" s="872"/>
      <c r="AH37" s="873"/>
      <c r="AI37" s="873"/>
      <c r="AJ37" s="873"/>
      <c r="AK37" s="874"/>
      <c r="AL37" s="512"/>
      <c r="AO37" s="878"/>
      <c r="AP37" s="820"/>
      <c r="AQ37" s="820"/>
      <c r="AR37" s="820"/>
      <c r="AS37" s="820"/>
      <c r="AT37" s="820"/>
      <c r="AU37" s="820"/>
      <c r="AV37" s="820"/>
      <c r="AW37" s="820"/>
      <c r="AX37" s="820"/>
      <c r="AY37" s="820"/>
      <c r="AZ37" s="820"/>
      <c r="BA37" s="820"/>
      <c r="BB37" s="820"/>
      <c r="BC37" s="820"/>
      <c r="BD37" s="820"/>
      <c r="BE37" s="820"/>
      <c r="BF37" s="820"/>
      <c r="BG37" s="820"/>
      <c r="BH37" s="487"/>
      <c r="BI37" s="487"/>
      <c r="BJ37" s="487"/>
      <c r="BK37" s="487"/>
      <c r="BL37" s="487"/>
      <c r="BM37" s="487"/>
      <c r="BN37" s="487"/>
      <c r="BO37" s="487"/>
      <c r="BP37" s="487"/>
      <c r="BQ37" s="487"/>
      <c r="BR37" s="487"/>
      <c r="BS37" s="487"/>
      <c r="BT37" s="820"/>
      <c r="BU37" s="820"/>
      <c r="BV37" s="820"/>
    </row>
    <row r="38" spans="1:77" ht="14.7" customHeight="1" x14ac:dyDescent="0.2">
      <c r="A38" s="845"/>
      <c r="B38" s="847"/>
      <c r="C38" s="848"/>
      <c r="D38" s="848"/>
      <c r="E38" s="848"/>
      <c r="F38" s="848"/>
      <c r="G38" s="848"/>
      <c r="H38" s="848"/>
      <c r="I38" s="848"/>
      <c r="J38" s="848"/>
      <c r="K38" s="848"/>
      <c r="L38" s="848"/>
      <c r="M38" s="848"/>
      <c r="N38" s="848"/>
      <c r="O38" s="848"/>
      <c r="P38" s="513"/>
      <c r="Q38" s="892"/>
      <c r="R38" s="893"/>
      <c r="S38" s="854"/>
      <c r="T38" s="855"/>
      <c r="U38" s="855"/>
      <c r="V38" s="856"/>
      <c r="W38" s="863"/>
      <c r="X38" s="864"/>
      <c r="Y38" s="864"/>
      <c r="Z38" s="865"/>
      <c r="AA38" s="854"/>
      <c r="AB38" s="855"/>
      <c r="AC38" s="855"/>
      <c r="AD38" s="855"/>
      <c r="AE38" s="855"/>
      <c r="AF38" s="856"/>
      <c r="AG38" s="872"/>
      <c r="AH38" s="873"/>
      <c r="AI38" s="873"/>
      <c r="AJ38" s="873"/>
      <c r="AK38" s="874"/>
      <c r="AL38" s="512"/>
      <c r="AO38" s="878"/>
      <c r="AP38" s="820"/>
      <c r="AQ38" s="820"/>
      <c r="AR38" s="820"/>
      <c r="AS38" s="820"/>
      <c r="AT38" s="820"/>
      <c r="AU38" s="820"/>
      <c r="AV38" s="820"/>
      <c r="AW38" s="820"/>
      <c r="AX38" s="820"/>
      <c r="AY38" s="820"/>
      <c r="AZ38" s="820"/>
      <c r="BA38" s="820"/>
      <c r="BB38" s="820"/>
      <c r="BC38" s="820"/>
      <c r="BD38" s="820"/>
      <c r="BE38" s="500"/>
      <c r="BF38" s="500"/>
      <c r="BG38" s="500"/>
      <c r="BH38" s="487"/>
      <c r="BI38" s="487"/>
      <c r="BJ38" s="487"/>
      <c r="BK38" s="487"/>
      <c r="BL38" s="487"/>
      <c r="BM38" s="487"/>
      <c r="BN38" s="487"/>
      <c r="BO38" s="487"/>
      <c r="BP38" s="487"/>
      <c r="BQ38" s="487"/>
      <c r="BR38" s="487"/>
      <c r="BS38" s="487"/>
      <c r="BT38" s="820"/>
      <c r="BU38" s="820"/>
      <c r="BV38" s="820"/>
    </row>
    <row r="39" spans="1:77" ht="14.7" customHeight="1" x14ac:dyDescent="0.2">
      <c r="A39" s="845"/>
      <c r="B39" s="849"/>
      <c r="C39" s="850"/>
      <c r="D39" s="850"/>
      <c r="E39" s="850"/>
      <c r="F39" s="850"/>
      <c r="G39" s="850"/>
      <c r="H39" s="850"/>
      <c r="I39" s="850"/>
      <c r="J39" s="850"/>
      <c r="K39" s="850"/>
      <c r="L39" s="850"/>
      <c r="M39" s="850"/>
      <c r="N39" s="850"/>
      <c r="O39" s="850"/>
      <c r="P39" s="514"/>
      <c r="Q39" s="894"/>
      <c r="R39" s="895"/>
      <c r="S39" s="857"/>
      <c r="T39" s="858"/>
      <c r="U39" s="858"/>
      <c r="V39" s="859"/>
      <c r="W39" s="866"/>
      <c r="X39" s="867"/>
      <c r="Y39" s="867"/>
      <c r="Z39" s="868"/>
      <c r="AA39" s="857"/>
      <c r="AB39" s="858"/>
      <c r="AC39" s="858"/>
      <c r="AD39" s="858"/>
      <c r="AE39" s="858"/>
      <c r="AF39" s="859"/>
      <c r="AG39" s="875"/>
      <c r="AH39" s="876"/>
      <c r="AI39" s="876"/>
      <c r="AJ39" s="876"/>
      <c r="AK39" s="877"/>
      <c r="AL39" s="512"/>
      <c r="AO39" s="878"/>
      <c r="AP39" s="820"/>
      <c r="AQ39" s="820"/>
      <c r="AR39" s="820"/>
      <c r="AS39" s="820"/>
      <c r="AT39" s="820"/>
      <c r="AU39" s="820"/>
      <c r="AV39" s="820"/>
      <c r="AW39" s="820"/>
      <c r="AX39" s="820"/>
      <c r="AY39" s="820"/>
      <c r="AZ39" s="820"/>
      <c r="BA39" s="820"/>
      <c r="BB39" s="820"/>
      <c r="BC39" s="820"/>
      <c r="BD39" s="820"/>
      <c r="BE39" s="507"/>
      <c r="BF39" s="507"/>
      <c r="BG39" s="507"/>
      <c r="BH39" s="487"/>
      <c r="BI39" s="487"/>
      <c r="BJ39" s="487"/>
      <c r="BK39" s="487"/>
      <c r="BL39" s="487"/>
      <c r="BM39" s="487"/>
      <c r="BN39" s="487"/>
      <c r="BO39" s="487"/>
      <c r="BP39" s="487"/>
      <c r="BQ39" s="487"/>
      <c r="BR39" s="487"/>
      <c r="BS39" s="487"/>
      <c r="BT39" s="820"/>
      <c r="BU39" s="820"/>
      <c r="BV39" s="820"/>
    </row>
    <row r="40" spans="1:77" ht="14.7" customHeight="1" x14ac:dyDescent="0.2">
      <c r="A40" s="845"/>
      <c r="B40" s="879" t="s">
        <v>266</v>
      </c>
      <c r="C40" s="515" t="s">
        <v>103</v>
      </c>
      <c r="D40" s="516"/>
      <c r="E40" s="516"/>
      <c r="F40" s="516"/>
      <c r="G40" s="516"/>
      <c r="H40" s="516"/>
      <c r="I40" s="516"/>
      <c r="J40" s="516"/>
      <c r="K40" s="516"/>
      <c r="L40" s="516"/>
      <c r="M40" s="516"/>
      <c r="N40" s="516"/>
      <c r="O40" s="516"/>
      <c r="P40" s="517"/>
      <c r="Q40" s="884"/>
      <c r="R40" s="885"/>
      <c r="S40" s="884"/>
      <c r="T40" s="886"/>
      <c r="U40" s="886"/>
      <c r="V40" s="885"/>
      <c r="W40" s="884"/>
      <c r="X40" s="886"/>
      <c r="Y40" s="886"/>
      <c r="Z40" s="885"/>
      <c r="AA40" s="887"/>
      <c r="AB40" s="888"/>
      <c r="AC40" s="888"/>
      <c r="AD40" s="888"/>
      <c r="AE40" s="888"/>
      <c r="AF40" s="889"/>
      <c r="AG40" s="518" t="s">
        <v>637</v>
      </c>
      <c r="AH40" s="519"/>
      <c r="AI40" s="519"/>
      <c r="AJ40" s="519"/>
      <c r="AK40" s="520"/>
      <c r="AL40" s="512"/>
      <c r="AO40" s="878"/>
      <c r="AP40" s="500"/>
      <c r="AQ40" s="487"/>
      <c r="AR40" s="487"/>
      <c r="AS40" s="487"/>
      <c r="AT40" s="487"/>
      <c r="AU40" s="487"/>
      <c r="AV40" s="487"/>
      <c r="AW40" s="487"/>
      <c r="AX40" s="487"/>
      <c r="AY40" s="487"/>
      <c r="AZ40" s="487"/>
      <c r="BA40" s="487"/>
      <c r="BB40" s="487"/>
      <c r="BC40" s="487"/>
      <c r="BD40" s="487"/>
      <c r="BE40" s="487"/>
      <c r="BF40" s="487"/>
      <c r="BG40" s="487"/>
      <c r="BH40" s="487"/>
      <c r="BI40" s="487"/>
      <c r="BJ40" s="487"/>
      <c r="BK40" s="487"/>
      <c r="BL40" s="487"/>
      <c r="BM40" s="487"/>
      <c r="BN40" s="487"/>
      <c r="BO40" s="487"/>
      <c r="BP40" s="487"/>
      <c r="BQ40" s="487"/>
      <c r="BR40" s="487"/>
      <c r="BS40" s="521"/>
      <c r="BT40" s="487"/>
      <c r="BU40" s="487"/>
      <c r="BV40" s="487"/>
    </row>
    <row r="41" spans="1:77" ht="14.7" customHeight="1" x14ac:dyDescent="0.2">
      <c r="A41" s="845"/>
      <c r="B41" s="880"/>
      <c r="C41" s="515" t="s">
        <v>104</v>
      </c>
      <c r="D41" s="516"/>
      <c r="E41" s="516"/>
      <c r="F41" s="516"/>
      <c r="G41" s="516"/>
      <c r="H41" s="516"/>
      <c r="I41" s="516"/>
      <c r="J41" s="516"/>
      <c r="K41" s="516"/>
      <c r="L41" s="516"/>
      <c r="M41" s="516"/>
      <c r="N41" s="516"/>
      <c r="O41" s="516"/>
      <c r="P41" s="516"/>
      <c r="Q41" s="882"/>
      <c r="R41" s="883"/>
      <c r="S41" s="884"/>
      <c r="T41" s="886"/>
      <c r="U41" s="886"/>
      <c r="V41" s="885"/>
      <c r="W41" s="884"/>
      <c r="X41" s="886"/>
      <c r="Y41" s="886"/>
      <c r="Z41" s="885"/>
      <c r="AA41" s="887"/>
      <c r="AB41" s="888"/>
      <c r="AC41" s="888"/>
      <c r="AD41" s="888"/>
      <c r="AE41" s="888"/>
      <c r="AF41" s="889"/>
      <c r="AG41" s="518" t="s">
        <v>638</v>
      </c>
      <c r="AH41" s="519"/>
      <c r="AI41" s="519"/>
      <c r="AJ41" s="519"/>
      <c r="AK41" s="520"/>
      <c r="AL41" s="487"/>
      <c r="AO41" s="878"/>
      <c r="AP41" s="878"/>
      <c r="AQ41" s="487"/>
      <c r="AR41" s="487"/>
      <c r="AS41" s="487"/>
      <c r="AT41" s="487"/>
      <c r="AU41" s="487"/>
      <c r="AV41" s="487"/>
      <c r="AW41" s="487"/>
      <c r="AX41" s="487"/>
      <c r="AY41" s="487"/>
      <c r="AZ41" s="487"/>
      <c r="BA41" s="487"/>
      <c r="BB41" s="487"/>
      <c r="BC41" s="487"/>
      <c r="BD41" s="487"/>
      <c r="BE41" s="487"/>
      <c r="BF41" s="487"/>
      <c r="BG41" s="487"/>
      <c r="BH41" s="487"/>
      <c r="BI41" s="487"/>
      <c r="BJ41" s="487"/>
      <c r="BK41" s="487"/>
      <c r="BL41" s="487"/>
      <c r="BM41" s="487"/>
      <c r="BN41" s="487"/>
      <c r="BO41" s="487"/>
      <c r="BP41" s="487"/>
      <c r="BQ41" s="487"/>
      <c r="BR41" s="487"/>
      <c r="BS41" s="487"/>
      <c r="BT41" s="487"/>
      <c r="BU41" s="487"/>
      <c r="BV41" s="487"/>
    </row>
    <row r="42" spans="1:77" ht="14.7" customHeight="1" x14ac:dyDescent="0.2">
      <c r="A42" s="845"/>
      <c r="B42" s="880"/>
      <c r="C42" s="515" t="s">
        <v>105</v>
      </c>
      <c r="D42" s="516"/>
      <c r="E42" s="516"/>
      <c r="F42" s="516"/>
      <c r="G42" s="516"/>
      <c r="H42" s="516"/>
      <c r="I42" s="516"/>
      <c r="J42" s="516"/>
      <c r="K42" s="516"/>
      <c r="L42" s="516"/>
      <c r="M42" s="516"/>
      <c r="N42" s="516"/>
      <c r="O42" s="516"/>
      <c r="P42" s="516"/>
      <c r="Q42" s="882"/>
      <c r="R42" s="883"/>
      <c r="S42" s="884"/>
      <c r="T42" s="886"/>
      <c r="U42" s="886"/>
      <c r="V42" s="885"/>
      <c r="W42" s="884"/>
      <c r="X42" s="886"/>
      <c r="Y42" s="886"/>
      <c r="Z42" s="885"/>
      <c r="AA42" s="887"/>
      <c r="AB42" s="888"/>
      <c r="AC42" s="888"/>
      <c r="AD42" s="888"/>
      <c r="AE42" s="888"/>
      <c r="AF42" s="889"/>
      <c r="AG42" s="518" t="s">
        <v>639</v>
      </c>
      <c r="AH42" s="519"/>
      <c r="AI42" s="519"/>
      <c r="AJ42" s="519"/>
      <c r="AK42" s="520"/>
      <c r="AL42" s="487"/>
      <c r="AO42" s="878"/>
      <c r="AP42" s="878"/>
      <c r="AQ42" s="487"/>
      <c r="AR42" s="487"/>
      <c r="AS42" s="487"/>
      <c r="AT42" s="487"/>
      <c r="AU42" s="487"/>
      <c r="AV42" s="487"/>
      <c r="AW42" s="487"/>
      <c r="AX42" s="487"/>
      <c r="AY42" s="487"/>
      <c r="AZ42" s="487"/>
      <c r="BA42" s="487"/>
      <c r="BB42" s="487"/>
      <c r="BC42" s="487"/>
      <c r="BD42" s="487"/>
      <c r="BE42" s="487"/>
      <c r="BF42" s="487"/>
      <c r="BG42" s="487"/>
      <c r="BH42" s="487"/>
      <c r="BI42" s="487"/>
      <c r="BJ42" s="487"/>
      <c r="BK42" s="487"/>
      <c r="BL42" s="487"/>
      <c r="BM42" s="487"/>
      <c r="BN42" s="487"/>
      <c r="BO42" s="487"/>
      <c r="BP42" s="487"/>
      <c r="BQ42" s="487"/>
      <c r="BR42" s="487"/>
      <c r="BS42" s="487"/>
      <c r="BT42" s="487"/>
      <c r="BU42" s="487"/>
      <c r="BV42" s="487"/>
    </row>
    <row r="43" spans="1:77" ht="14.7" customHeight="1" x14ac:dyDescent="0.2">
      <c r="A43" s="845"/>
      <c r="B43" s="880"/>
      <c r="C43" s="515" t="s">
        <v>188</v>
      </c>
      <c r="D43" s="516"/>
      <c r="E43" s="516"/>
      <c r="F43" s="516"/>
      <c r="G43" s="516"/>
      <c r="H43" s="516"/>
      <c r="I43" s="516"/>
      <c r="J43" s="516"/>
      <c r="K43" s="516"/>
      <c r="L43" s="516"/>
      <c r="M43" s="516"/>
      <c r="N43" s="516"/>
      <c r="O43" s="516"/>
      <c r="P43" s="516"/>
      <c r="Q43" s="882"/>
      <c r="R43" s="883"/>
      <c r="S43" s="884"/>
      <c r="T43" s="886"/>
      <c r="U43" s="886"/>
      <c r="V43" s="885"/>
      <c r="W43" s="884"/>
      <c r="X43" s="886"/>
      <c r="Y43" s="886"/>
      <c r="Z43" s="885"/>
      <c r="AA43" s="887"/>
      <c r="AB43" s="888"/>
      <c r="AC43" s="888"/>
      <c r="AD43" s="888"/>
      <c r="AE43" s="888"/>
      <c r="AF43" s="889"/>
      <c r="AG43" s="518" t="s">
        <v>640</v>
      </c>
      <c r="AH43" s="519"/>
      <c r="AI43" s="519"/>
      <c r="AJ43" s="519"/>
      <c r="AK43" s="520"/>
      <c r="AL43" s="487"/>
      <c r="AO43" s="878"/>
      <c r="AP43" s="878"/>
      <c r="AQ43" s="487"/>
      <c r="AR43" s="487"/>
      <c r="AS43" s="487"/>
      <c r="AT43" s="487"/>
      <c r="AU43" s="487"/>
      <c r="AV43" s="487"/>
      <c r="AW43" s="487"/>
      <c r="AX43" s="487"/>
      <c r="AY43" s="487"/>
      <c r="AZ43" s="487"/>
      <c r="BA43" s="487"/>
      <c r="BB43" s="487"/>
      <c r="BC43" s="487"/>
      <c r="BD43" s="487"/>
      <c r="BE43" s="487"/>
      <c r="BF43" s="487"/>
      <c r="BG43" s="487"/>
      <c r="BH43" s="487"/>
      <c r="BI43" s="487"/>
      <c r="BJ43" s="487"/>
      <c r="BK43" s="487"/>
      <c r="BL43" s="487"/>
      <c r="BM43" s="487"/>
      <c r="BN43" s="487"/>
      <c r="BO43" s="487"/>
      <c r="BP43" s="487"/>
      <c r="BQ43" s="487"/>
      <c r="BR43" s="487"/>
      <c r="BS43" s="487"/>
      <c r="BT43" s="487"/>
      <c r="BU43" s="487"/>
      <c r="BV43" s="487"/>
    </row>
    <row r="44" spans="1:77" ht="14.7" customHeight="1" x14ac:dyDescent="0.2">
      <c r="A44" s="845"/>
      <c r="B44" s="880"/>
      <c r="C44" s="515" t="s">
        <v>162</v>
      </c>
      <c r="D44" s="516"/>
      <c r="E44" s="516"/>
      <c r="F44" s="516"/>
      <c r="G44" s="516"/>
      <c r="H44" s="516"/>
      <c r="I44" s="516"/>
      <c r="J44" s="516"/>
      <c r="K44" s="516"/>
      <c r="L44" s="516"/>
      <c r="M44" s="516"/>
      <c r="N44" s="516"/>
      <c r="O44" s="516"/>
      <c r="P44" s="516"/>
      <c r="Q44" s="882"/>
      <c r="R44" s="883"/>
      <c r="S44" s="884"/>
      <c r="T44" s="886"/>
      <c r="U44" s="886"/>
      <c r="V44" s="885"/>
      <c r="W44" s="884"/>
      <c r="X44" s="886"/>
      <c r="Y44" s="886"/>
      <c r="Z44" s="885"/>
      <c r="AA44" s="887"/>
      <c r="AB44" s="888"/>
      <c r="AC44" s="888"/>
      <c r="AD44" s="888"/>
      <c r="AE44" s="888"/>
      <c r="AF44" s="889"/>
      <c r="AG44" s="518" t="s">
        <v>641</v>
      </c>
      <c r="AH44" s="519"/>
      <c r="AI44" s="519"/>
      <c r="AJ44" s="519"/>
      <c r="AK44" s="520"/>
      <c r="AL44" s="487"/>
      <c r="AO44" s="878"/>
      <c r="AP44" s="878"/>
      <c r="AQ44" s="487"/>
      <c r="AR44" s="487"/>
      <c r="AS44" s="487"/>
      <c r="AT44" s="487"/>
      <c r="AU44" s="487"/>
      <c r="AV44" s="487"/>
      <c r="AW44" s="487"/>
      <c r="AX44" s="487"/>
      <c r="AY44" s="487"/>
      <c r="AZ44" s="487"/>
      <c r="BA44" s="487"/>
      <c r="BB44" s="487"/>
      <c r="BC44" s="487"/>
      <c r="BD44" s="487"/>
      <c r="BE44" s="487"/>
      <c r="BF44" s="487"/>
      <c r="BG44" s="487"/>
      <c r="BH44" s="487"/>
      <c r="BI44" s="487"/>
      <c r="BJ44" s="487"/>
      <c r="BK44" s="487"/>
      <c r="BL44" s="487"/>
      <c r="BM44" s="487"/>
      <c r="BN44" s="487"/>
      <c r="BO44" s="487"/>
      <c r="BP44" s="487"/>
      <c r="BQ44" s="487"/>
      <c r="BR44" s="487"/>
      <c r="BS44" s="487"/>
      <c r="BT44" s="487"/>
      <c r="BU44" s="487"/>
      <c r="BV44" s="487"/>
    </row>
    <row r="45" spans="1:77" ht="14.7" customHeight="1" x14ac:dyDescent="0.2">
      <c r="A45" s="845"/>
      <c r="B45" s="880"/>
      <c r="C45" s="515" t="s">
        <v>106</v>
      </c>
      <c r="D45" s="516"/>
      <c r="E45" s="516"/>
      <c r="F45" s="516"/>
      <c r="G45" s="516"/>
      <c r="H45" s="516"/>
      <c r="I45" s="516"/>
      <c r="J45" s="516"/>
      <c r="K45" s="516"/>
      <c r="L45" s="516"/>
      <c r="M45" s="516"/>
      <c r="N45" s="516"/>
      <c r="O45" s="516"/>
      <c r="P45" s="517"/>
      <c r="Q45" s="884"/>
      <c r="R45" s="885"/>
      <c r="S45" s="884"/>
      <c r="T45" s="886"/>
      <c r="U45" s="886"/>
      <c r="V45" s="885"/>
      <c r="W45" s="884"/>
      <c r="X45" s="886"/>
      <c r="Y45" s="886"/>
      <c r="Z45" s="885"/>
      <c r="AA45" s="887"/>
      <c r="AB45" s="888"/>
      <c r="AC45" s="888"/>
      <c r="AD45" s="888"/>
      <c r="AE45" s="888"/>
      <c r="AF45" s="889"/>
      <c r="AG45" s="518" t="s">
        <v>642</v>
      </c>
      <c r="AH45" s="519"/>
      <c r="AI45" s="519"/>
      <c r="AJ45" s="519"/>
      <c r="AK45" s="520"/>
      <c r="AL45" s="487"/>
      <c r="AO45" s="878"/>
      <c r="AP45" s="878"/>
      <c r="AQ45" s="487"/>
      <c r="AR45" s="487"/>
      <c r="AS45" s="487"/>
      <c r="AT45" s="487"/>
      <c r="AU45" s="487"/>
      <c r="AV45" s="487"/>
      <c r="AW45" s="487"/>
      <c r="AX45" s="487"/>
      <c r="AY45" s="487"/>
      <c r="AZ45" s="487"/>
      <c r="BA45" s="487"/>
      <c r="BB45" s="487"/>
      <c r="BC45" s="487"/>
      <c r="BD45" s="487"/>
      <c r="BE45" s="487"/>
      <c r="BF45" s="487"/>
      <c r="BG45" s="487"/>
      <c r="BH45" s="487"/>
      <c r="BI45" s="487"/>
      <c r="BJ45" s="487"/>
      <c r="BK45" s="487"/>
      <c r="BL45" s="487"/>
      <c r="BM45" s="487"/>
      <c r="BN45" s="487"/>
      <c r="BO45" s="487"/>
      <c r="BP45" s="487"/>
      <c r="BQ45" s="487"/>
      <c r="BR45" s="487"/>
      <c r="BS45" s="487"/>
      <c r="BT45" s="487"/>
      <c r="BU45" s="487"/>
      <c r="BV45" s="487"/>
    </row>
    <row r="46" spans="1:77" ht="14.7" customHeight="1" x14ac:dyDescent="0.2">
      <c r="A46" s="845"/>
      <c r="B46" s="880"/>
      <c r="C46" s="515" t="s">
        <v>189</v>
      </c>
      <c r="D46" s="516"/>
      <c r="E46" s="516"/>
      <c r="F46" s="516"/>
      <c r="G46" s="516"/>
      <c r="H46" s="516"/>
      <c r="I46" s="516"/>
      <c r="J46" s="516"/>
      <c r="K46" s="516"/>
      <c r="L46" s="516"/>
      <c r="M46" s="516"/>
      <c r="N46" s="516"/>
      <c r="O46" s="516"/>
      <c r="P46" s="516"/>
      <c r="Q46" s="882"/>
      <c r="R46" s="883"/>
      <c r="S46" s="884"/>
      <c r="T46" s="886"/>
      <c r="U46" s="886"/>
      <c r="V46" s="885"/>
      <c r="W46" s="884"/>
      <c r="X46" s="886"/>
      <c r="Y46" s="886"/>
      <c r="Z46" s="885"/>
      <c r="AA46" s="887"/>
      <c r="AB46" s="888"/>
      <c r="AC46" s="888"/>
      <c r="AD46" s="888"/>
      <c r="AE46" s="888"/>
      <c r="AF46" s="889"/>
      <c r="AG46" s="518" t="s">
        <v>643</v>
      </c>
      <c r="AH46" s="519"/>
      <c r="AI46" s="519"/>
      <c r="AJ46" s="519"/>
      <c r="AK46" s="520"/>
      <c r="AL46" s="487"/>
      <c r="AO46" s="878"/>
      <c r="AP46" s="878"/>
      <c r="AQ46" s="487"/>
      <c r="AR46" s="487"/>
      <c r="AS46" s="487"/>
      <c r="AT46" s="487"/>
      <c r="AU46" s="487"/>
      <c r="AV46" s="487"/>
      <c r="AW46" s="487"/>
      <c r="AX46" s="487"/>
      <c r="AY46" s="487"/>
      <c r="AZ46" s="487"/>
      <c r="BA46" s="487"/>
      <c r="BB46" s="487"/>
      <c r="BC46" s="487"/>
      <c r="BD46" s="487"/>
      <c r="BE46" s="487"/>
      <c r="BF46" s="487"/>
      <c r="BG46" s="487"/>
      <c r="BH46" s="487"/>
      <c r="BI46" s="487"/>
      <c r="BJ46" s="487"/>
      <c r="BK46" s="487"/>
      <c r="BL46" s="487"/>
      <c r="BM46" s="487"/>
      <c r="BN46" s="487"/>
      <c r="BO46" s="487"/>
      <c r="BP46" s="487"/>
      <c r="BQ46" s="487"/>
      <c r="BR46" s="487"/>
      <c r="BS46" s="487"/>
      <c r="BT46" s="487"/>
      <c r="BU46" s="487"/>
      <c r="BV46" s="487"/>
    </row>
    <row r="47" spans="1:77" ht="14.7" customHeight="1" x14ac:dyDescent="0.2">
      <c r="A47" s="845"/>
      <c r="B47" s="880"/>
      <c r="C47" s="515" t="s">
        <v>107</v>
      </c>
      <c r="D47" s="516"/>
      <c r="E47" s="516"/>
      <c r="F47" s="516"/>
      <c r="G47" s="516"/>
      <c r="H47" s="516"/>
      <c r="I47" s="516"/>
      <c r="J47" s="516"/>
      <c r="K47" s="516"/>
      <c r="L47" s="516"/>
      <c r="M47" s="516"/>
      <c r="N47" s="516"/>
      <c r="O47" s="516"/>
      <c r="P47" s="517"/>
      <c r="Q47" s="884"/>
      <c r="R47" s="885"/>
      <c r="S47" s="884"/>
      <c r="T47" s="886"/>
      <c r="U47" s="886"/>
      <c r="V47" s="885"/>
      <c r="W47" s="884"/>
      <c r="X47" s="886"/>
      <c r="Y47" s="886"/>
      <c r="Z47" s="885"/>
      <c r="AA47" s="887"/>
      <c r="AB47" s="888"/>
      <c r="AC47" s="888"/>
      <c r="AD47" s="888"/>
      <c r="AE47" s="888"/>
      <c r="AF47" s="889"/>
      <c r="AG47" s="518" t="s">
        <v>644</v>
      </c>
      <c r="AH47" s="519"/>
      <c r="AI47" s="519"/>
      <c r="AJ47" s="519"/>
      <c r="AK47" s="520"/>
      <c r="AL47" s="487"/>
      <c r="AO47" s="878"/>
      <c r="AP47" s="878"/>
      <c r="AQ47" s="487"/>
      <c r="AR47" s="487"/>
      <c r="AS47" s="487"/>
      <c r="AT47" s="487"/>
      <c r="AU47" s="487"/>
      <c r="AV47" s="487"/>
      <c r="AW47" s="487"/>
      <c r="AX47" s="487"/>
      <c r="AY47" s="487"/>
      <c r="AZ47" s="487"/>
      <c r="BA47" s="487"/>
      <c r="BB47" s="487"/>
      <c r="BC47" s="487"/>
      <c r="BD47" s="487"/>
      <c r="BE47" s="487"/>
      <c r="BF47" s="487"/>
      <c r="BG47" s="487"/>
      <c r="BH47" s="487"/>
      <c r="BI47" s="487"/>
      <c r="BJ47" s="487"/>
      <c r="BK47" s="487"/>
      <c r="BL47" s="487"/>
      <c r="BM47" s="487"/>
      <c r="BN47" s="487"/>
      <c r="BO47" s="487"/>
      <c r="BP47" s="487"/>
      <c r="BQ47" s="487"/>
      <c r="BR47" s="487"/>
      <c r="BS47" s="487"/>
      <c r="BT47" s="487"/>
      <c r="BU47" s="487"/>
      <c r="BV47" s="487"/>
    </row>
    <row r="48" spans="1:77" ht="14.7" customHeight="1" x14ac:dyDescent="0.2">
      <c r="A48" s="845"/>
      <c r="B48" s="880"/>
      <c r="C48" s="515" t="s">
        <v>108</v>
      </c>
      <c r="D48" s="516"/>
      <c r="E48" s="516"/>
      <c r="F48" s="516"/>
      <c r="G48" s="516"/>
      <c r="H48" s="516"/>
      <c r="I48" s="516"/>
      <c r="J48" s="516"/>
      <c r="K48" s="516"/>
      <c r="L48" s="516"/>
      <c r="M48" s="516"/>
      <c r="N48" s="516"/>
      <c r="O48" s="516"/>
      <c r="P48" s="516"/>
      <c r="Q48" s="882"/>
      <c r="R48" s="883"/>
      <c r="S48" s="884"/>
      <c r="T48" s="886"/>
      <c r="U48" s="886"/>
      <c r="V48" s="885"/>
      <c r="W48" s="884"/>
      <c r="X48" s="886"/>
      <c r="Y48" s="886"/>
      <c r="Z48" s="885"/>
      <c r="AA48" s="887"/>
      <c r="AB48" s="888"/>
      <c r="AC48" s="888"/>
      <c r="AD48" s="888"/>
      <c r="AE48" s="888"/>
      <c r="AF48" s="889"/>
      <c r="AG48" s="518" t="s">
        <v>645</v>
      </c>
      <c r="AH48" s="519"/>
      <c r="AI48" s="519"/>
      <c r="AJ48" s="519"/>
      <c r="AK48" s="520"/>
      <c r="AL48" s="487"/>
      <c r="AO48" s="878"/>
      <c r="AP48" s="878"/>
      <c r="AQ48" s="487"/>
      <c r="AR48" s="487"/>
      <c r="AS48" s="487"/>
      <c r="AT48" s="487"/>
      <c r="AU48" s="487"/>
      <c r="AV48" s="487"/>
      <c r="AW48" s="487"/>
      <c r="AX48" s="487"/>
      <c r="AY48" s="487"/>
      <c r="AZ48" s="487"/>
      <c r="BA48" s="487"/>
      <c r="BB48" s="487"/>
      <c r="BC48" s="487"/>
      <c r="BD48" s="487"/>
      <c r="BE48" s="487"/>
      <c r="BF48" s="487"/>
      <c r="BG48" s="487"/>
      <c r="BH48" s="487"/>
      <c r="BI48" s="487"/>
      <c r="BJ48" s="487"/>
      <c r="BK48" s="487"/>
      <c r="BL48" s="487"/>
      <c r="BM48" s="487"/>
      <c r="BN48" s="487"/>
      <c r="BO48" s="487"/>
      <c r="BP48" s="487"/>
      <c r="BQ48" s="487"/>
      <c r="BR48" s="487"/>
      <c r="BS48" s="487"/>
      <c r="BT48" s="487"/>
      <c r="BU48" s="487"/>
      <c r="BV48" s="487"/>
    </row>
    <row r="49" spans="1:74" ht="14.7" customHeight="1" x14ac:dyDescent="0.2">
      <c r="A49" s="845"/>
      <c r="B49" s="880"/>
      <c r="C49" s="515" t="s">
        <v>163</v>
      </c>
      <c r="D49" s="516"/>
      <c r="E49" s="516"/>
      <c r="F49" s="516"/>
      <c r="G49" s="516"/>
      <c r="H49" s="516"/>
      <c r="I49" s="516"/>
      <c r="J49" s="516"/>
      <c r="K49" s="516"/>
      <c r="L49" s="516"/>
      <c r="M49" s="516"/>
      <c r="N49" s="516"/>
      <c r="O49" s="516"/>
      <c r="P49" s="516"/>
      <c r="Q49" s="882"/>
      <c r="R49" s="883"/>
      <c r="S49" s="884"/>
      <c r="T49" s="886"/>
      <c r="U49" s="886"/>
      <c r="V49" s="885"/>
      <c r="W49" s="884"/>
      <c r="X49" s="886"/>
      <c r="Y49" s="886"/>
      <c r="Z49" s="885"/>
      <c r="AA49" s="887"/>
      <c r="AB49" s="888"/>
      <c r="AC49" s="888"/>
      <c r="AD49" s="888"/>
      <c r="AE49" s="888"/>
      <c r="AF49" s="889"/>
      <c r="AG49" s="518" t="s">
        <v>646</v>
      </c>
      <c r="AH49" s="519"/>
      <c r="AI49" s="519"/>
      <c r="AJ49" s="519"/>
      <c r="AK49" s="520"/>
      <c r="AL49" s="487"/>
      <c r="AO49" s="878"/>
      <c r="AP49" s="878"/>
      <c r="AQ49" s="487"/>
      <c r="AR49" s="487"/>
      <c r="AS49" s="487"/>
      <c r="AT49" s="487"/>
      <c r="AU49" s="487"/>
      <c r="AV49" s="487"/>
      <c r="AW49" s="487"/>
      <c r="AX49" s="487"/>
      <c r="AY49" s="487"/>
      <c r="AZ49" s="487"/>
      <c r="BA49" s="487"/>
      <c r="BB49" s="487"/>
      <c r="BC49" s="487"/>
      <c r="BD49" s="487"/>
      <c r="BE49" s="487"/>
      <c r="BF49" s="487"/>
      <c r="BG49" s="487"/>
      <c r="BH49" s="487"/>
      <c r="BI49" s="487"/>
      <c r="BJ49" s="487"/>
      <c r="BK49" s="487"/>
      <c r="BL49" s="487"/>
      <c r="BM49" s="487"/>
      <c r="BN49" s="487"/>
      <c r="BO49" s="487"/>
      <c r="BP49" s="487"/>
      <c r="BQ49" s="487"/>
      <c r="BR49" s="487"/>
      <c r="BS49" s="487"/>
      <c r="BT49" s="487"/>
      <c r="BU49" s="487"/>
      <c r="BV49" s="487"/>
    </row>
    <row r="50" spans="1:74" ht="14.7" customHeight="1" x14ac:dyDescent="0.2">
      <c r="A50" s="845"/>
      <c r="B50" s="880"/>
      <c r="C50" s="515" t="s">
        <v>109</v>
      </c>
      <c r="D50" s="516"/>
      <c r="E50" s="516"/>
      <c r="F50" s="516"/>
      <c r="G50" s="516"/>
      <c r="H50" s="516"/>
      <c r="I50" s="516"/>
      <c r="J50" s="516"/>
      <c r="K50" s="516"/>
      <c r="L50" s="516"/>
      <c r="M50" s="516"/>
      <c r="N50" s="516"/>
      <c r="O50" s="516"/>
      <c r="P50" s="516"/>
      <c r="Q50" s="882"/>
      <c r="R50" s="883"/>
      <c r="S50" s="884"/>
      <c r="T50" s="886"/>
      <c r="U50" s="886"/>
      <c r="V50" s="885"/>
      <c r="W50" s="884"/>
      <c r="X50" s="886"/>
      <c r="Y50" s="886"/>
      <c r="Z50" s="885"/>
      <c r="AA50" s="887"/>
      <c r="AB50" s="888"/>
      <c r="AC50" s="888"/>
      <c r="AD50" s="888"/>
      <c r="AE50" s="888"/>
      <c r="AF50" s="889"/>
      <c r="AG50" s="518" t="s">
        <v>647</v>
      </c>
      <c r="AH50" s="519"/>
      <c r="AI50" s="519"/>
      <c r="AJ50" s="519"/>
      <c r="AK50" s="520"/>
      <c r="AL50" s="487"/>
      <c r="AO50" s="878"/>
      <c r="AP50" s="878"/>
      <c r="AQ50" s="487"/>
      <c r="AR50" s="487"/>
      <c r="AS50" s="487"/>
      <c r="AT50" s="487"/>
      <c r="AU50" s="487"/>
      <c r="AV50" s="487"/>
      <c r="AW50" s="487"/>
      <c r="AX50" s="487"/>
      <c r="AY50" s="487"/>
      <c r="AZ50" s="487"/>
      <c r="BA50" s="487"/>
      <c r="BB50" s="487"/>
      <c r="BC50" s="487"/>
      <c r="BD50" s="487"/>
      <c r="BE50" s="487"/>
      <c r="BF50" s="487"/>
      <c r="BG50" s="487"/>
      <c r="BH50" s="487"/>
      <c r="BI50" s="487"/>
      <c r="BJ50" s="487"/>
      <c r="BK50" s="487"/>
      <c r="BL50" s="487"/>
      <c r="BM50" s="487"/>
      <c r="BN50" s="487"/>
      <c r="BO50" s="487"/>
      <c r="BP50" s="487"/>
      <c r="BQ50" s="487"/>
      <c r="BR50" s="487"/>
      <c r="BS50" s="487"/>
      <c r="BT50" s="487"/>
      <c r="BU50" s="487"/>
      <c r="BV50" s="487"/>
    </row>
    <row r="51" spans="1:74" ht="14.7" customHeight="1" x14ac:dyDescent="0.2">
      <c r="A51" s="845"/>
      <c r="B51" s="881"/>
      <c r="C51" s="515" t="s">
        <v>164</v>
      </c>
      <c r="D51" s="516"/>
      <c r="E51" s="516"/>
      <c r="F51" s="516"/>
      <c r="G51" s="516"/>
      <c r="H51" s="516"/>
      <c r="I51" s="516"/>
      <c r="J51" s="516"/>
      <c r="K51" s="516"/>
      <c r="L51" s="516"/>
      <c r="M51" s="516"/>
      <c r="N51" s="516"/>
      <c r="O51" s="516"/>
      <c r="P51" s="516"/>
      <c r="Q51" s="882"/>
      <c r="R51" s="883"/>
      <c r="S51" s="884"/>
      <c r="T51" s="886"/>
      <c r="U51" s="886"/>
      <c r="V51" s="885"/>
      <c r="W51" s="884"/>
      <c r="X51" s="886"/>
      <c r="Y51" s="886"/>
      <c r="Z51" s="885"/>
      <c r="AA51" s="887"/>
      <c r="AB51" s="888"/>
      <c r="AC51" s="888"/>
      <c r="AD51" s="888"/>
      <c r="AE51" s="888"/>
      <c r="AF51" s="889"/>
      <c r="AG51" s="518" t="s">
        <v>648</v>
      </c>
      <c r="AH51" s="519"/>
      <c r="AI51" s="519"/>
      <c r="AJ51" s="519"/>
      <c r="AK51" s="520"/>
      <c r="AL51" s="487"/>
      <c r="AO51" s="878"/>
      <c r="AP51" s="878"/>
      <c r="AQ51" s="487"/>
      <c r="AR51" s="487"/>
      <c r="AS51" s="487"/>
      <c r="AT51" s="487"/>
      <c r="AU51" s="487"/>
      <c r="AV51" s="487"/>
      <c r="AW51" s="487"/>
      <c r="AX51" s="487"/>
      <c r="AY51" s="487"/>
      <c r="AZ51" s="487"/>
      <c r="BA51" s="487"/>
      <c r="BB51" s="487"/>
      <c r="BC51" s="487"/>
      <c r="BD51" s="487"/>
      <c r="BE51" s="487"/>
      <c r="BF51" s="487"/>
      <c r="BG51" s="487"/>
      <c r="BH51" s="487"/>
      <c r="BI51" s="487"/>
      <c r="BJ51" s="487"/>
      <c r="BK51" s="487"/>
      <c r="BL51" s="487"/>
      <c r="BM51" s="487"/>
      <c r="BN51" s="487"/>
      <c r="BO51" s="487"/>
      <c r="BP51" s="487"/>
      <c r="BQ51" s="487"/>
      <c r="BR51" s="487"/>
      <c r="BS51" s="487"/>
      <c r="BT51" s="487"/>
      <c r="BU51" s="487"/>
      <c r="BV51" s="487"/>
    </row>
    <row r="52" spans="1:74" ht="14.7" customHeight="1" x14ac:dyDescent="0.2">
      <c r="A52" s="845"/>
      <c r="B52" s="896" t="s">
        <v>267</v>
      </c>
      <c r="C52" s="515" t="s">
        <v>268</v>
      </c>
      <c r="D52" s="516"/>
      <c r="E52" s="516"/>
      <c r="F52" s="516"/>
      <c r="G52" s="516"/>
      <c r="H52" s="516"/>
      <c r="I52" s="516"/>
      <c r="J52" s="516"/>
      <c r="K52" s="516"/>
      <c r="L52" s="516"/>
      <c r="M52" s="516"/>
      <c r="N52" s="516"/>
      <c r="O52" s="516"/>
      <c r="P52" s="516"/>
      <c r="Q52" s="882"/>
      <c r="R52" s="883"/>
      <c r="S52" s="884"/>
      <c r="T52" s="886"/>
      <c r="U52" s="886"/>
      <c r="V52" s="885"/>
      <c r="W52" s="884"/>
      <c r="X52" s="886"/>
      <c r="Y52" s="886"/>
      <c r="Z52" s="885"/>
      <c r="AA52" s="887"/>
      <c r="AB52" s="888"/>
      <c r="AC52" s="888"/>
      <c r="AD52" s="888"/>
      <c r="AE52" s="888"/>
      <c r="AF52" s="889"/>
      <c r="AG52" s="518" t="s">
        <v>649</v>
      </c>
      <c r="AH52" s="519"/>
      <c r="AI52" s="519"/>
      <c r="AJ52" s="519"/>
      <c r="AK52" s="520"/>
      <c r="AL52" s="487"/>
      <c r="AO52" s="878"/>
      <c r="AP52" s="522"/>
      <c r="AQ52" s="487"/>
      <c r="AR52" s="487"/>
      <c r="AS52" s="487"/>
      <c r="AT52" s="487"/>
      <c r="AU52" s="487"/>
      <c r="AV52" s="487"/>
      <c r="AW52" s="487"/>
      <c r="AX52" s="487"/>
      <c r="AY52" s="487"/>
      <c r="AZ52" s="487"/>
      <c r="BA52" s="487"/>
      <c r="BB52" s="487"/>
      <c r="BC52" s="487"/>
      <c r="BD52" s="487"/>
      <c r="BE52" s="487"/>
      <c r="BF52" s="487"/>
      <c r="BG52" s="487"/>
      <c r="BH52" s="487"/>
      <c r="BI52" s="487"/>
      <c r="BJ52" s="487"/>
      <c r="BK52" s="487"/>
      <c r="BL52" s="487"/>
      <c r="BM52" s="487"/>
      <c r="BN52" s="487"/>
      <c r="BO52" s="487"/>
      <c r="BP52" s="487"/>
      <c r="BQ52" s="487"/>
      <c r="BR52" s="487"/>
      <c r="BS52" s="487"/>
      <c r="BT52" s="487"/>
      <c r="BU52" s="487"/>
      <c r="BV52" s="487"/>
    </row>
    <row r="53" spans="1:74" ht="14.7" customHeight="1" x14ac:dyDescent="0.2">
      <c r="A53" s="845"/>
      <c r="B53" s="897"/>
      <c r="C53" s="515" t="s">
        <v>269</v>
      </c>
      <c r="D53" s="516"/>
      <c r="E53" s="516"/>
      <c r="F53" s="516"/>
      <c r="G53" s="516"/>
      <c r="H53" s="516"/>
      <c r="I53" s="516"/>
      <c r="J53" s="516"/>
      <c r="K53" s="516"/>
      <c r="L53" s="516"/>
      <c r="M53" s="516"/>
      <c r="N53" s="516"/>
      <c r="O53" s="516"/>
      <c r="P53" s="516"/>
      <c r="Q53" s="882"/>
      <c r="R53" s="883"/>
      <c r="S53" s="884"/>
      <c r="T53" s="886"/>
      <c r="U53" s="886"/>
      <c r="V53" s="885"/>
      <c r="W53" s="884"/>
      <c r="X53" s="886"/>
      <c r="Y53" s="886"/>
      <c r="Z53" s="885"/>
      <c r="AA53" s="887"/>
      <c r="AB53" s="888"/>
      <c r="AC53" s="888"/>
      <c r="AD53" s="888"/>
      <c r="AE53" s="888"/>
      <c r="AF53" s="889"/>
      <c r="AG53" s="518" t="s">
        <v>650</v>
      </c>
      <c r="AH53" s="519"/>
      <c r="AI53" s="519"/>
      <c r="AJ53" s="519"/>
      <c r="AK53" s="520"/>
      <c r="AL53" s="487"/>
      <c r="AO53" s="878"/>
      <c r="AP53" s="522"/>
      <c r="AQ53" s="487"/>
      <c r="AR53" s="487"/>
      <c r="AS53" s="487"/>
      <c r="AT53" s="487"/>
      <c r="AU53" s="487"/>
      <c r="AV53" s="487"/>
      <c r="AW53" s="487"/>
      <c r="AX53" s="487"/>
      <c r="AY53" s="487"/>
      <c r="AZ53" s="487"/>
      <c r="BA53" s="487"/>
      <c r="BB53" s="487"/>
      <c r="BC53" s="487"/>
      <c r="BD53" s="487"/>
      <c r="BE53" s="487"/>
      <c r="BF53" s="487"/>
      <c r="BG53" s="487"/>
      <c r="BH53" s="487"/>
      <c r="BI53" s="487"/>
      <c r="BJ53" s="487"/>
      <c r="BK53" s="487"/>
      <c r="BL53" s="487"/>
      <c r="BM53" s="487"/>
      <c r="BN53" s="487"/>
      <c r="BO53" s="487"/>
      <c r="BP53" s="487"/>
      <c r="BQ53" s="487"/>
      <c r="BR53" s="487"/>
      <c r="BS53" s="487"/>
      <c r="BT53" s="487"/>
      <c r="BU53" s="487"/>
      <c r="BV53" s="487"/>
    </row>
    <row r="54" spans="1:74" ht="14.7" customHeight="1" x14ac:dyDescent="0.2">
      <c r="A54" s="845"/>
      <c r="B54" s="898"/>
      <c r="C54" s="515" t="s">
        <v>190</v>
      </c>
      <c r="D54" s="516"/>
      <c r="E54" s="516"/>
      <c r="F54" s="516"/>
      <c r="G54" s="516"/>
      <c r="H54" s="516"/>
      <c r="I54" s="516"/>
      <c r="J54" s="516"/>
      <c r="K54" s="516"/>
      <c r="L54" s="516"/>
      <c r="M54" s="516"/>
      <c r="N54" s="516"/>
      <c r="O54" s="516"/>
      <c r="P54" s="516"/>
      <c r="Q54" s="882"/>
      <c r="R54" s="883"/>
      <c r="S54" s="884"/>
      <c r="T54" s="886"/>
      <c r="U54" s="886"/>
      <c r="V54" s="885"/>
      <c r="W54" s="884"/>
      <c r="X54" s="886"/>
      <c r="Y54" s="886"/>
      <c r="Z54" s="885"/>
      <c r="AA54" s="887"/>
      <c r="AB54" s="888"/>
      <c r="AC54" s="888"/>
      <c r="AD54" s="888"/>
      <c r="AE54" s="888"/>
      <c r="AF54" s="889"/>
      <c r="AG54" s="523" t="s">
        <v>651</v>
      </c>
      <c r="AH54" s="520"/>
      <c r="AI54" s="520"/>
      <c r="AJ54" s="519"/>
      <c r="AK54" s="520"/>
      <c r="AL54" s="487"/>
      <c r="AO54" s="878"/>
      <c r="AP54" s="522"/>
      <c r="AQ54" s="487"/>
      <c r="AR54" s="487"/>
      <c r="AS54" s="487"/>
      <c r="AT54" s="487"/>
      <c r="AU54" s="487"/>
      <c r="AV54" s="487"/>
      <c r="AW54" s="487"/>
      <c r="AX54" s="487"/>
      <c r="AY54" s="487"/>
      <c r="AZ54" s="487"/>
      <c r="BA54" s="487"/>
      <c r="BB54" s="487"/>
      <c r="BC54" s="487"/>
      <c r="BD54" s="487"/>
      <c r="BE54" s="487"/>
      <c r="BF54" s="487"/>
      <c r="BG54" s="487"/>
      <c r="BH54" s="487"/>
      <c r="BI54" s="487"/>
      <c r="BJ54" s="487"/>
      <c r="BK54" s="487"/>
      <c r="BL54" s="487"/>
      <c r="BM54" s="487"/>
      <c r="BN54" s="487"/>
      <c r="BO54" s="487"/>
      <c r="BP54" s="487"/>
      <c r="BQ54" s="487"/>
      <c r="BR54" s="487"/>
      <c r="BS54" s="487"/>
      <c r="BT54" s="487"/>
      <c r="BU54" s="487"/>
      <c r="BV54" s="487"/>
    </row>
    <row r="55" spans="1:74" ht="14.7" customHeight="1" x14ac:dyDescent="0.2">
      <c r="A55" s="845"/>
      <c r="B55" s="899" t="s">
        <v>270</v>
      </c>
      <c r="C55" s="516" t="s">
        <v>271</v>
      </c>
      <c r="D55" s="516"/>
      <c r="E55" s="516"/>
      <c r="F55" s="516"/>
      <c r="G55" s="516"/>
      <c r="H55" s="516"/>
      <c r="I55" s="516"/>
      <c r="J55" s="516"/>
      <c r="K55" s="516"/>
      <c r="L55" s="516"/>
      <c r="M55" s="516"/>
      <c r="N55" s="516"/>
      <c r="O55" s="516"/>
      <c r="P55" s="516"/>
      <c r="Q55" s="882"/>
      <c r="R55" s="883"/>
      <c r="S55" s="884"/>
      <c r="T55" s="886"/>
      <c r="U55" s="886"/>
      <c r="V55" s="885"/>
      <c r="W55" s="884"/>
      <c r="X55" s="886"/>
      <c r="Y55" s="886"/>
      <c r="Z55" s="885"/>
      <c r="AA55" s="887"/>
      <c r="AB55" s="888"/>
      <c r="AC55" s="888"/>
      <c r="AD55" s="888"/>
      <c r="AE55" s="888"/>
      <c r="AF55" s="889"/>
      <c r="AG55" s="518" t="s">
        <v>638</v>
      </c>
      <c r="AH55" s="519"/>
      <c r="AI55" s="519"/>
      <c r="AJ55" s="519"/>
      <c r="AK55" s="520"/>
      <c r="AL55" s="487"/>
      <c r="AO55" s="878"/>
      <c r="AP55" s="833"/>
      <c r="AQ55" s="487"/>
      <c r="AR55" s="487"/>
      <c r="AS55" s="487"/>
      <c r="AT55" s="487"/>
      <c r="AU55" s="487"/>
      <c r="AV55" s="487"/>
      <c r="AW55" s="487"/>
      <c r="AX55" s="487"/>
      <c r="AY55" s="487"/>
      <c r="AZ55" s="487"/>
      <c r="BA55" s="487"/>
      <c r="BB55" s="487"/>
      <c r="BC55" s="487"/>
      <c r="BD55" s="487"/>
      <c r="BE55" s="487"/>
      <c r="BF55" s="487"/>
      <c r="BG55" s="487"/>
      <c r="BH55" s="487"/>
      <c r="BI55" s="487"/>
      <c r="BJ55" s="487"/>
      <c r="BK55" s="487"/>
      <c r="BL55" s="487"/>
      <c r="BM55" s="487"/>
      <c r="BN55" s="487"/>
      <c r="BO55" s="487"/>
      <c r="BP55" s="487"/>
      <c r="BQ55" s="487"/>
      <c r="BR55" s="487"/>
      <c r="BS55" s="487"/>
      <c r="BT55" s="487"/>
      <c r="BU55" s="487"/>
      <c r="BV55" s="487"/>
    </row>
    <row r="56" spans="1:74" ht="14.7" customHeight="1" x14ac:dyDescent="0.2">
      <c r="A56" s="845"/>
      <c r="B56" s="899"/>
      <c r="C56" s="516" t="s">
        <v>272</v>
      </c>
      <c r="D56" s="516"/>
      <c r="E56" s="516"/>
      <c r="F56" s="516"/>
      <c r="G56" s="516"/>
      <c r="H56" s="516"/>
      <c r="I56" s="516"/>
      <c r="J56" s="516"/>
      <c r="K56" s="516"/>
      <c r="L56" s="516"/>
      <c r="M56" s="516"/>
      <c r="N56" s="516"/>
      <c r="O56" s="516"/>
      <c r="P56" s="516"/>
      <c r="Q56" s="882"/>
      <c r="R56" s="883"/>
      <c r="S56" s="884"/>
      <c r="T56" s="886"/>
      <c r="U56" s="886"/>
      <c r="V56" s="885"/>
      <c r="W56" s="884"/>
      <c r="X56" s="886"/>
      <c r="Y56" s="886"/>
      <c r="Z56" s="885"/>
      <c r="AA56" s="887"/>
      <c r="AB56" s="888"/>
      <c r="AC56" s="888"/>
      <c r="AD56" s="888"/>
      <c r="AE56" s="888"/>
      <c r="AF56" s="889"/>
      <c r="AG56" s="518" t="s">
        <v>639</v>
      </c>
      <c r="AH56" s="519"/>
      <c r="AI56" s="519"/>
      <c r="AJ56" s="519"/>
      <c r="AK56" s="520"/>
      <c r="AL56" s="487"/>
      <c r="AO56" s="878"/>
      <c r="AP56" s="833"/>
      <c r="AQ56" s="487"/>
      <c r="AR56" s="487"/>
      <c r="AS56" s="487"/>
      <c r="AT56" s="487"/>
      <c r="AU56" s="487"/>
      <c r="AV56" s="487"/>
      <c r="AW56" s="487"/>
      <c r="AX56" s="487"/>
      <c r="AY56" s="487"/>
      <c r="AZ56" s="487"/>
      <c r="BA56" s="487"/>
      <c r="BB56" s="487"/>
      <c r="BC56" s="487"/>
      <c r="BD56" s="487"/>
      <c r="BE56" s="487"/>
      <c r="BF56" s="487"/>
      <c r="BG56" s="487"/>
      <c r="BH56" s="487"/>
      <c r="BI56" s="487"/>
      <c r="BJ56" s="487"/>
      <c r="BK56" s="487"/>
      <c r="BL56" s="487"/>
      <c r="BM56" s="487"/>
      <c r="BN56" s="487"/>
      <c r="BO56" s="487"/>
      <c r="BP56" s="487"/>
      <c r="BQ56" s="487"/>
      <c r="BR56" s="487"/>
      <c r="BS56" s="487"/>
      <c r="BT56" s="487"/>
      <c r="BU56" s="487"/>
      <c r="BV56" s="487"/>
    </row>
    <row r="57" spans="1:74" ht="14.7" customHeight="1" x14ac:dyDescent="0.2">
      <c r="A57" s="845"/>
      <c r="B57" s="899"/>
      <c r="C57" s="502" t="s">
        <v>273</v>
      </c>
      <c r="D57" s="502"/>
      <c r="E57" s="502"/>
      <c r="F57" s="502"/>
      <c r="G57" s="502"/>
      <c r="H57" s="502"/>
      <c r="I57" s="502"/>
      <c r="J57" s="502"/>
      <c r="K57" s="502"/>
      <c r="L57" s="502"/>
      <c r="M57" s="502"/>
      <c r="N57" s="502"/>
      <c r="O57" s="502"/>
      <c r="P57" s="516"/>
      <c r="Q57" s="882"/>
      <c r="R57" s="883"/>
      <c r="S57" s="884"/>
      <c r="T57" s="886"/>
      <c r="U57" s="886"/>
      <c r="V57" s="885"/>
      <c r="W57" s="884"/>
      <c r="X57" s="886"/>
      <c r="Y57" s="886"/>
      <c r="Z57" s="885"/>
      <c r="AA57" s="887"/>
      <c r="AB57" s="888"/>
      <c r="AC57" s="888"/>
      <c r="AD57" s="888"/>
      <c r="AE57" s="888"/>
      <c r="AF57" s="889"/>
      <c r="AG57" s="518" t="s">
        <v>640</v>
      </c>
      <c r="AH57" s="524"/>
      <c r="AI57" s="524"/>
      <c r="AJ57" s="524"/>
      <c r="AK57" s="525"/>
      <c r="AL57" s="487"/>
      <c r="AO57" s="878"/>
      <c r="AP57" s="833"/>
      <c r="AQ57" s="487"/>
      <c r="AR57" s="487"/>
      <c r="AS57" s="487"/>
      <c r="AT57" s="487"/>
      <c r="AU57" s="487"/>
      <c r="AV57" s="487"/>
      <c r="AW57" s="487"/>
      <c r="AX57" s="487"/>
      <c r="AY57" s="487"/>
      <c r="AZ57" s="487"/>
      <c r="BA57" s="487"/>
      <c r="BB57" s="487"/>
      <c r="BC57" s="487"/>
      <c r="BD57" s="487"/>
      <c r="BE57" s="487"/>
      <c r="BF57" s="487"/>
      <c r="BG57" s="487"/>
      <c r="BH57" s="487"/>
      <c r="BI57" s="487"/>
      <c r="BJ57" s="487"/>
      <c r="BK57" s="487"/>
      <c r="BL57" s="487"/>
      <c r="BM57" s="487"/>
      <c r="BN57" s="487"/>
      <c r="BO57" s="487"/>
      <c r="BP57" s="487"/>
      <c r="BQ57" s="487"/>
      <c r="BR57" s="487"/>
      <c r="BS57" s="487"/>
      <c r="BT57" s="487"/>
      <c r="BU57" s="487"/>
      <c r="BV57" s="487"/>
    </row>
    <row r="58" spans="1:74" ht="14.7" customHeight="1" x14ac:dyDescent="0.2">
      <c r="A58" s="845"/>
      <c r="B58" s="899"/>
      <c r="C58" s="502" t="s">
        <v>274</v>
      </c>
      <c r="D58" s="502"/>
      <c r="E58" s="502"/>
      <c r="F58" s="502"/>
      <c r="G58" s="502"/>
      <c r="H58" s="502"/>
      <c r="I58" s="502"/>
      <c r="J58" s="502"/>
      <c r="K58" s="502"/>
      <c r="L58" s="502"/>
      <c r="M58" s="502"/>
      <c r="N58" s="502"/>
      <c r="O58" s="502"/>
      <c r="P58" s="516"/>
      <c r="Q58" s="882"/>
      <c r="R58" s="883"/>
      <c r="S58" s="884"/>
      <c r="T58" s="886"/>
      <c r="U58" s="886"/>
      <c r="V58" s="885"/>
      <c r="W58" s="884"/>
      <c r="X58" s="886"/>
      <c r="Y58" s="886"/>
      <c r="Z58" s="885"/>
      <c r="AA58" s="887"/>
      <c r="AB58" s="888"/>
      <c r="AC58" s="888"/>
      <c r="AD58" s="888"/>
      <c r="AE58" s="888"/>
      <c r="AF58" s="889"/>
      <c r="AG58" s="518" t="s">
        <v>641</v>
      </c>
      <c r="AH58" s="524"/>
      <c r="AI58" s="524"/>
      <c r="AJ58" s="524"/>
      <c r="AK58" s="525"/>
      <c r="AL58" s="487"/>
      <c r="AO58" s="878"/>
      <c r="AP58" s="833"/>
      <c r="AQ58" s="487"/>
      <c r="AR58" s="487"/>
      <c r="AS58" s="487"/>
      <c r="AT58" s="487"/>
      <c r="AU58" s="487"/>
      <c r="AV58" s="487"/>
      <c r="AW58" s="487"/>
      <c r="AX58" s="487"/>
      <c r="AY58" s="487"/>
      <c r="AZ58" s="487"/>
      <c r="BA58" s="487"/>
      <c r="BB58" s="487"/>
      <c r="BC58" s="487"/>
      <c r="BD58" s="487"/>
      <c r="BE58" s="487"/>
      <c r="BF58" s="487"/>
      <c r="BG58" s="487"/>
      <c r="BH58" s="487"/>
      <c r="BI58" s="487"/>
      <c r="BJ58" s="487"/>
      <c r="BK58" s="487"/>
      <c r="BL58" s="487"/>
      <c r="BM58" s="487"/>
      <c r="BN58" s="487"/>
      <c r="BO58" s="487"/>
      <c r="BP58" s="487"/>
      <c r="BQ58" s="487"/>
      <c r="BR58" s="487"/>
      <c r="BS58" s="487"/>
      <c r="BT58" s="487"/>
      <c r="BU58" s="487"/>
      <c r="BV58" s="487"/>
    </row>
    <row r="59" spans="1:74" ht="14.7" customHeight="1" x14ac:dyDescent="0.2">
      <c r="A59" s="845"/>
      <c r="B59" s="899"/>
      <c r="C59" s="502" t="s">
        <v>275</v>
      </c>
      <c r="D59" s="502"/>
      <c r="E59" s="502"/>
      <c r="F59" s="502"/>
      <c r="G59" s="502"/>
      <c r="H59" s="502"/>
      <c r="I59" s="502"/>
      <c r="J59" s="502"/>
      <c r="K59" s="502"/>
      <c r="L59" s="502"/>
      <c r="M59" s="502"/>
      <c r="N59" s="502"/>
      <c r="O59" s="502"/>
      <c r="P59" s="516"/>
      <c r="Q59" s="882"/>
      <c r="R59" s="883"/>
      <c r="S59" s="884"/>
      <c r="T59" s="886"/>
      <c r="U59" s="886"/>
      <c r="V59" s="885"/>
      <c r="W59" s="884"/>
      <c r="X59" s="886"/>
      <c r="Y59" s="886"/>
      <c r="Z59" s="885"/>
      <c r="AA59" s="887"/>
      <c r="AB59" s="888"/>
      <c r="AC59" s="888"/>
      <c r="AD59" s="888"/>
      <c r="AE59" s="888"/>
      <c r="AF59" s="889"/>
      <c r="AG59" s="518" t="s">
        <v>643</v>
      </c>
      <c r="AH59" s="524"/>
      <c r="AI59" s="524"/>
      <c r="AJ59" s="524"/>
      <c r="AK59" s="525"/>
      <c r="AL59" s="487"/>
      <c r="AO59" s="878"/>
      <c r="AP59" s="833"/>
      <c r="AQ59" s="487"/>
      <c r="AR59" s="487"/>
      <c r="AS59" s="487"/>
      <c r="AT59" s="487"/>
      <c r="AU59" s="487"/>
      <c r="AV59" s="487"/>
      <c r="AW59" s="487"/>
      <c r="AX59" s="487"/>
      <c r="AY59" s="487"/>
      <c r="AZ59" s="487"/>
      <c r="BA59" s="487"/>
      <c r="BB59" s="487"/>
      <c r="BC59" s="487"/>
      <c r="BD59" s="487"/>
      <c r="BE59" s="487"/>
      <c r="BF59" s="487"/>
      <c r="BG59" s="487"/>
      <c r="BH59" s="487"/>
      <c r="BI59" s="487"/>
      <c r="BJ59" s="487"/>
      <c r="BK59" s="487"/>
      <c r="BL59" s="487"/>
      <c r="BM59" s="487"/>
      <c r="BN59" s="487"/>
      <c r="BO59" s="487"/>
      <c r="BP59" s="487"/>
      <c r="BQ59" s="487"/>
      <c r="BR59" s="487"/>
      <c r="BS59" s="487"/>
      <c r="BT59" s="487"/>
      <c r="BU59" s="487"/>
      <c r="BV59" s="487"/>
    </row>
    <row r="60" spans="1:74" ht="14.7" customHeight="1" x14ac:dyDescent="0.2">
      <c r="A60" s="845"/>
      <c r="B60" s="899"/>
      <c r="C60" s="502" t="s">
        <v>276</v>
      </c>
      <c r="D60" s="502"/>
      <c r="E60" s="502"/>
      <c r="F60" s="502"/>
      <c r="G60" s="502"/>
      <c r="H60" s="502"/>
      <c r="I60" s="502"/>
      <c r="J60" s="502"/>
      <c r="K60" s="502"/>
      <c r="L60" s="502"/>
      <c r="M60" s="502"/>
      <c r="N60" s="502"/>
      <c r="O60" s="502"/>
      <c r="P60" s="517"/>
      <c r="Q60" s="884"/>
      <c r="R60" s="885"/>
      <c r="S60" s="884"/>
      <c r="T60" s="886"/>
      <c r="U60" s="886"/>
      <c r="V60" s="885"/>
      <c r="W60" s="884"/>
      <c r="X60" s="886"/>
      <c r="Y60" s="886"/>
      <c r="Z60" s="885"/>
      <c r="AA60" s="887"/>
      <c r="AB60" s="888"/>
      <c r="AC60" s="888"/>
      <c r="AD60" s="888"/>
      <c r="AE60" s="888"/>
      <c r="AF60" s="889"/>
      <c r="AG60" s="518" t="s">
        <v>652</v>
      </c>
      <c r="AH60" s="524"/>
      <c r="AI60" s="524"/>
      <c r="AJ60" s="524"/>
      <c r="AK60" s="525"/>
      <c r="AL60" s="487"/>
      <c r="AO60" s="878"/>
      <c r="AP60" s="833"/>
      <c r="AQ60" s="487"/>
      <c r="AR60" s="487"/>
      <c r="AS60" s="487"/>
      <c r="AT60" s="487"/>
      <c r="AU60" s="487"/>
      <c r="AV60" s="487"/>
      <c r="AW60" s="487"/>
      <c r="AX60" s="487"/>
      <c r="AY60" s="487"/>
      <c r="AZ60" s="487"/>
      <c r="BA60" s="487"/>
      <c r="BB60" s="487"/>
      <c r="BC60" s="487"/>
      <c r="BD60" s="487"/>
      <c r="BE60" s="487"/>
      <c r="BF60" s="487"/>
      <c r="BG60" s="487"/>
      <c r="BH60" s="487"/>
      <c r="BI60" s="487"/>
      <c r="BJ60" s="487"/>
      <c r="BK60" s="487"/>
      <c r="BL60" s="487"/>
      <c r="BM60" s="487"/>
      <c r="BN60" s="487"/>
      <c r="BO60" s="487"/>
      <c r="BP60" s="487"/>
      <c r="BQ60" s="487"/>
      <c r="BR60" s="487"/>
      <c r="BS60" s="487"/>
      <c r="BT60" s="487"/>
      <c r="BU60" s="487"/>
      <c r="BV60" s="487"/>
    </row>
    <row r="61" spans="1:74" ht="14.7" customHeight="1" x14ac:dyDescent="0.2">
      <c r="A61" s="845"/>
      <c r="B61" s="899"/>
      <c r="C61" s="502" t="s">
        <v>277</v>
      </c>
      <c r="D61" s="502"/>
      <c r="E61" s="502"/>
      <c r="F61" s="502"/>
      <c r="G61" s="502"/>
      <c r="H61" s="502"/>
      <c r="I61" s="502"/>
      <c r="J61" s="502"/>
      <c r="K61" s="502"/>
      <c r="L61" s="502"/>
      <c r="M61" s="502"/>
      <c r="N61" s="502"/>
      <c r="O61" s="502"/>
      <c r="P61" s="516"/>
      <c r="Q61" s="882"/>
      <c r="R61" s="883"/>
      <c r="S61" s="884"/>
      <c r="T61" s="886"/>
      <c r="U61" s="886"/>
      <c r="V61" s="885"/>
      <c r="W61" s="884"/>
      <c r="X61" s="886"/>
      <c r="Y61" s="886"/>
      <c r="Z61" s="885"/>
      <c r="AA61" s="887"/>
      <c r="AB61" s="888"/>
      <c r="AC61" s="888"/>
      <c r="AD61" s="888"/>
      <c r="AE61" s="888"/>
      <c r="AF61" s="889"/>
      <c r="AG61" s="518" t="s">
        <v>645</v>
      </c>
      <c r="AH61" s="524"/>
      <c r="AI61" s="524"/>
      <c r="AJ61" s="524"/>
      <c r="AK61" s="525"/>
      <c r="AL61" s="487"/>
      <c r="AO61" s="878"/>
      <c r="AP61" s="833"/>
      <c r="AQ61" s="487"/>
      <c r="AR61" s="487"/>
      <c r="AS61" s="487"/>
      <c r="AT61" s="487"/>
      <c r="AU61" s="487"/>
      <c r="AV61" s="487"/>
      <c r="AW61" s="487"/>
      <c r="AX61" s="487"/>
      <c r="AY61" s="487"/>
      <c r="AZ61" s="487"/>
      <c r="BA61" s="487"/>
      <c r="BB61" s="487"/>
      <c r="BC61" s="487"/>
      <c r="BD61" s="487"/>
      <c r="BE61" s="487"/>
      <c r="BF61" s="487"/>
      <c r="BG61" s="487"/>
      <c r="BH61" s="487"/>
      <c r="BI61" s="487"/>
      <c r="BJ61" s="487"/>
      <c r="BK61" s="487"/>
      <c r="BL61" s="487"/>
      <c r="BM61" s="487"/>
      <c r="BN61" s="487"/>
      <c r="BO61" s="487"/>
      <c r="BP61" s="487"/>
      <c r="BQ61" s="487"/>
      <c r="BR61" s="487"/>
      <c r="BS61" s="487"/>
      <c r="BT61" s="487"/>
      <c r="BU61" s="487"/>
      <c r="BV61" s="487"/>
    </row>
    <row r="62" spans="1:74" ht="14.7" customHeight="1" x14ac:dyDescent="0.2">
      <c r="A62" s="845"/>
      <c r="B62" s="899"/>
      <c r="C62" s="502" t="s">
        <v>278</v>
      </c>
      <c r="D62" s="502"/>
      <c r="E62" s="502"/>
      <c r="F62" s="502"/>
      <c r="G62" s="502"/>
      <c r="H62" s="502"/>
      <c r="I62" s="502"/>
      <c r="J62" s="502"/>
      <c r="K62" s="502"/>
      <c r="L62" s="502"/>
      <c r="M62" s="502"/>
      <c r="N62" s="502"/>
      <c r="O62" s="502"/>
      <c r="P62" s="516"/>
      <c r="Q62" s="882"/>
      <c r="R62" s="883"/>
      <c r="S62" s="884"/>
      <c r="T62" s="886"/>
      <c r="U62" s="886"/>
      <c r="V62" s="885"/>
      <c r="W62" s="884"/>
      <c r="X62" s="886"/>
      <c r="Y62" s="886"/>
      <c r="Z62" s="885"/>
      <c r="AA62" s="887"/>
      <c r="AB62" s="888"/>
      <c r="AC62" s="888"/>
      <c r="AD62" s="888"/>
      <c r="AE62" s="888"/>
      <c r="AF62" s="889"/>
      <c r="AG62" s="518" t="s">
        <v>646</v>
      </c>
      <c r="AH62" s="524"/>
      <c r="AI62" s="524"/>
      <c r="AJ62" s="524"/>
      <c r="AK62" s="525"/>
      <c r="AL62" s="487"/>
      <c r="AO62" s="878"/>
      <c r="AP62" s="833"/>
      <c r="AQ62" s="487"/>
      <c r="AR62" s="487"/>
      <c r="AS62" s="487"/>
      <c r="AT62" s="487"/>
      <c r="AU62" s="487"/>
      <c r="AV62" s="487"/>
      <c r="AW62" s="487"/>
      <c r="AX62" s="487"/>
      <c r="AY62" s="487"/>
      <c r="AZ62" s="487"/>
      <c r="BA62" s="487"/>
      <c r="BB62" s="487"/>
      <c r="BC62" s="487"/>
      <c r="BD62" s="487"/>
      <c r="BE62" s="487"/>
      <c r="BF62" s="487"/>
      <c r="BG62" s="487"/>
      <c r="BH62" s="487"/>
      <c r="BI62" s="487"/>
      <c r="BJ62" s="487"/>
      <c r="BK62" s="487"/>
      <c r="BL62" s="487"/>
      <c r="BM62" s="487"/>
      <c r="BN62" s="487"/>
      <c r="BO62" s="487"/>
      <c r="BP62" s="487"/>
      <c r="BQ62" s="487"/>
      <c r="BR62" s="487"/>
      <c r="BS62" s="487"/>
      <c r="BT62" s="487"/>
      <c r="BU62" s="487"/>
      <c r="BV62" s="487"/>
    </row>
    <row r="63" spans="1:74" ht="14.7" customHeight="1" x14ac:dyDescent="0.2">
      <c r="A63" s="845"/>
      <c r="B63" s="899"/>
      <c r="C63" s="502" t="s">
        <v>279</v>
      </c>
      <c r="D63" s="502"/>
      <c r="E63" s="502"/>
      <c r="F63" s="502"/>
      <c r="G63" s="502"/>
      <c r="H63" s="502"/>
      <c r="I63" s="502"/>
      <c r="J63" s="502"/>
      <c r="K63" s="502"/>
      <c r="L63" s="502"/>
      <c r="M63" s="502"/>
      <c r="N63" s="502"/>
      <c r="O63" s="502"/>
      <c r="P63" s="516"/>
      <c r="Q63" s="882"/>
      <c r="R63" s="883"/>
      <c r="S63" s="884"/>
      <c r="T63" s="886"/>
      <c r="U63" s="886"/>
      <c r="V63" s="885"/>
      <c r="W63" s="884"/>
      <c r="X63" s="886"/>
      <c r="Y63" s="886"/>
      <c r="Z63" s="885"/>
      <c r="AA63" s="887"/>
      <c r="AB63" s="888"/>
      <c r="AC63" s="888"/>
      <c r="AD63" s="888"/>
      <c r="AE63" s="888"/>
      <c r="AF63" s="889"/>
      <c r="AG63" s="518" t="s">
        <v>647</v>
      </c>
      <c r="AH63" s="524"/>
      <c r="AI63" s="524"/>
      <c r="AJ63" s="524"/>
      <c r="AK63" s="525"/>
      <c r="AL63" s="487"/>
      <c r="AO63" s="878"/>
      <c r="AP63" s="833"/>
      <c r="AQ63" s="487"/>
      <c r="AR63" s="487"/>
      <c r="AS63" s="487"/>
      <c r="AT63" s="487"/>
      <c r="AU63" s="487"/>
      <c r="AV63" s="487"/>
      <c r="AW63" s="487"/>
      <c r="AX63" s="487"/>
      <c r="AY63" s="487"/>
      <c r="AZ63" s="487"/>
      <c r="BA63" s="487"/>
      <c r="BB63" s="487"/>
      <c r="BC63" s="487"/>
      <c r="BD63" s="487"/>
      <c r="BE63" s="487"/>
      <c r="BF63" s="487"/>
      <c r="BG63" s="487"/>
      <c r="BH63" s="487"/>
      <c r="BI63" s="487"/>
      <c r="BJ63" s="487"/>
      <c r="BK63" s="487"/>
      <c r="BL63" s="487"/>
      <c r="BM63" s="487"/>
      <c r="BN63" s="487"/>
      <c r="BO63" s="487"/>
      <c r="BP63" s="487"/>
      <c r="BQ63" s="487"/>
      <c r="BR63" s="487"/>
      <c r="BS63" s="487"/>
      <c r="BT63" s="487"/>
      <c r="BU63" s="487"/>
      <c r="BV63" s="487"/>
    </row>
    <row r="64" spans="1:74" ht="14.7" customHeight="1" x14ac:dyDescent="0.2">
      <c r="A64" s="845"/>
      <c r="B64" s="899"/>
      <c r="C64" s="502" t="s">
        <v>280</v>
      </c>
      <c r="D64" s="502"/>
      <c r="E64" s="502"/>
      <c r="F64" s="502"/>
      <c r="G64" s="502"/>
      <c r="H64" s="502"/>
      <c r="I64" s="502"/>
      <c r="J64" s="502"/>
      <c r="K64" s="502"/>
      <c r="L64" s="502"/>
      <c r="M64" s="502"/>
      <c r="N64" s="502"/>
      <c r="O64" s="502"/>
      <c r="P64" s="516"/>
      <c r="Q64" s="882"/>
      <c r="R64" s="883"/>
      <c r="S64" s="884"/>
      <c r="T64" s="886"/>
      <c r="U64" s="886"/>
      <c r="V64" s="885"/>
      <c r="W64" s="884"/>
      <c r="X64" s="886"/>
      <c r="Y64" s="886"/>
      <c r="Z64" s="885"/>
      <c r="AA64" s="887"/>
      <c r="AB64" s="888"/>
      <c r="AC64" s="888"/>
      <c r="AD64" s="888"/>
      <c r="AE64" s="888"/>
      <c r="AF64" s="889"/>
      <c r="AG64" s="518" t="s">
        <v>648</v>
      </c>
      <c r="AH64" s="524"/>
      <c r="AI64" s="524"/>
      <c r="AJ64" s="524"/>
      <c r="AK64" s="525"/>
      <c r="AL64" s="487"/>
      <c r="AO64" s="878"/>
      <c r="AP64" s="833"/>
      <c r="AQ64" s="487"/>
      <c r="AR64" s="487"/>
      <c r="AS64" s="487"/>
      <c r="AT64" s="487"/>
      <c r="AU64" s="487"/>
      <c r="AV64" s="487"/>
      <c r="AW64" s="487"/>
      <c r="AX64" s="487"/>
      <c r="AY64" s="487"/>
      <c r="AZ64" s="487"/>
      <c r="BA64" s="487"/>
      <c r="BB64" s="487"/>
      <c r="BC64" s="487"/>
      <c r="BD64" s="487"/>
      <c r="BE64" s="487"/>
      <c r="BF64" s="487"/>
      <c r="BG64" s="487"/>
      <c r="BH64" s="487"/>
      <c r="BI64" s="487"/>
      <c r="BJ64" s="487"/>
      <c r="BK64" s="487"/>
      <c r="BL64" s="487"/>
      <c r="BM64" s="487"/>
      <c r="BN64" s="487"/>
      <c r="BO64" s="487"/>
      <c r="BP64" s="487"/>
      <c r="BQ64" s="487"/>
      <c r="BR64" s="487"/>
      <c r="BS64" s="487"/>
      <c r="BT64" s="487"/>
      <c r="BU64" s="487"/>
      <c r="BV64" s="487"/>
    </row>
    <row r="65" spans="1:74" ht="14.7" customHeight="1" x14ac:dyDescent="0.2">
      <c r="A65" s="501" t="s">
        <v>281</v>
      </c>
      <c r="B65" s="516"/>
      <c r="C65" s="526"/>
      <c r="D65" s="526"/>
      <c r="E65" s="526"/>
      <c r="F65" s="526"/>
      <c r="G65" s="527"/>
      <c r="H65" s="528"/>
      <c r="I65" s="529"/>
      <c r="J65" s="530"/>
      <c r="K65" s="529"/>
      <c r="L65" s="529"/>
      <c r="M65" s="529"/>
      <c r="N65" s="529"/>
      <c r="O65" s="529"/>
      <c r="P65" s="529"/>
      <c r="Q65" s="531"/>
      <c r="R65" s="524" t="s">
        <v>282</v>
      </c>
      <c r="S65" s="532"/>
      <c r="T65" s="532"/>
      <c r="U65" s="532"/>
      <c r="V65" s="532"/>
      <c r="W65" s="532"/>
      <c r="X65" s="532"/>
      <c r="Y65" s="532"/>
      <c r="Z65" s="532"/>
      <c r="AA65" s="532"/>
      <c r="AB65" s="532"/>
      <c r="AC65" s="532"/>
      <c r="AD65" s="532"/>
      <c r="AE65" s="532"/>
      <c r="AF65" s="532"/>
      <c r="AG65" s="533"/>
      <c r="AH65" s="532"/>
      <c r="AI65" s="532"/>
      <c r="AJ65" s="532"/>
      <c r="AK65" s="534"/>
      <c r="AL65" s="487"/>
      <c r="AO65" s="878"/>
      <c r="AP65" s="833"/>
      <c r="AQ65" s="487"/>
      <c r="AR65" s="832"/>
      <c r="AS65" s="832"/>
      <c r="AT65" s="832"/>
      <c r="AU65" s="832"/>
      <c r="AV65" s="832"/>
      <c r="AW65" s="832"/>
      <c r="AX65" s="832"/>
      <c r="AY65" s="832"/>
      <c r="AZ65" s="832"/>
      <c r="BA65" s="832"/>
      <c r="BB65" s="832"/>
      <c r="BC65" s="832"/>
      <c r="BD65" s="832"/>
      <c r="BE65" s="487"/>
      <c r="BF65" s="487"/>
      <c r="BG65" s="487"/>
      <c r="BH65" s="487"/>
      <c r="BI65" s="487"/>
      <c r="BJ65" s="487"/>
      <c r="BK65" s="487"/>
      <c r="BL65" s="487"/>
      <c r="BM65" s="487"/>
      <c r="BN65" s="487"/>
      <c r="BO65" s="487"/>
      <c r="BP65" s="487"/>
      <c r="BQ65" s="487"/>
      <c r="BR65" s="487"/>
      <c r="BS65" s="487"/>
      <c r="BT65" s="487"/>
      <c r="BU65" s="487"/>
      <c r="BV65" s="487"/>
    </row>
    <row r="66" spans="1:74" ht="14.7" customHeight="1" x14ac:dyDescent="0.2">
      <c r="A66" s="515" t="s">
        <v>118</v>
      </c>
      <c r="B66" s="483"/>
      <c r="C66" s="516"/>
      <c r="D66" s="516"/>
      <c r="E66" s="516"/>
      <c r="F66" s="516"/>
      <c r="G66" s="516"/>
      <c r="H66" s="528"/>
      <c r="I66" s="529"/>
      <c r="J66" s="530"/>
      <c r="K66" s="529"/>
      <c r="L66" s="529"/>
      <c r="M66" s="529"/>
      <c r="N66" s="529"/>
      <c r="O66" s="529"/>
      <c r="P66" s="529"/>
      <c r="Q66" s="531"/>
      <c r="R66" s="524" t="s">
        <v>283</v>
      </c>
      <c r="S66" s="535"/>
      <c r="T66" s="535"/>
      <c r="U66" s="535"/>
      <c r="V66" s="535"/>
      <c r="W66" s="535"/>
      <c r="X66" s="535"/>
      <c r="Y66" s="535"/>
      <c r="Z66" s="535"/>
      <c r="AA66" s="535"/>
      <c r="AB66" s="535"/>
      <c r="AC66" s="535"/>
      <c r="AD66" s="535"/>
      <c r="AE66" s="535"/>
      <c r="AF66" s="535"/>
      <c r="AG66" s="536"/>
      <c r="AH66" s="535"/>
      <c r="AI66" s="535"/>
      <c r="AJ66" s="535"/>
      <c r="AK66" s="537"/>
      <c r="AL66" s="487"/>
      <c r="AO66" s="900"/>
      <c r="AP66" s="901"/>
      <c r="AQ66" s="901"/>
      <c r="AR66" s="901"/>
      <c r="AS66" s="901"/>
      <c r="AT66" s="901"/>
      <c r="AU66" s="901"/>
      <c r="AV66" s="901"/>
      <c r="AW66" s="500"/>
      <c r="AX66" s="487"/>
      <c r="AY66" s="487"/>
      <c r="AZ66" s="487"/>
      <c r="BA66" s="487"/>
      <c r="BB66" s="487"/>
      <c r="BC66" s="487"/>
      <c r="BD66" s="487"/>
      <c r="BE66" s="487"/>
      <c r="BF66" s="487"/>
      <c r="BG66" s="487"/>
      <c r="BH66" s="487"/>
      <c r="BI66" s="487"/>
      <c r="BJ66" s="487"/>
      <c r="BK66" s="487"/>
      <c r="BL66" s="487"/>
      <c r="BM66" s="487"/>
      <c r="BN66" s="487"/>
      <c r="BO66" s="487"/>
      <c r="BP66" s="487"/>
      <c r="BQ66" s="487"/>
      <c r="BR66" s="487"/>
      <c r="BS66" s="487"/>
      <c r="BT66" s="487"/>
      <c r="BU66" s="487"/>
      <c r="BV66" s="487"/>
    </row>
    <row r="67" spans="1:74" ht="14.7" customHeight="1" x14ac:dyDescent="0.2">
      <c r="B67" s="538"/>
      <c r="AL67" s="487"/>
      <c r="AO67" s="902"/>
      <c r="AP67" s="903"/>
      <c r="AQ67" s="903"/>
      <c r="AR67" s="903"/>
      <c r="AS67" s="903"/>
      <c r="AT67" s="903"/>
      <c r="AU67" s="903"/>
      <c r="AV67" s="500"/>
      <c r="AW67" s="500"/>
      <c r="AX67" s="487"/>
      <c r="AY67" s="487"/>
      <c r="AZ67" s="487"/>
      <c r="BA67" s="487"/>
      <c r="BB67" s="487"/>
      <c r="BC67" s="487"/>
      <c r="BD67" s="487"/>
      <c r="BE67" s="487"/>
      <c r="BF67" s="539"/>
      <c r="BG67" s="487"/>
      <c r="BH67" s="487"/>
      <c r="BI67" s="487"/>
      <c r="BJ67" s="487"/>
      <c r="BK67" s="487"/>
      <c r="BL67" s="487"/>
      <c r="BM67" s="487"/>
      <c r="BN67" s="487"/>
      <c r="BO67" s="487"/>
      <c r="BP67" s="487"/>
      <c r="BQ67" s="487"/>
      <c r="BR67" s="487"/>
      <c r="BS67" s="487"/>
      <c r="BT67" s="487"/>
      <c r="BU67" s="487"/>
      <c r="BV67" s="487"/>
    </row>
    <row r="68" spans="1:74" ht="14.7" customHeight="1" x14ac:dyDescent="0.2">
      <c r="A68" s="487"/>
      <c r="B68" s="487"/>
      <c r="AL68" s="487"/>
      <c r="AO68" s="487"/>
      <c r="AP68" s="487"/>
      <c r="AQ68" s="487"/>
      <c r="AR68" s="487"/>
      <c r="AS68" s="487"/>
      <c r="AT68" s="487"/>
      <c r="AU68" s="487"/>
      <c r="AV68" s="487"/>
      <c r="AW68" s="487"/>
      <c r="AX68" s="487"/>
      <c r="AY68" s="487"/>
      <c r="AZ68" s="487"/>
      <c r="BA68" s="487"/>
      <c r="BB68" s="487"/>
      <c r="BC68" s="487"/>
      <c r="BD68" s="487"/>
      <c r="BE68" s="487"/>
      <c r="BF68" s="487"/>
      <c r="BG68" s="487"/>
      <c r="BH68" s="487"/>
      <c r="BI68" s="487"/>
      <c r="BJ68" s="487"/>
      <c r="BK68" s="487"/>
      <c r="BL68" s="487"/>
      <c r="BM68" s="487"/>
      <c r="BN68" s="487"/>
      <c r="BO68" s="487"/>
      <c r="BP68" s="487"/>
      <c r="BQ68" s="487"/>
      <c r="BR68" s="487"/>
      <c r="BS68" s="487"/>
      <c r="BT68" s="487"/>
      <c r="BU68" s="487"/>
      <c r="BV68" s="487"/>
    </row>
    <row r="69" spans="1:74" ht="14.7" customHeight="1" x14ac:dyDescent="0.2">
      <c r="A69" s="487"/>
      <c r="AL69" s="487"/>
      <c r="AO69" s="487"/>
      <c r="AP69" s="487"/>
      <c r="AQ69" s="487"/>
      <c r="AR69" s="487"/>
      <c r="AS69" s="487"/>
      <c r="AT69" s="487"/>
      <c r="AU69" s="487"/>
      <c r="AV69" s="487"/>
      <c r="AW69" s="487"/>
      <c r="AX69" s="487"/>
      <c r="AY69" s="487"/>
      <c r="AZ69" s="487"/>
      <c r="BA69" s="487"/>
      <c r="BB69" s="487"/>
      <c r="BC69" s="487"/>
      <c r="BD69" s="487"/>
      <c r="BE69" s="487"/>
      <c r="BF69" s="487"/>
      <c r="BG69" s="487"/>
      <c r="BH69" s="487"/>
      <c r="BI69" s="487"/>
      <c r="BJ69" s="487"/>
      <c r="BK69" s="487"/>
      <c r="BL69" s="487"/>
      <c r="BM69" s="487"/>
      <c r="BN69" s="487"/>
      <c r="BO69" s="487"/>
      <c r="BP69" s="487"/>
      <c r="BQ69" s="487"/>
      <c r="BR69" s="487"/>
      <c r="BS69" s="487"/>
      <c r="BT69" s="487"/>
      <c r="BU69" s="487"/>
      <c r="BV69" s="487"/>
    </row>
    <row r="71" spans="1:74" ht="14.7" customHeight="1" x14ac:dyDescent="0.2">
      <c r="A71" s="487"/>
    </row>
    <row r="72" spans="1:74" ht="14.7" customHeight="1" x14ac:dyDescent="0.2">
      <c r="A72" s="487"/>
    </row>
    <row r="73" spans="1:74" ht="14.7" customHeight="1" x14ac:dyDescent="0.2">
      <c r="A73" s="487"/>
    </row>
    <row r="74" spans="1:74" ht="14.7" customHeight="1" x14ac:dyDescent="0.2">
      <c r="A74" s="487"/>
    </row>
    <row r="75" spans="1:74" ht="14.7" customHeight="1" x14ac:dyDescent="0.2">
      <c r="A75" s="487"/>
    </row>
    <row r="76" spans="1:74" ht="14.7" customHeight="1" x14ac:dyDescent="0.2">
      <c r="A76" s="487"/>
    </row>
    <row r="77" spans="1:74" ht="14.7" customHeight="1" x14ac:dyDescent="0.2">
      <c r="A77" s="487"/>
    </row>
    <row r="78" spans="1:74" ht="14.7" customHeight="1" x14ac:dyDescent="0.2">
      <c r="A78" s="487"/>
    </row>
    <row r="79" spans="1:74" ht="14.7" customHeight="1" x14ac:dyDescent="0.2">
      <c r="A79" s="487"/>
    </row>
    <row r="80" spans="1:74" ht="14.7" customHeight="1" x14ac:dyDescent="0.2">
      <c r="A80" s="487"/>
    </row>
    <row r="81" spans="1:1" ht="14.7" customHeight="1" x14ac:dyDescent="0.2">
      <c r="A81" s="487"/>
    </row>
    <row r="82" spans="1:1" ht="14.7" customHeight="1" x14ac:dyDescent="0.2">
      <c r="A82" s="487"/>
    </row>
    <row r="83" spans="1:1" ht="14.7" customHeight="1" x14ac:dyDescent="0.2">
      <c r="A83" s="487"/>
    </row>
    <row r="84" spans="1:1" ht="14.7" customHeight="1" x14ac:dyDescent="0.2">
      <c r="A84" s="487"/>
    </row>
    <row r="85" spans="1:1" ht="14.7" customHeight="1" x14ac:dyDescent="0.2">
      <c r="A85" s="487"/>
    </row>
    <row r="86" spans="1:1" ht="14.7" customHeight="1" x14ac:dyDescent="0.2">
      <c r="A86" s="487"/>
    </row>
    <row r="87" spans="1:1" ht="14.7" customHeight="1" x14ac:dyDescent="0.2">
      <c r="A87" s="487"/>
    </row>
    <row r="88" spans="1:1" ht="14.7" customHeight="1" x14ac:dyDescent="0.2">
      <c r="A88" s="487"/>
    </row>
    <row r="89" spans="1:1" ht="14.7" customHeight="1" x14ac:dyDescent="0.2">
      <c r="A89" s="487"/>
    </row>
    <row r="90" spans="1:1" ht="14.7" customHeight="1" x14ac:dyDescent="0.2">
      <c r="A90" s="487"/>
    </row>
    <row r="91" spans="1:1" ht="14.7" customHeight="1" x14ac:dyDescent="0.2">
      <c r="A91" s="487"/>
    </row>
    <row r="92" spans="1:1" ht="14.7" customHeight="1" x14ac:dyDescent="0.2">
      <c r="A92" s="487"/>
    </row>
    <row r="93" spans="1:1" ht="14.7" customHeight="1" x14ac:dyDescent="0.2">
      <c r="A93" s="487"/>
    </row>
    <row r="94" spans="1:1" ht="14.7" customHeight="1" x14ac:dyDescent="0.2">
      <c r="A94" s="487"/>
    </row>
    <row r="95" spans="1:1" ht="14.7" customHeight="1" x14ac:dyDescent="0.2">
      <c r="A95" s="487"/>
    </row>
    <row r="96" spans="1:1" ht="14.7" customHeight="1" x14ac:dyDescent="0.2">
      <c r="A96" s="487"/>
    </row>
    <row r="97" spans="1:1" ht="14.7" customHeight="1" x14ac:dyDescent="0.2">
      <c r="A97" s="487"/>
    </row>
    <row r="98" spans="1:1" ht="14.7" customHeight="1" x14ac:dyDescent="0.2">
      <c r="A98" s="487"/>
    </row>
    <row r="99" spans="1:1" ht="14.7" customHeight="1" x14ac:dyDescent="0.2">
      <c r="A99" s="487"/>
    </row>
    <row r="100" spans="1:1" ht="14.7" customHeight="1" x14ac:dyDescent="0.2">
      <c r="A100" s="487"/>
    </row>
    <row r="101" spans="1:1" ht="14.7" customHeight="1" x14ac:dyDescent="0.2">
      <c r="A101" s="487"/>
    </row>
    <row r="102" spans="1:1" ht="14.7" customHeight="1" x14ac:dyDescent="0.2">
      <c r="A102" s="487"/>
    </row>
    <row r="103" spans="1:1" ht="14.7" customHeight="1" x14ac:dyDescent="0.2">
      <c r="A103" s="487"/>
    </row>
    <row r="104" spans="1:1" ht="14.7" customHeight="1" x14ac:dyDescent="0.2">
      <c r="A104" s="487"/>
    </row>
    <row r="105" spans="1:1" ht="14.7" customHeight="1" x14ac:dyDescent="0.2">
      <c r="A105" s="487"/>
    </row>
    <row r="106" spans="1:1" ht="14.7" customHeight="1" x14ac:dyDescent="0.2">
      <c r="A106" s="487"/>
    </row>
    <row r="107" spans="1:1" ht="14.7" customHeight="1" x14ac:dyDescent="0.2">
      <c r="A107" s="487"/>
    </row>
    <row r="108" spans="1:1" ht="14.7" customHeight="1" x14ac:dyDescent="0.2">
      <c r="A108" s="487"/>
    </row>
    <row r="109" spans="1:1" ht="14.7" customHeight="1" x14ac:dyDescent="0.2">
      <c r="A109" s="487"/>
    </row>
    <row r="110" spans="1:1" ht="14.7" customHeight="1" x14ac:dyDescent="0.2">
      <c r="A110" s="487"/>
    </row>
    <row r="111" spans="1:1" ht="14.7" customHeight="1" x14ac:dyDescent="0.2">
      <c r="A111" s="487"/>
    </row>
    <row r="112" spans="1:1" ht="14.7" customHeight="1" x14ac:dyDescent="0.2">
      <c r="A112" s="487"/>
    </row>
    <row r="113" spans="1:1" ht="14.7" customHeight="1" x14ac:dyDescent="0.2">
      <c r="A113" s="487"/>
    </row>
    <row r="114" spans="1:1" ht="14.7" customHeight="1" x14ac:dyDescent="0.2">
      <c r="A114" s="487"/>
    </row>
    <row r="115" spans="1:1" ht="14.7" customHeight="1" x14ac:dyDescent="0.2">
      <c r="A115" s="487"/>
    </row>
    <row r="116" spans="1:1" ht="14.7" customHeight="1" x14ac:dyDescent="0.2">
      <c r="A116" s="487"/>
    </row>
    <row r="117" spans="1:1" ht="14.7" customHeight="1" x14ac:dyDescent="0.2">
      <c r="A117" s="487"/>
    </row>
    <row r="118" spans="1:1" ht="14.7" customHeight="1" x14ac:dyDescent="0.2">
      <c r="A118" s="487"/>
    </row>
    <row r="119" spans="1:1" ht="14.7" customHeight="1" x14ac:dyDescent="0.2">
      <c r="A119" s="487"/>
    </row>
    <row r="120" spans="1:1" ht="14.7" customHeight="1" x14ac:dyDescent="0.2">
      <c r="A120" s="487"/>
    </row>
    <row r="121" spans="1:1" ht="14.7" customHeight="1" x14ac:dyDescent="0.2">
      <c r="A121" s="487"/>
    </row>
    <row r="122" spans="1:1" ht="14.7" customHeight="1" x14ac:dyDescent="0.2">
      <c r="A122" s="487"/>
    </row>
    <row r="123" spans="1:1" ht="14.7" customHeight="1" x14ac:dyDescent="0.2">
      <c r="A123" s="487"/>
    </row>
    <row r="124" spans="1:1" ht="14.7" customHeight="1" x14ac:dyDescent="0.2">
      <c r="A124" s="487"/>
    </row>
    <row r="125" spans="1:1" ht="14.7" customHeight="1" x14ac:dyDescent="0.2">
      <c r="A125" s="487"/>
    </row>
    <row r="126" spans="1:1" ht="14.7" customHeight="1" x14ac:dyDescent="0.2">
      <c r="A126" s="487"/>
    </row>
    <row r="127" spans="1:1" ht="14.7" customHeight="1" x14ac:dyDescent="0.2">
      <c r="A127" s="487"/>
    </row>
    <row r="128" spans="1:1" ht="14.7" customHeight="1" x14ac:dyDescent="0.2">
      <c r="A128" s="487"/>
    </row>
    <row r="129" spans="1:1" ht="14.7" customHeight="1" x14ac:dyDescent="0.2">
      <c r="A129" s="487"/>
    </row>
    <row r="130" spans="1:1" ht="14.7" customHeight="1" x14ac:dyDescent="0.2">
      <c r="A130" s="487"/>
    </row>
    <row r="131" spans="1:1" ht="14.7" customHeight="1" x14ac:dyDescent="0.2">
      <c r="A131" s="487"/>
    </row>
    <row r="132" spans="1:1" ht="14.7" customHeight="1" x14ac:dyDescent="0.2">
      <c r="A132" s="487"/>
    </row>
    <row r="133" spans="1:1" ht="14.7" customHeight="1" x14ac:dyDescent="0.2">
      <c r="A133" s="487"/>
    </row>
    <row r="134" spans="1:1" ht="14.7" customHeight="1" x14ac:dyDescent="0.2">
      <c r="A134" s="487"/>
    </row>
    <row r="135" spans="1:1" ht="14.7" customHeight="1" x14ac:dyDescent="0.2">
      <c r="A135" s="487"/>
    </row>
    <row r="136" spans="1:1" ht="14.7" customHeight="1" x14ac:dyDescent="0.2">
      <c r="A136" s="487"/>
    </row>
    <row r="137" spans="1:1" ht="14.7" customHeight="1" x14ac:dyDescent="0.2">
      <c r="A137" s="487"/>
    </row>
    <row r="138" spans="1:1" ht="14.7" customHeight="1" x14ac:dyDescent="0.2">
      <c r="A138" s="487"/>
    </row>
    <row r="139" spans="1:1" ht="14.7" customHeight="1" x14ac:dyDescent="0.2">
      <c r="A139" s="487"/>
    </row>
    <row r="140" spans="1:1" ht="14.7" customHeight="1" x14ac:dyDescent="0.2">
      <c r="A140" s="487"/>
    </row>
    <row r="141" spans="1:1" ht="14.7" customHeight="1" x14ac:dyDescent="0.2">
      <c r="A141" s="487"/>
    </row>
    <row r="142" spans="1:1" ht="14.7" customHeight="1" x14ac:dyDescent="0.2">
      <c r="A142" s="487"/>
    </row>
    <row r="143" spans="1:1" ht="14.7" customHeight="1" x14ac:dyDescent="0.2">
      <c r="A143" s="487"/>
    </row>
    <row r="144" spans="1:1" ht="14.7" customHeight="1" x14ac:dyDescent="0.2">
      <c r="A144" s="487"/>
    </row>
    <row r="145" spans="1:1" ht="14.7" customHeight="1" x14ac:dyDescent="0.2">
      <c r="A145" s="487"/>
    </row>
    <row r="146" spans="1:1" ht="14.7" customHeight="1" x14ac:dyDescent="0.2">
      <c r="A146" s="487"/>
    </row>
    <row r="147" spans="1:1" ht="14.7" customHeight="1" x14ac:dyDescent="0.2">
      <c r="A147" s="487"/>
    </row>
    <row r="148" spans="1:1" ht="14.7" customHeight="1" x14ac:dyDescent="0.2">
      <c r="A148" s="487"/>
    </row>
    <row r="149" spans="1:1" ht="14.7" customHeight="1" x14ac:dyDescent="0.2">
      <c r="A149" s="487"/>
    </row>
    <row r="150" spans="1:1" ht="14.7" customHeight="1" x14ac:dyDescent="0.2">
      <c r="A150" s="487"/>
    </row>
    <row r="151" spans="1:1" ht="14.7" customHeight="1" x14ac:dyDescent="0.2">
      <c r="A151" s="487"/>
    </row>
    <row r="152" spans="1:1" ht="14.7" customHeight="1" x14ac:dyDescent="0.2">
      <c r="A152" s="487"/>
    </row>
    <row r="153" spans="1:1" ht="14.7" customHeight="1" x14ac:dyDescent="0.2">
      <c r="A153" s="487"/>
    </row>
    <row r="154" spans="1:1" ht="14.7" customHeight="1" x14ac:dyDescent="0.2">
      <c r="A154" s="487"/>
    </row>
    <row r="155" spans="1:1" ht="14.7" customHeight="1" x14ac:dyDescent="0.2">
      <c r="A155" s="487"/>
    </row>
    <row r="156" spans="1:1" ht="14.7" customHeight="1" x14ac:dyDescent="0.2">
      <c r="A156" s="487"/>
    </row>
    <row r="157" spans="1:1" ht="14.7" customHeight="1" x14ac:dyDescent="0.2">
      <c r="A157" s="487"/>
    </row>
    <row r="158" spans="1:1" ht="14.7" customHeight="1" x14ac:dyDescent="0.2">
      <c r="A158" s="487"/>
    </row>
    <row r="159" spans="1:1" ht="14.7" customHeight="1" x14ac:dyDescent="0.2">
      <c r="A159" s="487"/>
    </row>
    <row r="160" spans="1:1" ht="14.7" customHeight="1" x14ac:dyDescent="0.2">
      <c r="A160" s="487"/>
    </row>
    <row r="161" spans="1:1" ht="14.7" customHeight="1" x14ac:dyDescent="0.2">
      <c r="A161" s="487"/>
    </row>
    <row r="162" spans="1:1" ht="14.7" customHeight="1" x14ac:dyDescent="0.2">
      <c r="A162" s="487"/>
    </row>
    <row r="163" spans="1:1" ht="14.7" customHeight="1" x14ac:dyDescent="0.2">
      <c r="A163" s="487"/>
    </row>
    <row r="164" spans="1:1" ht="14.7" customHeight="1" x14ac:dyDescent="0.2">
      <c r="A164" s="487"/>
    </row>
    <row r="165" spans="1:1" ht="14.7" customHeight="1" x14ac:dyDescent="0.2">
      <c r="A165" s="487"/>
    </row>
    <row r="166" spans="1:1" ht="14.7" customHeight="1" x14ac:dyDescent="0.2">
      <c r="A166" s="487"/>
    </row>
    <row r="167" spans="1:1" ht="14.7" customHeight="1" x14ac:dyDescent="0.2">
      <c r="A167" s="487"/>
    </row>
  </sheetData>
  <mergeCells count="178">
    <mergeCell ref="AA60:AF60"/>
    <mergeCell ref="AR65:BD65"/>
    <mergeCell ref="AO66:AV66"/>
    <mergeCell ref="AO67:AU67"/>
    <mergeCell ref="Q63:R63"/>
    <mergeCell ref="S63:V63"/>
    <mergeCell ref="W63:Z63"/>
    <mergeCell ref="AA63:AF63"/>
    <mergeCell ref="Q64:R64"/>
    <mergeCell ref="S64:V64"/>
    <mergeCell ref="W64:Z64"/>
    <mergeCell ref="AA64:AF64"/>
    <mergeCell ref="AP55:AP65"/>
    <mergeCell ref="B55:B64"/>
    <mergeCell ref="Q55:R55"/>
    <mergeCell ref="S55:V55"/>
    <mergeCell ref="W55:Z55"/>
    <mergeCell ref="AA55:AF55"/>
    <mergeCell ref="Q56:R56"/>
    <mergeCell ref="S56:V56"/>
    <mergeCell ref="W56:Z56"/>
    <mergeCell ref="AA56:AF56"/>
    <mergeCell ref="Q61:R61"/>
    <mergeCell ref="S61:V61"/>
    <mergeCell ref="W61:Z61"/>
    <mergeCell ref="AA61:AF61"/>
    <mergeCell ref="Q62:R62"/>
    <mergeCell ref="S62:V62"/>
    <mergeCell ref="W62:Z62"/>
    <mergeCell ref="AA62:AF62"/>
    <mergeCell ref="Q59:R59"/>
    <mergeCell ref="S59:V59"/>
    <mergeCell ref="W59:Z59"/>
    <mergeCell ref="AA59:AF59"/>
    <mergeCell ref="Q60:R60"/>
    <mergeCell ref="S60:V60"/>
    <mergeCell ref="W60:Z60"/>
    <mergeCell ref="Q51:R51"/>
    <mergeCell ref="S51:V51"/>
    <mergeCell ref="W51:Z51"/>
    <mergeCell ref="AA51:AF51"/>
    <mergeCell ref="Q57:R57"/>
    <mergeCell ref="S57:V57"/>
    <mergeCell ref="W57:Z57"/>
    <mergeCell ref="AA57:AF57"/>
    <mergeCell ref="Q58:R58"/>
    <mergeCell ref="S58:V58"/>
    <mergeCell ref="W58:Z58"/>
    <mergeCell ref="AA58:AF58"/>
    <mergeCell ref="S46:V46"/>
    <mergeCell ref="W46:Z46"/>
    <mergeCell ref="AA46:AF46"/>
    <mergeCell ref="B52:B54"/>
    <mergeCell ref="Q52:R52"/>
    <mergeCell ref="S52:V52"/>
    <mergeCell ref="W52:Z52"/>
    <mergeCell ref="AA52:AF52"/>
    <mergeCell ref="Q53:R53"/>
    <mergeCell ref="Q49:R49"/>
    <mergeCell ref="S49:V49"/>
    <mergeCell ref="W49:Z49"/>
    <mergeCell ref="AA49:AF49"/>
    <mergeCell ref="Q50:R50"/>
    <mergeCell ref="S50:V50"/>
    <mergeCell ref="W50:Z50"/>
    <mergeCell ref="AA50:AF50"/>
    <mergeCell ref="S53:V53"/>
    <mergeCell ref="W53:Z53"/>
    <mergeCell ref="AA53:AF53"/>
    <mergeCell ref="Q54:R54"/>
    <mergeCell ref="S54:V54"/>
    <mergeCell ref="W54:Z54"/>
    <mergeCell ref="AA54:AF54"/>
    <mergeCell ref="AP36:BD39"/>
    <mergeCell ref="BT36:BV39"/>
    <mergeCell ref="Q37:R39"/>
    <mergeCell ref="BE37:BG37"/>
    <mergeCell ref="AP41:AP51"/>
    <mergeCell ref="S42:V42"/>
    <mergeCell ref="W42:Z42"/>
    <mergeCell ref="AA42:AF42"/>
    <mergeCell ref="Q43:R43"/>
    <mergeCell ref="S43:V43"/>
    <mergeCell ref="W43:Z43"/>
    <mergeCell ref="AA43:AF43"/>
    <mergeCell ref="Q44:R44"/>
    <mergeCell ref="S44:V44"/>
    <mergeCell ref="W44:Z44"/>
    <mergeCell ref="AA44:AF44"/>
    <mergeCell ref="Q40:R40"/>
    <mergeCell ref="S40:V40"/>
    <mergeCell ref="W40:Z40"/>
    <mergeCell ref="AA40:AF40"/>
    <mergeCell ref="Q41:R41"/>
    <mergeCell ref="S41:V41"/>
    <mergeCell ref="W41:Z41"/>
    <mergeCell ref="AA41:AF41"/>
    <mergeCell ref="A35:Z35"/>
    <mergeCell ref="AA35:AK35"/>
    <mergeCell ref="A36:A64"/>
    <mergeCell ref="B36:O39"/>
    <mergeCell ref="S36:V39"/>
    <mergeCell ref="W36:Z39"/>
    <mergeCell ref="AA36:AF39"/>
    <mergeCell ref="AG36:AK39"/>
    <mergeCell ref="AO36:AO65"/>
    <mergeCell ref="B40:B51"/>
    <mergeCell ref="Q42:R42"/>
    <mergeCell ref="Q47:R47"/>
    <mergeCell ref="S47:V47"/>
    <mergeCell ref="W47:Z47"/>
    <mergeCell ref="AA47:AF47"/>
    <mergeCell ref="Q48:R48"/>
    <mergeCell ref="S48:V48"/>
    <mergeCell ref="W48:Z48"/>
    <mergeCell ref="AA48:AF48"/>
    <mergeCell ref="Q45:R45"/>
    <mergeCell ref="S45:V45"/>
    <mergeCell ref="W45:Z45"/>
    <mergeCell ref="AA45:AF45"/>
    <mergeCell ref="Q46:R46"/>
    <mergeCell ref="Q12:S13"/>
    <mergeCell ref="T12:AK13"/>
    <mergeCell ref="Q14:V15"/>
    <mergeCell ref="W14:AK15"/>
    <mergeCell ref="U19:X19"/>
    <mergeCell ref="AV29:AX30"/>
    <mergeCell ref="Q30:S30"/>
    <mergeCell ref="T30:AA30"/>
    <mergeCell ref="B31:G34"/>
    <mergeCell ref="H31:K31"/>
    <mergeCell ref="L31:M31"/>
    <mergeCell ref="O31:P31"/>
    <mergeCell ref="R31:AK31"/>
    <mergeCell ref="AP31:AU33"/>
    <mergeCell ref="H32:K33"/>
    <mergeCell ref="N32:U33"/>
    <mergeCell ref="X32:AK33"/>
    <mergeCell ref="H34:AK34"/>
    <mergeCell ref="AO20:AO34"/>
    <mergeCell ref="B21:G21"/>
    <mergeCell ref="H21:AK21"/>
    <mergeCell ref="B22:G25"/>
    <mergeCell ref="H22:K22"/>
    <mergeCell ref="L22:M22"/>
    <mergeCell ref="A20:A34"/>
    <mergeCell ref="B20:G20"/>
    <mergeCell ref="H20:AK20"/>
    <mergeCell ref="X23:AK24"/>
    <mergeCell ref="H25:AK25"/>
    <mergeCell ref="B26:G27"/>
    <mergeCell ref="K26:P26"/>
    <mergeCell ref="S26:U26"/>
    <mergeCell ref="Y26:AK26"/>
    <mergeCell ref="H27:J27"/>
    <mergeCell ref="K27:AK27"/>
    <mergeCell ref="H28:AK28"/>
    <mergeCell ref="B29:G30"/>
    <mergeCell ref="H29:J30"/>
    <mergeCell ref="K29:P30"/>
    <mergeCell ref="Q29:S29"/>
    <mergeCell ref="T29:AA29"/>
    <mergeCell ref="AB29:AC30"/>
    <mergeCell ref="AD29:AK30"/>
    <mergeCell ref="O22:P22"/>
    <mergeCell ref="R22:AK22"/>
    <mergeCell ref="H23:K24"/>
    <mergeCell ref="N23:U24"/>
    <mergeCell ref="B28:G28"/>
    <mergeCell ref="A6:AK6"/>
    <mergeCell ref="Y8:AA8"/>
    <mergeCell ref="AC8:AD8"/>
    <mergeCell ref="AF8:AG8"/>
    <mergeCell ref="AI8:AJ8"/>
    <mergeCell ref="A10:E11"/>
    <mergeCell ref="F10:J11"/>
    <mergeCell ref="Q10:S11"/>
    <mergeCell ref="T10:AK11"/>
  </mergeCells>
  <phoneticPr fontId="17"/>
  <dataValidations count="1">
    <dataValidation type="list" allowBlank="1" showInputMessage="1" showErrorMessage="1" sqref="S40:Z64">
      <formula1>"〇"</formula1>
    </dataValidation>
  </dataValidations>
  <printOptions horizontalCentered="1"/>
  <pageMargins left="0.70866141732283472" right="0.70866141732283472" top="0.74803149606299213" bottom="0.74803149606299213" header="0.31496062992125984" footer="0.31496062992125984"/>
  <pageSetup paperSize="9" scale="78"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3729" r:id="rId4" name="Check Box 1">
              <controlPr defaultSize="0" autoFill="0" autoLine="0" autoPict="0" altText="">
                <anchor moveWithCells="1" sizeWithCells="1">
                  <from>
                    <xdr:col>31</xdr:col>
                    <xdr:colOff>30480</xdr:colOff>
                    <xdr:row>34</xdr:row>
                    <xdr:rowOff>22860</xdr:rowOff>
                  </from>
                  <to>
                    <xdr:col>32</xdr:col>
                    <xdr:colOff>22860</xdr:colOff>
                    <xdr:row>34</xdr:row>
                    <xdr:rowOff>198120</xdr:rowOff>
                  </to>
                </anchor>
              </controlPr>
            </control>
          </mc:Choice>
        </mc:AlternateContent>
        <mc:AlternateContent xmlns:mc="http://schemas.openxmlformats.org/markup-compatibility/2006">
          <mc:Choice Requires="x14">
            <control shapeId="73730" r:id="rId5" name="Check Box 2">
              <controlPr defaultSize="0" autoFill="0" autoLine="0" autoPict="0" altText="">
                <anchor moveWithCells="1" sizeWithCells="1">
                  <from>
                    <xdr:col>16</xdr:col>
                    <xdr:colOff>91440</xdr:colOff>
                    <xdr:row>39</xdr:row>
                    <xdr:rowOff>0</xdr:rowOff>
                  </from>
                  <to>
                    <xdr:col>17</xdr:col>
                    <xdr:colOff>83820</xdr:colOff>
                    <xdr:row>39</xdr:row>
                    <xdr:rowOff>175260</xdr:rowOff>
                  </to>
                </anchor>
              </controlPr>
            </control>
          </mc:Choice>
        </mc:AlternateContent>
        <mc:AlternateContent xmlns:mc="http://schemas.openxmlformats.org/markup-compatibility/2006">
          <mc:Choice Requires="x14">
            <control shapeId="73731" r:id="rId6" name="Check Box 3">
              <controlPr defaultSize="0" autoFill="0" autoLine="0" autoPict="0" altText="">
                <anchor moveWithCells="1" sizeWithCells="1">
                  <from>
                    <xdr:col>16</xdr:col>
                    <xdr:colOff>91440</xdr:colOff>
                    <xdr:row>44</xdr:row>
                    <xdr:rowOff>0</xdr:rowOff>
                  </from>
                  <to>
                    <xdr:col>17</xdr:col>
                    <xdr:colOff>83820</xdr:colOff>
                    <xdr:row>44</xdr:row>
                    <xdr:rowOff>175260</xdr:rowOff>
                  </to>
                </anchor>
              </controlPr>
            </control>
          </mc:Choice>
        </mc:AlternateContent>
        <mc:AlternateContent xmlns:mc="http://schemas.openxmlformats.org/markup-compatibility/2006">
          <mc:Choice Requires="x14">
            <control shapeId="73732" r:id="rId7" name="Check Box 4">
              <controlPr defaultSize="0" autoFill="0" autoLine="0" autoPict="0" altText="">
                <anchor moveWithCells="1" sizeWithCells="1">
                  <from>
                    <xdr:col>16</xdr:col>
                    <xdr:colOff>91440</xdr:colOff>
                    <xdr:row>46</xdr:row>
                    <xdr:rowOff>0</xdr:rowOff>
                  </from>
                  <to>
                    <xdr:col>17</xdr:col>
                    <xdr:colOff>83820</xdr:colOff>
                    <xdr:row>46</xdr:row>
                    <xdr:rowOff>175260</xdr:rowOff>
                  </to>
                </anchor>
              </controlPr>
            </control>
          </mc:Choice>
        </mc:AlternateContent>
        <mc:AlternateContent xmlns:mc="http://schemas.openxmlformats.org/markup-compatibility/2006">
          <mc:Choice Requires="x14">
            <control shapeId="73733" r:id="rId8" name="Check Box 5">
              <controlPr defaultSize="0" autoFill="0" autoLine="0" autoPict="0" altText="">
                <anchor moveWithCells="1" sizeWithCells="1">
                  <from>
                    <xdr:col>16</xdr:col>
                    <xdr:colOff>91440</xdr:colOff>
                    <xdr:row>59</xdr:row>
                    <xdr:rowOff>0</xdr:rowOff>
                  </from>
                  <to>
                    <xdr:col>17</xdr:col>
                    <xdr:colOff>83820</xdr:colOff>
                    <xdr:row>59</xdr:row>
                    <xdr:rowOff>175260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29"/>
  <sheetViews>
    <sheetView view="pageBreakPreview" zoomScaleNormal="100" zoomScaleSheetLayoutView="100" workbookViewId="0">
      <selection activeCell="J25" sqref="J25"/>
    </sheetView>
  </sheetViews>
  <sheetFormatPr defaultColWidth="8.09765625" defaultRowHeight="12" x14ac:dyDescent="0.15"/>
  <cols>
    <col min="1" max="1" width="6.296875" style="148" customWidth="1"/>
    <col min="2" max="2" width="2.09765625" style="148" customWidth="1"/>
    <col min="3" max="11" width="8.09765625" style="148"/>
    <col min="12" max="12" width="8.09765625" style="148" customWidth="1"/>
    <col min="13" max="16384" width="8.09765625" style="148"/>
  </cols>
  <sheetData>
    <row r="1" spans="1:29" ht="4.2" customHeight="1" x14ac:dyDescent="0.15">
      <c r="A1" s="540"/>
      <c r="B1" s="145"/>
      <c r="M1" s="145"/>
      <c r="N1" s="145"/>
      <c r="O1" s="145"/>
      <c r="P1" s="145"/>
      <c r="Q1" s="145"/>
      <c r="R1" s="145"/>
      <c r="S1" s="145"/>
      <c r="T1" s="145"/>
      <c r="U1" s="145"/>
      <c r="V1" s="145"/>
      <c r="W1" s="145"/>
      <c r="X1" s="145"/>
      <c r="Y1" s="145"/>
      <c r="Z1" s="145"/>
      <c r="AA1" s="145"/>
      <c r="AB1" s="145"/>
      <c r="AC1" s="145"/>
    </row>
    <row r="2" spans="1:29" ht="12" customHeight="1" x14ac:dyDescent="0.15">
      <c r="A2" s="145" t="s">
        <v>285</v>
      </c>
      <c r="B2" s="904" t="s">
        <v>653</v>
      </c>
      <c r="C2" s="905" t="s">
        <v>654</v>
      </c>
      <c r="D2" s="905"/>
      <c r="E2" s="905"/>
      <c r="F2" s="905"/>
      <c r="G2" s="905"/>
      <c r="H2" s="905"/>
      <c r="I2" s="905"/>
      <c r="J2" s="905"/>
      <c r="K2" s="905"/>
      <c r="L2" s="905"/>
      <c r="M2" s="145"/>
      <c r="N2" s="145"/>
      <c r="O2" s="145"/>
      <c r="P2" s="145"/>
      <c r="Q2" s="145"/>
      <c r="R2" s="145"/>
      <c r="S2" s="145"/>
      <c r="T2" s="145"/>
      <c r="U2" s="145"/>
      <c r="V2" s="145"/>
      <c r="W2" s="145"/>
      <c r="X2" s="145"/>
      <c r="Y2" s="145"/>
      <c r="Z2" s="145"/>
      <c r="AA2" s="145"/>
      <c r="AB2" s="145"/>
      <c r="AC2" s="145"/>
    </row>
    <row r="3" spans="1:29" ht="4.2" customHeight="1" x14ac:dyDescent="0.15">
      <c r="A3" s="145"/>
      <c r="B3" s="904"/>
      <c r="C3" s="905"/>
      <c r="D3" s="905"/>
      <c r="E3" s="905"/>
      <c r="F3" s="905"/>
      <c r="G3" s="905"/>
      <c r="H3" s="905"/>
      <c r="I3" s="905"/>
      <c r="J3" s="905"/>
      <c r="K3" s="905"/>
      <c r="L3" s="905"/>
      <c r="M3" s="145"/>
      <c r="N3" s="145"/>
      <c r="O3" s="145"/>
      <c r="P3" s="145"/>
      <c r="Q3" s="145"/>
      <c r="R3" s="145"/>
      <c r="S3" s="145"/>
      <c r="T3" s="145"/>
      <c r="U3" s="145"/>
      <c r="V3" s="145"/>
      <c r="W3" s="145"/>
      <c r="X3" s="145"/>
      <c r="Y3" s="145"/>
      <c r="Z3" s="145"/>
      <c r="AA3" s="145"/>
      <c r="AB3" s="145"/>
      <c r="AC3" s="145"/>
    </row>
    <row r="4" spans="1:29" x14ac:dyDescent="0.15">
      <c r="A4" s="145"/>
      <c r="B4" s="904"/>
      <c r="C4" s="905"/>
      <c r="D4" s="905"/>
      <c r="E4" s="905"/>
      <c r="F4" s="905"/>
      <c r="G4" s="905"/>
      <c r="H4" s="905"/>
      <c r="I4" s="905"/>
      <c r="J4" s="905"/>
      <c r="K4" s="905"/>
      <c r="L4" s="905"/>
      <c r="M4" s="145"/>
      <c r="N4" s="145"/>
      <c r="O4" s="145"/>
      <c r="P4" s="145"/>
      <c r="Q4" s="145"/>
      <c r="R4" s="145"/>
      <c r="S4" s="145"/>
      <c r="T4" s="145"/>
      <c r="U4" s="145"/>
      <c r="V4" s="145"/>
      <c r="W4" s="145"/>
      <c r="X4" s="145"/>
      <c r="Y4" s="145"/>
      <c r="Z4" s="145"/>
      <c r="AA4" s="145"/>
      <c r="AB4" s="145"/>
      <c r="AC4" s="145"/>
    </row>
    <row r="5" spans="1:29" ht="4.2" customHeight="1" x14ac:dyDescent="0.15">
      <c r="A5" s="145"/>
      <c r="B5" s="904"/>
      <c r="C5" s="905"/>
      <c r="D5" s="905"/>
      <c r="E5" s="905"/>
      <c r="F5" s="905"/>
      <c r="G5" s="905"/>
      <c r="H5" s="905"/>
      <c r="I5" s="905"/>
      <c r="J5" s="905"/>
      <c r="K5" s="905"/>
      <c r="L5" s="905"/>
      <c r="M5" s="145"/>
      <c r="N5" s="145"/>
      <c r="O5" s="145"/>
      <c r="P5" s="145"/>
      <c r="Q5" s="145"/>
      <c r="R5" s="145"/>
      <c r="S5" s="145"/>
      <c r="T5" s="145"/>
      <c r="U5" s="145"/>
      <c r="V5" s="145"/>
      <c r="W5" s="145"/>
      <c r="X5" s="145"/>
      <c r="Y5" s="145"/>
      <c r="Z5" s="145"/>
      <c r="AA5" s="145"/>
      <c r="AB5" s="145"/>
      <c r="AC5" s="145"/>
    </row>
    <row r="6" spans="1:29" x14ac:dyDescent="0.15">
      <c r="A6" s="145"/>
      <c r="B6" s="904"/>
      <c r="C6" s="905"/>
      <c r="D6" s="905"/>
      <c r="E6" s="905"/>
      <c r="F6" s="905"/>
      <c r="G6" s="905"/>
      <c r="H6" s="905"/>
      <c r="I6" s="905"/>
      <c r="J6" s="905"/>
      <c r="K6" s="905"/>
      <c r="L6" s="905"/>
      <c r="M6" s="145"/>
      <c r="N6" s="145"/>
      <c r="O6" s="145"/>
      <c r="P6" s="145"/>
      <c r="Q6" s="145"/>
      <c r="R6" s="145"/>
      <c r="S6" s="145"/>
      <c r="T6" s="145"/>
      <c r="U6" s="145"/>
      <c r="V6" s="145"/>
      <c r="W6" s="145"/>
      <c r="X6" s="145"/>
      <c r="Y6" s="145"/>
      <c r="Z6" s="145"/>
      <c r="AA6" s="145"/>
      <c r="AB6" s="145"/>
      <c r="AC6" s="145"/>
    </row>
    <row r="7" spans="1:29" x14ac:dyDescent="0.15">
      <c r="A7" s="145"/>
      <c r="B7" s="904"/>
      <c r="C7" s="905"/>
      <c r="D7" s="905"/>
      <c r="E7" s="905"/>
      <c r="F7" s="905"/>
      <c r="G7" s="905"/>
      <c r="H7" s="905"/>
      <c r="I7" s="905"/>
      <c r="J7" s="905"/>
      <c r="K7" s="905"/>
      <c r="L7" s="905"/>
      <c r="M7" s="145"/>
      <c r="N7" s="145"/>
      <c r="O7" s="145"/>
      <c r="P7" s="145"/>
      <c r="Q7" s="145"/>
      <c r="R7" s="145"/>
      <c r="S7" s="145"/>
      <c r="T7" s="145"/>
      <c r="U7" s="145"/>
      <c r="V7" s="145"/>
      <c r="W7" s="145"/>
      <c r="X7" s="145"/>
      <c r="Y7" s="145"/>
      <c r="Z7" s="145"/>
      <c r="AA7" s="145"/>
      <c r="AB7" s="145"/>
      <c r="AC7" s="145"/>
    </row>
    <row r="8" spans="1:29" x14ac:dyDescent="0.15">
      <c r="A8" s="144"/>
      <c r="B8" s="904"/>
      <c r="C8" s="905"/>
      <c r="D8" s="905"/>
      <c r="E8" s="905"/>
      <c r="F8" s="905"/>
      <c r="G8" s="905"/>
      <c r="H8" s="905"/>
      <c r="I8" s="905"/>
      <c r="J8" s="905"/>
      <c r="K8" s="905"/>
      <c r="L8" s="905"/>
      <c r="M8" s="144"/>
      <c r="N8" s="144"/>
      <c r="O8" s="144"/>
      <c r="P8" s="144"/>
      <c r="Q8" s="144"/>
      <c r="R8" s="144"/>
      <c r="S8" s="144"/>
      <c r="T8" s="144"/>
      <c r="U8" s="144"/>
      <c r="V8" s="144"/>
      <c r="W8" s="144"/>
      <c r="X8" s="144"/>
      <c r="Y8" s="144"/>
      <c r="Z8" s="144"/>
      <c r="AA8" s="144"/>
      <c r="AB8" s="144"/>
      <c r="AC8" s="144"/>
    </row>
    <row r="9" spans="1:29" ht="4.2" customHeight="1" x14ac:dyDescent="0.15">
      <c r="A9" s="144"/>
      <c r="B9" s="904"/>
      <c r="C9" s="905"/>
      <c r="D9" s="905"/>
      <c r="E9" s="905"/>
      <c r="F9" s="905"/>
      <c r="G9" s="905"/>
      <c r="H9" s="905"/>
      <c r="I9" s="905"/>
      <c r="J9" s="905"/>
      <c r="K9" s="905"/>
      <c r="L9" s="905"/>
      <c r="M9" s="144"/>
      <c r="N9" s="144"/>
      <c r="O9" s="144"/>
      <c r="P9" s="144"/>
      <c r="Q9" s="144"/>
      <c r="R9" s="144"/>
      <c r="S9" s="144"/>
      <c r="T9" s="144"/>
      <c r="U9" s="144"/>
      <c r="V9" s="144"/>
      <c r="W9" s="144"/>
      <c r="X9" s="144"/>
      <c r="Y9" s="144"/>
      <c r="Z9" s="144"/>
      <c r="AA9" s="144"/>
      <c r="AB9" s="144"/>
      <c r="AC9" s="144"/>
    </row>
    <row r="10" spans="1:29" x14ac:dyDescent="0.15">
      <c r="B10" s="904"/>
      <c r="C10" s="905"/>
      <c r="D10" s="905"/>
      <c r="E10" s="905"/>
      <c r="F10" s="905"/>
      <c r="G10" s="905"/>
      <c r="H10" s="905"/>
      <c r="I10" s="905"/>
      <c r="J10" s="905"/>
      <c r="K10" s="905"/>
      <c r="L10" s="905"/>
    </row>
    <row r="11" spans="1:29" x14ac:dyDescent="0.15">
      <c r="B11" s="904"/>
      <c r="C11" s="905"/>
      <c r="D11" s="905"/>
      <c r="E11" s="905"/>
      <c r="F11" s="905"/>
      <c r="G11" s="905"/>
      <c r="H11" s="905"/>
      <c r="I11" s="905"/>
      <c r="J11" s="905"/>
      <c r="K11" s="905"/>
      <c r="L11" s="905"/>
    </row>
    <row r="12" spans="1:29" x14ac:dyDescent="0.15">
      <c r="B12" s="904"/>
      <c r="C12" s="905"/>
      <c r="D12" s="905"/>
      <c r="E12" s="905"/>
      <c r="F12" s="905"/>
      <c r="G12" s="905"/>
      <c r="H12" s="905"/>
      <c r="I12" s="905"/>
      <c r="J12" s="905"/>
      <c r="K12" s="905"/>
      <c r="L12" s="905"/>
    </row>
    <row r="13" spans="1:29" x14ac:dyDescent="0.15">
      <c r="B13" s="904"/>
      <c r="C13" s="905"/>
      <c r="D13" s="905"/>
      <c r="E13" s="905"/>
      <c r="F13" s="905"/>
      <c r="G13" s="905"/>
      <c r="H13" s="905"/>
      <c r="I13" s="905"/>
      <c r="J13" s="905"/>
      <c r="K13" s="905"/>
      <c r="L13" s="905"/>
    </row>
    <row r="14" spans="1:29" x14ac:dyDescent="0.15">
      <c r="B14" s="904"/>
      <c r="C14" s="905"/>
      <c r="D14" s="905"/>
      <c r="E14" s="905"/>
      <c r="F14" s="905"/>
      <c r="G14" s="905"/>
      <c r="H14" s="905"/>
      <c r="I14" s="905"/>
      <c r="J14" s="905"/>
      <c r="K14" s="905"/>
      <c r="L14" s="905"/>
    </row>
    <row r="15" spans="1:29" x14ac:dyDescent="0.15">
      <c r="B15" s="904"/>
      <c r="C15" s="905"/>
      <c r="D15" s="905"/>
      <c r="E15" s="905"/>
      <c r="F15" s="905"/>
      <c r="G15" s="905"/>
      <c r="H15" s="905"/>
      <c r="I15" s="905"/>
      <c r="J15" s="905"/>
      <c r="K15" s="905"/>
      <c r="L15" s="905"/>
    </row>
    <row r="16" spans="1:29" x14ac:dyDescent="0.15">
      <c r="B16" s="904"/>
      <c r="C16" s="905"/>
      <c r="D16" s="905"/>
      <c r="E16" s="905"/>
      <c r="F16" s="905"/>
      <c r="G16" s="905"/>
      <c r="H16" s="905"/>
      <c r="I16" s="905"/>
      <c r="J16" s="905"/>
      <c r="K16" s="905"/>
      <c r="L16" s="905"/>
    </row>
    <row r="17" spans="1:12" x14ac:dyDescent="0.15">
      <c r="B17" s="904"/>
      <c r="C17" s="905"/>
      <c r="D17" s="905"/>
      <c r="E17" s="905"/>
      <c r="F17" s="905"/>
      <c r="G17" s="905"/>
      <c r="H17" s="905"/>
      <c r="I17" s="905"/>
      <c r="J17" s="905"/>
      <c r="K17" s="905"/>
      <c r="L17" s="905"/>
    </row>
    <row r="18" spans="1:12" x14ac:dyDescent="0.15">
      <c r="B18" s="904"/>
      <c r="C18" s="905"/>
      <c r="D18" s="905"/>
      <c r="E18" s="905"/>
      <c r="F18" s="905"/>
      <c r="G18" s="905"/>
      <c r="H18" s="905"/>
      <c r="I18" s="905"/>
      <c r="J18" s="905"/>
      <c r="K18" s="905"/>
      <c r="L18" s="905"/>
    </row>
    <row r="19" spans="1:12" x14ac:dyDescent="0.15">
      <c r="A19" s="145"/>
      <c r="B19" s="904"/>
      <c r="C19" s="905"/>
      <c r="D19" s="905"/>
      <c r="E19" s="905"/>
      <c r="F19" s="905"/>
      <c r="G19" s="905"/>
      <c r="H19" s="905"/>
      <c r="I19" s="905"/>
      <c r="J19" s="905"/>
      <c r="K19" s="905"/>
      <c r="L19" s="905"/>
    </row>
    <row r="20" spans="1:12" x14ac:dyDescent="0.15">
      <c r="B20" s="904"/>
      <c r="C20" s="905"/>
      <c r="D20" s="905"/>
      <c r="E20" s="905"/>
      <c r="F20" s="905"/>
      <c r="G20" s="905"/>
      <c r="H20" s="905"/>
      <c r="I20" s="905"/>
      <c r="J20" s="905"/>
      <c r="K20" s="905"/>
      <c r="L20" s="905"/>
    </row>
    <row r="21" spans="1:12" x14ac:dyDescent="0.15">
      <c r="B21" s="904"/>
      <c r="C21" s="905"/>
      <c r="D21" s="905"/>
      <c r="E21" s="905"/>
      <c r="F21" s="905"/>
      <c r="G21" s="905"/>
      <c r="H21" s="905"/>
      <c r="I21" s="905"/>
      <c r="J21" s="905"/>
      <c r="K21" s="905"/>
      <c r="L21" s="905"/>
    </row>
    <row r="22" spans="1:12" x14ac:dyDescent="0.15">
      <c r="B22" s="904"/>
      <c r="C22" s="905"/>
      <c r="D22" s="905"/>
      <c r="E22" s="905"/>
      <c r="F22" s="905"/>
      <c r="G22" s="905"/>
      <c r="H22" s="905"/>
      <c r="I22" s="905"/>
      <c r="J22" s="905"/>
      <c r="K22" s="905"/>
      <c r="L22" s="905"/>
    </row>
    <row r="23" spans="1:12" x14ac:dyDescent="0.15">
      <c r="B23" s="904"/>
      <c r="C23" s="905"/>
      <c r="D23" s="905"/>
      <c r="E23" s="905"/>
      <c r="F23" s="905"/>
      <c r="G23" s="905"/>
      <c r="H23" s="905"/>
      <c r="I23" s="905"/>
      <c r="J23" s="905"/>
      <c r="K23" s="905"/>
      <c r="L23" s="905"/>
    </row>
    <row r="24" spans="1:12" x14ac:dyDescent="0.15">
      <c r="D24" s="145"/>
      <c r="E24" s="145"/>
      <c r="F24" s="145"/>
      <c r="G24" s="145"/>
      <c r="H24" s="145"/>
      <c r="I24" s="145"/>
      <c r="J24" s="145"/>
      <c r="K24" s="145"/>
      <c r="L24" s="145"/>
    </row>
    <row r="25" spans="1:12" x14ac:dyDescent="0.15">
      <c r="D25" s="145"/>
      <c r="E25" s="145"/>
      <c r="F25" s="145"/>
      <c r="G25" s="145"/>
      <c r="H25" s="145"/>
      <c r="I25" s="145"/>
      <c r="J25" s="145"/>
      <c r="K25" s="145"/>
      <c r="L25" s="145"/>
    </row>
    <row r="26" spans="1:12" x14ac:dyDescent="0.15">
      <c r="D26" s="145"/>
      <c r="E26" s="145"/>
      <c r="F26" s="145"/>
      <c r="G26" s="145"/>
      <c r="H26" s="145"/>
      <c r="I26" s="145"/>
      <c r="J26" s="145"/>
      <c r="K26" s="145"/>
      <c r="L26" s="145"/>
    </row>
    <row r="27" spans="1:12" x14ac:dyDescent="0.15">
      <c r="D27" s="144"/>
      <c r="E27" s="144"/>
      <c r="F27" s="144"/>
      <c r="G27" s="144"/>
      <c r="H27" s="144"/>
      <c r="I27" s="144"/>
      <c r="J27" s="144"/>
      <c r="K27" s="144"/>
      <c r="L27" s="144"/>
    </row>
    <row r="28" spans="1:12" x14ac:dyDescent="0.15">
      <c r="D28" s="144"/>
      <c r="E28" s="144"/>
      <c r="F28" s="144"/>
      <c r="G28" s="144"/>
      <c r="H28" s="144"/>
      <c r="I28" s="144"/>
      <c r="J28" s="144"/>
      <c r="K28" s="144"/>
      <c r="L28" s="144"/>
    </row>
    <row r="29" spans="1:12" ht="10.95" customHeight="1" x14ac:dyDescent="0.15"/>
  </sheetData>
  <mergeCells count="2">
    <mergeCell ref="B2:B23"/>
    <mergeCell ref="C2:L23"/>
  </mergeCells>
  <phoneticPr fontId="17"/>
  <printOptions horizontalCentered="1"/>
  <pageMargins left="0.70866141732283472" right="0.70866141732283472" top="0.74803149606299213" bottom="0.74803149606299213" header="0.31496062992125984" footer="0.31496062992125984"/>
  <pageSetup paperSize="9" scale="91" orientation="portrait"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J116"/>
  <sheetViews>
    <sheetView view="pageBreakPreview" zoomScaleNormal="115" zoomScaleSheetLayoutView="100" workbookViewId="0">
      <selection sqref="A1:AH1"/>
    </sheetView>
  </sheetViews>
  <sheetFormatPr defaultColWidth="7.8984375" defaultRowHeight="12" x14ac:dyDescent="0.2"/>
  <cols>
    <col min="1" max="3" width="2.796875" style="634" customWidth="1"/>
    <col min="4" max="4" width="4.5" style="634" customWidth="1"/>
    <col min="5" max="34" width="2.796875" style="634" customWidth="1"/>
    <col min="35" max="16384" width="7.8984375" style="634"/>
  </cols>
  <sheetData>
    <row r="1" spans="1:36" ht="36.6" customHeight="1" thickBot="1" x14ac:dyDescent="0.25">
      <c r="A1" s="1068" t="s">
        <v>655</v>
      </c>
      <c r="B1" s="1068"/>
      <c r="C1" s="1068"/>
      <c r="D1" s="1068"/>
      <c r="E1" s="1068"/>
      <c r="F1" s="1068"/>
      <c r="G1" s="1068"/>
      <c r="H1" s="1068"/>
      <c r="I1" s="1068"/>
      <c r="J1" s="1068"/>
      <c r="K1" s="1068"/>
      <c r="L1" s="1068"/>
      <c r="M1" s="1068"/>
      <c r="N1" s="1068"/>
      <c r="O1" s="1068"/>
      <c r="P1" s="1068"/>
      <c r="Q1" s="1068"/>
      <c r="R1" s="1068"/>
      <c r="S1" s="1068"/>
      <c r="T1" s="1068"/>
      <c r="U1" s="1068"/>
      <c r="V1" s="1068"/>
      <c r="W1" s="1068"/>
      <c r="X1" s="1068"/>
      <c r="Y1" s="1068"/>
      <c r="Z1" s="1068"/>
      <c r="AA1" s="1068"/>
      <c r="AB1" s="1068"/>
      <c r="AC1" s="1068"/>
      <c r="AD1" s="1068"/>
      <c r="AE1" s="1068"/>
      <c r="AF1" s="1068"/>
      <c r="AG1" s="1068"/>
      <c r="AH1" s="1068"/>
      <c r="AJ1" s="634" t="s">
        <v>556</v>
      </c>
    </row>
    <row r="2" spans="1:36" s="541" customFormat="1" ht="16.350000000000001" customHeight="1" x14ac:dyDescent="0.2">
      <c r="A2" s="986" t="s">
        <v>286</v>
      </c>
      <c r="B2" s="1069"/>
      <c r="C2" s="992" t="s">
        <v>656</v>
      </c>
      <c r="D2" s="993"/>
      <c r="E2" s="993"/>
      <c r="F2" s="993"/>
      <c r="G2" s="994"/>
      <c r="H2" s="1073"/>
      <c r="I2" s="1074"/>
      <c r="J2" s="1074"/>
      <c r="K2" s="1074"/>
      <c r="L2" s="1074"/>
      <c r="M2" s="1074"/>
      <c r="N2" s="1074"/>
      <c r="O2" s="1074"/>
      <c r="P2" s="1074"/>
      <c r="Q2" s="1074"/>
      <c r="R2" s="1074"/>
      <c r="S2" s="1074"/>
      <c r="T2" s="1074"/>
      <c r="U2" s="1074"/>
      <c r="V2" s="1074"/>
      <c r="W2" s="1074"/>
      <c r="X2" s="1074"/>
      <c r="Y2" s="1074"/>
      <c r="Z2" s="1074"/>
      <c r="AA2" s="1074"/>
      <c r="AB2" s="1074"/>
      <c r="AC2" s="1074"/>
      <c r="AD2" s="1074"/>
      <c r="AE2" s="1074"/>
      <c r="AF2" s="1074"/>
      <c r="AG2" s="1074"/>
      <c r="AH2" s="1075"/>
    </row>
    <row r="3" spans="1:36" s="541" customFormat="1" ht="16.350000000000001" customHeight="1" x14ac:dyDescent="0.2">
      <c r="A3" s="1070"/>
      <c r="B3" s="1071"/>
      <c r="C3" s="1076" t="s">
        <v>115</v>
      </c>
      <c r="D3" s="1077"/>
      <c r="E3" s="1077"/>
      <c r="F3" s="1077"/>
      <c r="G3" s="1078"/>
      <c r="H3" s="1079"/>
      <c r="I3" s="1080"/>
      <c r="J3" s="1080"/>
      <c r="K3" s="1080"/>
      <c r="L3" s="1080"/>
      <c r="M3" s="1080"/>
      <c r="N3" s="1080"/>
      <c r="O3" s="1080"/>
      <c r="P3" s="1080"/>
      <c r="Q3" s="1080"/>
      <c r="R3" s="1080"/>
      <c r="S3" s="1080"/>
      <c r="T3" s="1080"/>
      <c r="U3" s="1080"/>
      <c r="V3" s="1080"/>
      <c r="W3" s="1080"/>
      <c r="X3" s="1080"/>
      <c r="Y3" s="1080"/>
      <c r="Z3" s="1080"/>
      <c r="AA3" s="1080"/>
      <c r="AB3" s="1080"/>
      <c r="AC3" s="1080"/>
      <c r="AD3" s="1080"/>
      <c r="AE3" s="1080"/>
      <c r="AF3" s="1080"/>
      <c r="AG3" s="1080"/>
      <c r="AH3" s="1081"/>
    </row>
    <row r="4" spans="1:36" s="541" customFormat="1" ht="27.9" customHeight="1" x14ac:dyDescent="0.2">
      <c r="A4" s="988"/>
      <c r="B4" s="1072"/>
      <c r="C4" s="971" t="s">
        <v>287</v>
      </c>
      <c r="D4" s="971"/>
      <c r="E4" s="971"/>
      <c r="F4" s="971"/>
      <c r="G4" s="971"/>
      <c r="H4" s="998"/>
      <c r="I4" s="998"/>
      <c r="J4" s="998"/>
      <c r="K4" s="998"/>
      <c r="L4" s="998"/>
      <c r="M4" s="998"/>
      <c r="N4" s="998"/>
      <c r="O4" s="998"/>
      <c r="P4" s="998"/>
      <c r="Q4" s="998"/>
      <c r="R4" s="998"/>
      <c r="S4" s="998"/>
      <c r="T4" s="998"/>
      <c r="U4" s="998"/>
      <c r="V4" s="998"/>
      <c r="W4" s="998"/>
      <c r="X4" s="998"/>
      <c r="Y4" s="998"/>
      <c r="Z4" s="998"/>
      <c r="AA4" s="998"/>
      <c r="AB4" s="998"/>
      <c r="AC4" s="998"/>
      <c r="AD4" s="998"/>
      <c r="AE4" s="998"/>
      <c r="AF4" s="998"/>
      <c r="AG4" s="998"/>
      <c r="AH4" s="999"/>
      <c r="AI4" s="541" t="s">
        <v>556</v>
      </c>
    </row>
    <row r="5" spans="1:36" s="541" customFormat="1" ht="15.75" customHeight="1" x14ac:dyDescent="0.2">
      <c r="A5" s="988"/>
      <c r="B5" s="989"/>
      <c r="C5" s="1082" t="s">
        <v>92</v>
      </c>
      <c r="D5" s="1082"/>
      <c r="E5" s="1082"/>
      <c r="F5" s="1082"/>
      <c r="G5" s="1082"/>
      <c r="H5" s="1083" t="s">
        <v>174</v>
      </c>
      <c r="I5" s="1066"/>
      <c r="J5" s="1066"/>
      <c r="K5" s="1066"/>
      <c r="L5" s="1065"/>
      <c r="M5" s="1065"/>
      <c r="N5" s="632" t="s">
        <v>259</v>
      </c>
      <c r="O5" s="1065"/>
      <c r="P5" s="1065"/>
      <c r="Q5" s="542" t="s">
        <v>58</v>
      </c>
      <c r="R5" s="1066"/>
      <c r="S5" s="1066"/>
      <c r="T5" s="1066"/>
      <c r="U5" s="1066"/>
      <c r="V5" s="1066"/>
      <c r="W5" s="1066"/>
      <c r="X5" s="1066"/>
      <c r="Y5" s="1066"/>
      <c r="Z5" s="1066"/>
      <c r="AA5" s="1066"/>
      <c r="AB5" s="1066"/>
      <c r="AC5" s="1066"/>
      <c r="AD5" s="1066"/>
      <c r="AE5" s="1066"/>
      <c r="AF5" s="1066"/>
      <c r="AG5" s="1066"/>
      <c r="AH5" s="1067"/>
    </row>
    <row r="6" spans="1:36" s="541" customFormat="1" ht="15.75" customHeight="1" x14ac:dyDescent="0.2">
      <c r="A6" s="988"/>
      <c r="B6" s="989"/>
      <c r="C6" s="971"/>
      <c r="D6" s="971"/>
      <c r="E6" s="971"/>
      <c r="F6" s="971"/>
      <c r="G6" s="971"/>
      <c r="H6" s="816"/>
      <c r="I6" s="764"/>
      <c r="J6" s="764"/>
      <c r="K6" s="764"/>
      <c r="L6" s="498" t="s">
        <v>116</v>
      </c>
      <c r="M6" s="498" t="s">
        <v>622</v>
      </c>
      <c r="N6" s="764"/>
      <c r="O6" s="764"/>
      <c r="P6" s="764"/>
      <c r="Q6" s="764"/>
      <c r="R6" s="764"/>
      <c r="S6" s="764"/>
      <c r="T6" s="764"/>
      <c r="U6" s="764"/>
      <c r="V6" s="498" t="s">
        <v>623</v>
      </c>
      <c r="W6" s="498" t="s">
        <v>624</v>
      </c>
      <c r="X6" s="764"/>
      <c r="Y6" s="764"/>
      <c r="Z6" s="764"/>
      <c r="AA6" s="764"/>
      <c r="AB6" s="764"/>
      <c r="AC6" s="764"/>
      <c r="AD6" s="764"/>
      <c r="AE6" s="764"/>
      <c r="AF6" s="764"/>
      <c r="AG6" s="764"/>
      <c r="AH6" s="984"/>
    </row>
    <row r="7" spans="1:36" s="541" customFormat="1" ht="15.75" customHeight="1" x14ac:dyDescent="0.2">
      <c r="A7" s="988"/>
      <c r="B7" s="989"/>
      <c r="C7" s="971"/>
      <c r="D7" s="971"/>
      <c r="E7" s="971"/>
      <c r="F7" s="971"/>
      <c r="G7" s="971"/>
      <c r="H7" s="816"/>
      <c r="I7" s="764"/>
      <c r="J7" s="764"/>
      <c r="K7" s="764"/>
      <c r="L7" s="498" t="s">
        <v>625</v>
      </c>
      <c r="M7" s="498" t="s">
        <v>626</v>
      </c>
      <c r="N7" s="764"/>
      <c r="O7" s="764"/>
      <c r="P7" s="764"/>
      <c r="Q7" s="764"/>
      <c r="R7" s="764"/>
      <c r="S7" s="764"/>
      <c r="T7" s="764"/>
      <c r="U7" s="764"/>
      <c r="V7" s="498" t="s">
        <v>627</v>
      </c>
      <c r="W7" s="498" t="s">
        <v>628</v>
      </c>
      <c r="X7" s="764"/>
      <c r="Y7" s="764"/>
      <c r="Z7" s="764"/>
      <c r="AA7" s="764"/>
      <c r="AB7" s="764"/>
      <c r="AC7" s="764"/>
      <c r="AD7" s="764"/>
      <c r="AE7" s="764"/>
      <c r="AF7" s="764"/>
      <c r="AG7" s="764"/>
      <c r="AH7" s="984"/>
    </row>
    <row r="8" spans="1:36" s="541" customFormat="1" ht="18.899999999999999" customHeight="1" x14ac:dyDescent="0.2">
      <c r="A8" s="988"/>
      <c r="B8" s="989"/>
      <c r="C8" s="971"/>
      <c r="D8" s="971"/>
      <c r="E8" s="971"/>
      <c r="F8" s="971"/>
      <c r="G8" s="971"/>
      <c r="H8" s="766"/>
      <c r="I8" s="767"/>
      <c r="J8" s="767"/>
      <c r="K8" s="767"/>
      <c r="L8" s="767"/>
      <c r="M8" s="767"/>
      <c r="N8" s="767"/>
      <c r="O8" s="767"/>
      <c r="P8" s="767"/>
      <c r="Q8" s="767"/>
      <c r="R8" s="767"/>
      <c r="S8" s="767"/>
      <c r="T8" s="767"/>
      <c r="U8" s="767"/>
      <c r="V8" s="767"/>
      <c r="W8" s="767"/>
      <c r="X8" s="767"/>
      <c r="Y8" s="767"/>
      <c r="Z8" s="767"/>
      <c r="AA8" s="767"/>
      <c r="AB8" s="767"/>
      <c r="AC8" s="767"/>
      <c r="AD8" s="767"/>
      <c r="AE8" s="767"/>
      <c r="AF8" s="767"/>
      <c r="AG8" s="767"/>
      <c r="AH8" s="970"/>
    </row>
    <row r="9" spans="1:36" s="541" customFormat="1" ht="16.350000000000001" customHeight="1" x14ac:dyDescent="0.2">
      <c r="A9" s="988"/>
      <c r="B9" s="989"/>
      <c r="C9" s="971" t="s">
        <v>288</v>
      </c>
      <c r="D9" s="971"/>
      <c r="E9" s="971"/>
      <c r="F9" s="971"/>
      <c r="G9" s="971"/>
      <c r="H9" s="973" t="s">
        <v>100</v>
      </c>
      <c r="I9" s="974"/>
      <c r="J9" s="975"/>
      <c r="K9" s="775"/>
      <c r="L9" s="776"/>
      <c r="M9" s="776"/>
      <c r="N9" s="776"/>
      <c r="O9" s="776"/>
      <c r="P9" s="776"/>
      <c r="Q9" s="504" t="s">
        <v>629</v>
      </c>
      <c r="R9" s="505"/>
      <c r="S9" s="777"/>
      <c r="T9" s="777"/>
      <c r="U9" s="778"/>
      <c r="V9" s="973" t="s">
        <v>101</v>
      </c>
      <c r="W9" s="974"/>
      <c r="X9" s="975"/>
      <c r="Y9" s="976"/>
      <c r="Z9" s="977"/>
      <c r="AA9" s="977"/>
      <c r="AB9" s="977"/>
      <c r="AC9" s="977"/>
      <c r="AD9" s="977"/>
      <c r="AE9" s="977"/>
      <c r="AF9" s="977"/>
      <c r="AG9" s="977"/>
      <c r="AH9" s="978"/>
    </row>
    <row r="10" spans="1:36" s="541" customFormat="1" ht="16.350000000000001" customHeight="1" x14ac:dyDescent="0.2">
      <c r="A10" s="988"/>
      <c r="B10" s="989"/>
      <c r="C10" s="971"/>
      <c r="D10" s="971"/>
      <c r="E10" s="971"/>
      <c r="F10" s="971"/>
      <c r="G10" s="971"/>
      <c r="H10" s="780" t="s">
        <v>260</v>
      </c>
      <c r="I10" s="780"/>
      <c r="J10" s="780"/>
      <c r="K10" s="976"/>
      <c r="L10" s="977"/>
      <c r="M10" s="977"/>
      <c r="N10" s="977"/>
      <c r="O10" s="977"/>
      <c r="P10" s="977"/>
      <c r="Q10" s="977"/>
      <c r="R10" s="977"/>
      <c r="S10" s="977"/>
      <c r="T10" s="977"/>
      <c r="U10" s="977"/>
      <c r="V10" s="977"/>
      <c r="W10" s="977"/>
      <c r="X10" s="977"/>
      <c r="Y10" s="977"/>
      <c r="Z10" s="977"/>
      <c r="AA10" s="977"/>
      <c r="AB10" s="977"/>
      <c r="AC10" s="977"/>
      <c r="AD10" s="977"/>
      <c r="AE10" s="977"/>
      <c r="AF10" s="977"/>
      <c r="AG10" s="977"/>
      <c r="AH10" s="978"/>
    </row>
    <row r="11" spans="1:36" s="541" customFormat="1" ht="17.850000000000001" customHeight="1" x14ac:dyDescent="0.2">
      <c r="A11" s="1045" t="s">
        <v>289</v>
      </c>
      <c r="B11" s="1046"/>
      <c r="C11" s="971" t="s">
        <v>115</v>
      </c>
      <c r="D11" s="971"/>
      <c r="E11" s="971"/>
      <c r="F11" s="971"/>
      <c r="G11" s="971"/>
      <c r="H11" s="1037"/>
      <c r="I11" s="1037"/>
      <c r="J11" s="1037"/>
      <c r="K11" s="1037"/>
      <c r="L11" s="1037"/>
      <c r="M11" s="1037"/>
      <c r="N11" s="1037"/>
      <c r="O11" s="1037"/>
      <c r="P11" s="971" t="s">
        <v>192</v>
      </c>
      <c r="Q11" s="971"/>
      <c r="R11" s="971"/>
      <c r="S11" s="831" t="s">
        <v>174</v>
      </c>
      <c r="T11" s="814"/>
      <c r="U11" s="814"/>
      <c r="V11" s="814"/>
      <c r="W11" s="982"/>
      <c r="X11" s="982"/>
      <c r="Y11" s="631" t="s">
        <v>259</v>
      </c>
      <c r="Z11" s="982"/>
      <c r="AA11" s="982"/>
      <c r="AB11" s="497" t="s">
        <v>58</v>
      </c>
      <c r="AC11" s="1012"/>
      <c r="AD11" s="1012"/>
      <c r="AE11" s="1012"/>
      <c r="AF11" s="1012"/>
      <c r="AG11" s="1012"/>
      <c r="AH11" s="1036"/>
    </row>
    <row r="12" spans="1:36" s="541" customFormat="1" ht="18.600000000000001" customHeight="1" x14ac:dyDescent="0.2">
      <c r="A12" s="1047"/>
      <c r="B12" s="1048"/>
      <c r="C12" s="971" t="s">
        <v>290</v>
      </c>
      <c r="D12" s="971"/>
      <c r="E12" s="971"/>
      <c r="F12" s="971"/>
      <c r="G12" s="971"/>
      <c r="H12" s="1037"/>
      <c r="I12" s="1037"/>
      <c r="J12" s="1037"/>
      <c r="K12" s="1037"/>
      <c r="L12" s="1037"/>
      <c r="M12" s="1037"/>
      <c r="N12" s="1037"/>
      <c r="O12" s="1037"/>
      <c r="P12" s="971"/>
      <c r="Q12" s="971"/>
      <c r="R12" s="971"/>
      <c r="S12" s="1038"/>
      <c r="T12" s="1039"/>
      <c r="U12" s="1039"/>
      <c r="V12" s="1039"/>
      <c r="W12" s="1039"/>
      <c r="X12" s="1039"/>
      <c r="Y12" s="1039"/>
      <c r="Z12" s="1039"/>
      <c r="AA12" s="1039"/>
      <c r="AB12" s="1039"/>
      <c r="AC12" s="1039"/>
      <c r="AD12" s="1039"/>
      <c r="AE12" s="1039"/>
      <c r="AF12" s="1039"/>
      <c r="AG12" s="1039"/>
      <c r="AH12" s="1040"/>
    </row>
    <row r="13" spans="1:36" s="541" customFormat="1" ht="19.5" customHeight="1" x14ac:dyDescent="0.2">
      <c r="A13" s="1047"/>
      <c r="B13" s="1048"/>
      <c r="C13" s="971" t="s">
        <v>291</v>
      </c>
      <c r="D13" s="971"/>
      <c r="E13" s="971"/>
      <c r="F13" s="971"/>
      <c r="G13" s="971"/>
      <c r="H13" s="1044"/>
      <c r="I13" s="1044"/>
      <c r="J13" s="1044"/>
      <c r="K13" s="1044"/>
      <c r="L13" s="1044"/>
      <c r="M13" s="1044"/>
      <c r="N13" s="1044"/>
      <c r="O13" s="1044"/>
      <c r="P13" s="971"/>
      <c r="Q13" s="971"/>
      <c r="R13" s="971"/>
      <c r="S13" s="1041"/>
      <c r="T13" s="1042"/>
      <c r="U13" s="1042"/>
      <c r="V13" s="1042"/>
      <c r="W13" s="1042"/>
      <c r="X13" s="1042"/>
      <c r="Y13" s="1042"/>
      <c r="Z13" s="1042"/>
      <c r="AA13" s="1042"/>
      <c r="AB13" s="1042"/>
      <c r="AC13" s="1042"/>
      <c r="AD13" s="1042"/>
      <c r="AE13" s="1042"/>
      <c r="AF13" s="1042"/>
      <c r="AG13" s="1042"/>
      <c r="AH13" s="1043"/>
    </row>
    <row r="14" spans="1:36" s="541" customFormat="1" ht="30" customHeight="1" x14ac:dyDescent="0.2">
      <c r="A14" s="1047"/>
      <c r="B14" s="1048"/>
      <c r="C14" s="1049" t="s">
        <v>713</v>
      </c>
      <c r="D14" s="1050"/>
      <c r="E14" s="1050"/>
      <c r="F14" s="1050"/>
      <c r="G14" s="1050"/>
      <c r="H14" s="1050"/>
      <c r="I14" s="1050"/>
      <c r="J14" s="1050"/>
      <c r="K14" s="1050"/>
      <c r="L14" s="1050"/>
      <c r="M14" s="1050"/>
      <c r="N14" s="1050"/>
      <c r="O14" s="1050"/>
      <c r="P14" s="1050"/>
      <c r="Q14" s="1050"/>
      <c r="R14" s="1051"/>
      <c r="S14" s="1052"/>
      <c r="T14" s="998"/>
      <c r="U14" s="998"/>
      <c r="V14" s="998"/>
      <c r="W14" s="998"/>
      <c r="X14" s="998"/>
      <c r="Y14" s="998"/>
      <c r="Z14" s="998"/>
      <c r="AA14" s="998"/>
      <c r="AB14" s="998"/>
      <c r="AC14" s="998"/>
      <c r="AD14" s="998"/>
      <c r="AE14" s="998"/>
      <c r="AF14" s="998"/>
      <c r="AG14" s="998"/>
      <c r="AH14" s="999"/>
      <c r="AI14" s="541" t="s">
        <v>556</v>
      </c>
    </row>
    <row r="15" spans="1:36" s="541" customFormat="1" ht="15.6" customHeight="1" x14ac:dyDescent="0.2">
      <c r="A15" s="1047"/>
      <c r="B15" s="1048"/>
      <c r="C15" s="1053" t="s">
        <v>714</v>
      </c>
      <c r="D15" s="1054"/>
      <c r="E15" s="1054"/>
      <c r="F15" s="1054"/>
      <c r="G15" s="1054"/>
      <c r="H15" s="1054"/>
      <c r="I15" s="1054"/>
      <c r="J15" s="1055"/>
      <c r="K15" s="1062" t="s">
        <v>715</v>
      </c>
      <c r="L15" s="1063"/>
      <c r="M15" s="1063"/>
      <c r="N15" s="1063"/>
      <c r="O15" s="1063"/>
      <c r="P15" s="1063"/>
      <c r="Q15" s="1063"/>
      <c r="R15" s="1064"/>
      <c r="S15" s="1025"/>
      <c r="T15" s="1026"/>
      <c r="U15" s="1026"/>
      <c r="V15" s="1026"/>
      <c r="W15" s="1026"/>
      <c r="X15" s="1026"/>
      <c r="Y15" s="1026"/>
      <c r="Z15" s="1026"/>
      <c r="AA15" s="1026"/>
      <c r="AB15" s="1026"/>
      <c r="AC15" s="1026"/>
      <c r="AD15" s="1026"/>
      <c r="AE15" s="1026"/>
      <c r="AF15" s="1026"/>
      <c r="AG15" s="1026"/>
      <c r="AH15" s="1027"/>
    </row>
    <row r="16" spans="1:36" s="541" customFormat="1" ht="14.4" customHeight="1" x14ac:dyDescent="0.2">
      <c r="A16" s="1047"/>
      <c r="B16" s="1048"/>
      <c r="C16" s="1056"/>
      <c r="D16" s="1057"/>
      <c r="E16" s="1057"/>
      <c r="F16" s="1057"/>
      <c r="G16" s="1057"/>
      <c r="H16" s="1057"/>
      <c r="I16" s="1057"/>
      <c r="J16" s="1058"/>
      <c r="K16" s="1028" t="s">
        <v>716</v>
      </c>
      <c r="L16" s="1029"/>
      <c r="M16" s="1029"/>
      <c r="N16" s="1029"/>
      <c r="O16" s="1029"/>
      <c r="P16" s="1029"/>
      <c r="Q16" s="1029"/>
      <c r="R16" s="1030"/>
      <c r="S16" s="1034"/>
      <c r="T16" s="1034"/>
      <c r="U16" s="1034"/>
      <c r="V16" s="1034"/>
      <c r="W16" s="1034"/>
      <c r="X16" s="1034"/>
      <c r="Y16" s="1034"/>
      <c r="Z16" s="1034"/>
      <c r="AA16" s="1034"/>
      <c r="AB16" s="1034"/>
      <c r="AC16" s="1034"/>
      <c r="AD16" s="1034"/>
      <c r="AE16" s="1034"/>
      <c r="AF16" s="1034"/>
      <c r="AG16" s="1034"/>
      <c r="AH16" s="1035"/>
    </row>
    <row r="17" spans="1:34" s="541" customFormat="1" ht="14.25" customHeight="1" x14ac:dyDescent="0.2">
      <c r="A17" s="1047"/>
      <c r="B17" s="1048"/>
      <c r="C17" s="1059"/>
      <c r="D17" s="1060"/>
      <c r="E17" s="1060"/>
      <c r="F17" s="1060"/>
      <c r="G17" s="1060"/>
      <c r="H17" s="1060"/>
      <c r="I17" s="1060"/>
      <c r="J17" s="1061"/>
      <c r="K17" s="1031"/>
      <c r="L17" s="1032"/>
      <c r="M17" s="1032"/>
      <c r="N17" s="1032"/>
      <c r="O17" s="1032"/>
      <c r="P17" s="1032"/>
      <c r="Q17" s="1032"/>
      <c r="R17" s="1033"/>
      <c r="S17" s="543"/>
      <c r="T17" s="544"/>
      <c r="U17" s="544"/>
      <c r="V17" s="544"/>
      <c r="W17" s="544"/>
      <c r="X17" s="544"/>
      <c r="Y17" s="544"/>
      <c r="Z17" s="544"/>
      <c r="AA17" s="544"/>
      <c r="AB17" s="544"/>
      <c r="AC17" s="544"/>
      <c r="AD17" s="544"/>
      <c r="AE17" s="544"/>
      <c r="AF17" s="544"/>
      <c r="AG17" s="544"/>
      <c r="AH17" s="545"/>
    </row>
    <row r="18" spans="1:34" s="541" customFormat="1" ht="14.25" customHeight="1" thickBot="1" x14ac:dyDescent="0.25">
      <c r="A18" s="1011" t="s">
        <v>657</v>
      </c>
      <c r="B18" s="1012"/>
      <c r="C18" s="1012"/>
      <c r="D18" s="1012"/>
      <c r="E18" s="1012"/>
      <c r="F18" s="1012"/>
      <c r="G18" s="1012"/>
      <c r="H18" s="1012"/>
      <c r="I18" s="1012"/>
      <c r="J18" s="1012"/>
      <c r="K18" s="1012"/>
      <c r="L18" s="1012"/>
      <c r="M18" s="1012"/>
      <c r="N18" s="1012"/>
      <c r="O18" s="1012"/>
      <c r="P18" s="1012"/>
      <c r="Q18" s="1012"/>
      <c r="R18" s="1013"/>
      <c r="S18" s="1012"/>
      <c r="T18" s="1012"/>
      <c r="U18" s="1012"/>
      <c r="V18" s="1012"/>
      <c r="W18" s="1012"/>
      <c r="X18" s="1012"/>
      <c r="Y18" s="1012"/>
      <c r="Z18" s="1012"/>
      <c r="AA18" s="1012"/>
      <c r="AB18" s="1012"/>
      <c r="AC18" s="1012"/>
      <c r="AD18" s="1012"/>
      <c r="AE18" s="1012"/>
      <c r="AF18" s="1012"/>
      <c r="AG18" s="1012"/>
      <c r="AH18" s="1036"/>
    </row>
    <row r="19" spans="1:34" s="541" customFormat="1" ht="14.25" customHeight="1" x14ac:dyDescent="0.2">
      <c r="A19" s="948" t="s">
        <v>296</v>
      </c>
      <c r="B19" s="949"/>
      <c r="C19" s="949"/>
      <c r="D19" s="949"/>
      <c r="E19" s="949"/>
      <c r="F19" s="949"/>
      <c r="G19" s="949"/>
      <c r="H19" s="949"/>
      <c r="I19" s="949"/>
      <c r="J19" s="949"/>
      <c r="K19" s="949"/>
      <c r="L19" s="949"/>
      <c r="M19" s="949"/>
      <c r="N19" s="949"/>
      <c r="O19" s="949"/>
      <c r="P19" s="949"/>
      <c r="Q19" s="949"/>
      <c r="R19" s="949"/>
      <c r="S19" s="949"/>
      <c r="T19" s="949"/>
      <c r="U19" s="949"/>
      <c r="V19" s="949"/>
      <c r="W19" s="949"/>
      <c r="X19" s="949"/>
      <c r="Y19" s="949"/>
      <c r="Z19" s="949"/>
      <c r="AA19" s="949"/>
      <c r="AB19" s="949"/>
      <c r="AC19" s="949"/>
      <c r="AD19" s="949"/>
      <c r="AE19" s="949"/>
      <c r="AF19" s="949"/>
      <c r="AG19" s="949"/>
      <c r="AH19" s="950"/>
    </row>
    <row r="20" spans="1:34" s="549" customFormat="1" ht="15" customHeight="1" thickBot="1" x14ac:dyDescent="0.25">
      <c r="A20" s="962" t="s">
        <v>297</v>
      </c>
      <c r="B20" s="915"/>
      <c r="C20" s="915"/>
      <c r="D20" s="915"/>
      <c r="E20" s="915"/>
      <c r="F20" s="915"/>
      <c r="G20" s="915"/>
      <c r="H20" s="915"/>
      <c r="I20" s="915"/>
      <c r="J20" s="915"/>
      <c r="K20" s="915"/>
      <c r="L20" s="915"/>
      <c r="M20" s="963"/>
      <c r="N20" s="1021"/>
      <c r="O20" s="1022"/>
      <c r="P20" s="1022"/>
      <c r="Q20" s="546" t="s">
        <v>658</v>
      </c>
      <c r="R20" s="547"/>
      <c r="S20" s="966" t="s">
        <v>659</v>
      </c>
      <c r="T20" s="915"/>
      <c r="U20" s="915"/>
      <c r="V20" s="915"/>
      <c r="W20" s="915"/>
      <c r="X20" s="915"/>
      <c r="Y20" s="915"/>
      <c r="Z20" s="915"/>
      <c r="AA20" s="915"/>
      <c r="AB20" s="915"/>
      <c r="AC20" s="963"/>
      <c r="AD20" s="1023"/>
      <c r="AE20" s="1024"/>
      <c r="AF20" s="1024"/>
      <c r="AG20" s="546" t="s">
        <v>660</v>
      </c>
      <c r="AH20" s="548"/>
    </row>
    <row r="21" spans="1:34" s="541" customFormat="1" ht="14.25" customHeight="1" x14ac:dyDescent="0.2">
      <c r="A21" s="1008" t="s">
        <v>661</v>
      </c>
      <c r="B21" s="949" t="s">
        <v>292</v>
      </c>
      <c r="C21" s="949"/>
      <c r="D21" s="949"/>
      <c r="E21" s="949"/>
      <c r="F21" s="949"/>
      <c r="G21" s="949"/>
      <c r="H21" s="949"/>
      <c r="I21" s="949"/>
      <c r="J21" s="949"/>
      <c r="K21" s="949"/>
      <c r="L21" s="949"/>
      <c r="M21" s="949"/>
      <c r="N21" s="949"/>
      <c r="O21" s="949"/>
      <c r="P21" s="949"/>
      <c r="Q21" s="949"/>
      <c r="R21" s="949"/>
      <c r="S21" s="949"/>
      <c r="T21" s="949"/>
      <c r="U21" s="949"/>
      <c r="V21" s="949"/>
      <c r="W21" s="949"/>
      <c r="X21" s="949"/>
      <c r="Y21" s="949"/>
      <c r="Z21" s="949"/>
      <c r="AA21" s="949"/>
      <c r="AB21" s="949"/>
      <c r="AC21" s="949"/>
      <c r="AD21" s="949"/>
      <c r="AE21" s="949"/>
      <c r="AF21" s="949"/>
      <c r="AG21" s="949"/>
      <c r="AH21" s="950"/>
    </row>
    <row r="22" spans="1:34" s="541" customFormat="1" ht="21.15" customHeight="1" x14ac:dyDescent="0.2">
      <c r="A22" s="1009"/>
      <c r="B22" s="1011" t="s">
        <v>293</v>
      </c>
      <c r="C22" s="1012"/>
      <c r="D22" s="1012"/>
      <c r="E22" s="1012"/>
      <c r="F22" s="1012"/>
      <c r="G22" s="1012"/>
      <c r="H22" s="1012"/>
      <c r="I22" s="1012"/>
      <c r="J22" s="1013"/>
      <c r="K22" s="1000" t="s">
        <v>94</v>
      </c>
      <c r="L22" s="1001"/>
      <c r="M22" s="1001"/>
      <c r="N22" s="1001"/>
      <c r="O22" s="1001"/>
      <c r="P22" s="1002"/>
      <c r="Q22" s="1000" t="s">
        <v>95</v>
      </c>
      <c r="R22" s="1001"/>
      <c r="S22" s="1001"/>
      <c r="T22" s="1001"/>
      <c r="U22" s="1001"/>
      <c r="V22" s="1001"/>
      <c r="W22" s="971" t="s">
        <v>96</v>
      </c>
      <c r="X22" s="971"/>
      <c r="Y22" s="971"/>
      <c r="Z22" s="971"/>
      <c r="AA22" s="971"/>
      <c r="AB22" s="971"/>
      <c r="AC22" s="1017" t="s">
        <v>97</v>
      </c>
      <c r="AD22" s="1001"/>
      <c r="AE22" s="1001"/>
      <c r="AF22" s="1001"/>
      <c r="AG22" s="1001"/>
      <c r="AH22" s="1003"/>
    </row>
    <row r="23" spans="1:34" s="541" customFormat="1" ht="16.350000000000001" customHeight="1" x14ac:dyDescent="0.2">
      <c r="A23" s="1009"/>
      <c r="B23" s="1014"/>
      <c r="C23" s="1015"/>
      <c r="D23" s="1015"/>
      <c r="E23" s="1015"/>
      <c r="F23" s="1015"/>
      <c r="G23" s="1015"/>
      <c r="H23" s="1015"/>
      <c r="I23" s="1015"/>
      <c r="J23" s="1016"/>
      <c r="K23" s="1000" t="s">
        <v>662</v>
      </c>
      <c r="L23" s="1001"/>
      <c r="M23" s="1002"/>
      <c r="N23" s="1000" t="s">
        <v>663</v>
      </c>
      <c r="O23" s="1001"/>
      <c r="P23" s="1002"/>
      <c r="Q23" s="1000" t="s">
        <v>662</v>
      </c>
      <c r="R23" s="1001"/>
      <c r="S23" s="1002"/>
      <c r="T23" s="1000" t="s">
        <v>663</v>
      </c>
      <c r="U23" s="1001"/>
      <c r="V23" s="1002"/>
      <c r="W23" s="1000" t="s">
        <v>662</v>
      </c>
      <c r="X23" s="1001"/>
      <c r="Y23" s="1002"/>
      <c r="Z23" s="1000" t="s">
        <v>663</v>
      </c>
      <c r="AA23" s="1001"/>
      <c r="AB23" s="1002"/>
      <c r="AC23" s="1000" t="s">
        <v>662</v>
      </c>
      <c r="AD23" s="1001"/>
      <c r="AE23" s="1002"/>
      <c r="AF23" s="1000" t="s">
        <v>663</v>
      </c>
      <c r="AG23" s="1001"/>
      <c r="AH23" s="1003"/>
    </row>
    <row r="24" spans="1:34" s="541" customFormat="1" ht="16.350000000000001" customHeight="1" x14ac:dyDescent="0.2">
      <c r="A24" s="1009"/>
      <c r="B24" s="1007" t="s">
        <v>294</v>
      </c>
      <c r="C24" s="1001"/>
      <c r="D24" s="1001"/>
      <c r="E24" s="1001"/>
      <c r="F24" s="1001"/>
      <c r="G24" s="1001"/>
      <c r="H24" s="1001"/>
      <c r="I24" s="1001"/>
      <c r="J24" s="1002"/>
      <c r="K24" s="1000"/>
      <c r="L24" s="1001"/>
      <c r="M24" s="1002"/>
      <c r="N24" s="1000"/>
      <c r="O24" s="1001"/>
      <c r="P24" s="1002"/>
      <c r="Q24" s="1000"/>
      <c r="R24" s="1001"/>
      <c r="S24" s="1002"/>
      <c r="T24" s="1000"/>
      <c r="U24" s="1001"/>
      <c r="V24" s="1002"/>
      <c r="W24" s="1000"/>
      <c r="X24" s="1001"/>
      <c r="Y24" s="1002"/>
      <c r="Z24" s="1000"/>
      <c r="AA24" s="1001"/>
      <c r="AB24" s="1002"/>
      <c r="AC24" s="1000"/>
      <c r="AD24" s="1001"/>
      <c r="AE24" s="1002"/>
      <c r="AF24" s="1000"/>
      <c r="AG24" s="1001"/>
      <c r="AH24" s="1003"/>
    </row>
    <row r="25" spans="1:34" s="541" customFormat="1" ht="16.350000000000001" customHeight="1" x14ac:dyDescent="0.2">
      <c r="A25" s="1009"/>
      <c r="B25" s="1007" t="s">
        <v>295</v>
      </c>
      <c r="C25" s="1001"/>
      <c r="D25" s="1001"/>
      <c r="E25" s="1001"/>
      <c r="F25" s="1001"/>
      <c r="G25" s="1001"/>
      <c r="H25" s="1001"/>
      <c r="I25" s="1001"/>
      <c r="J25" s="1002"/>
      <c r="K25" s="1000"/>
      <c r="L25" s="1001"/>
      <c r="M25" s="1002"/>
      <c r="N25" s="1000"/>
      <c r="O25" s="1001"/>
      <c r="P25" s="1002"/>
      <c r="Q25" s="1000"/>
      <c r="R25" s="1001"/>
      <c r="S25" s="1002"/>
      <c r="T25" s="1000"/>
      <c r="U25" s="1001"/>
      <c r="V25" s="1002"/>
      <c r="W25" s="1000"/>
      <c r="X25" s="1001"/>
      <c r="Y25" s="1002"/>
      <c r="Z25" s="1000"/>
      <c r="AA25" s="1001"/>
      <c r="AB25" s="1002"/>
      <c r="AC25" s="1000"/>
      <c r="AD25" s="1001"/>
      <c r="AE25" s="1002"/>
      <c r="AF25" s="1000"/>
      <c r="AG25" s="1001"/>
      <c r="AH25" s="1003"/>
    </row>
    <row r="26" spans="1:34" s="541" customFormat="1" ht="14.25" customHeight="1" x14ac:dyDescent="0.2">
      <c r="A26" s="1009"/>
      <c r="B26" s="1004" t="s">
        <v>296</v>
      </c>
      <c r="C26" s="1005"/>
      <c r="D26" s="1005"/>
      <c r="E26" s="1005"/>
      <c r="F26" s="1005"/>
      <c r="G26" s="1005"/>
      <c r="H26" s="1005"/>
      <c r="I26" s="1005"/>
      <c r="J26" s="1005"/>
      <c r="K26" s="1005"/>
      <c r="L26" s="1005"/>
      <c r="M26" s="1005"/>
      <c r="N26" s="1005"/>
      <c r="O26" s="1005"/>
      <c r="P26" s="1005"/>
      <c r="Q26" s="1005"/>
      <c r="R26" s="1005"/>
      <c r="S26" s="1005"/>
      <c r="T26" s="1005"/>
      <c r="U26" s="1005"/>
      <c r="V26" s="1005"/>
      <c r="W26" s="1005"/>
      <c r="X26" s="1005"/>
      <c r="Y26" s="1005"/>
      <c r="Z26" s="1005"/>
      <c r="AA26" s="1005"/>
      <c r="AB26" s="1005"/>
      <c r="AC26" s="1005"/>
      <c r="AD26" s="1005"/>
      <c r="AE26" s="1005"/>
      <c r="AF26" s="1005"/>
      <c r="AG26" s="1005"/>
      <c r="AH26" s="1006"/>
    </row>
    <row r="27" spans="1:34" s="541" customFormat="1" ht="16.350000000000001" customHeight="1" x14ac:dyDescent="0.2">
      <c r="A27" s="1020"/>
      <c r="B27" s="951" t="s">
        <v>664</v>
      </c>
      <c r="C27" s="952"/>
      <c r="D27" s="952"/>
      <c r="E27" s="952"/>
      <c r="F27" s="952"/>
      <c r="G27" s="952"/>
      <c r="H27" s="952"/>
      <c r="I27" s="952"/>
      <c r="J27" s="953"/>
      <c r="K27" s="938" t="s">
        <v>665</v>
      </c>
      <c r="L27" s="938"/>
      <c r="M27" s="938"/>
      <c r="N27" s="938" t="s">
        <v>666</v>
      </c>
      <c r="O27" s="938"/>
      <c r="P27" s="938"/>
      <c r="Q27" s="938" t="s">
        <v>667</v>
      </c>
      <c r="R27" s="938"/>
      <c r="S27" s="938"/>
      <c r="T27" s="938" t="s">
        <v>668</v>
      </c>
      <c r="U27" s="938"/>
      <c r="V27" s="938"/>
      <c r="W27" s="938" t="s">
        <v>669</v>
      </c>
      <c r="X27" s="938"/>
      <c r="Y27" s="938"/>
      <c r="Z27" s="938" t="s">
        <v>670</v>
      </c>
      <c r="AA27" s="938"/>
      <c r="AB27" s="938"/>
      <c r="AC27" s="938" t="s">
        <v>144</v>
      </c>
      <c r="AD27" s="938"/>
      <c r="AE27" s="938"/>
      <c r="AF27" s="938" t="s">
        <v>147</v>
      </c>
      <c r="AG27" s="938"/>
      <c r="AH27" s="939"/>
    </row>
    <row r="28" spans="1:34" s="541" customFormat="1" ht="15.6" customHeight="1" x14ac:dyDescent="0.2">
      <c r="A28" s="1020"/>
      <c r="B28" s="954"/>
      <c r="C28" s="955"/>
      <c r="D28" s="955"/>
      <c r="E28" s="955"/>
      <c r="F28" s="955"/>
      <c r="G28" s="955"/>
      <c r="H28" s="955"/>
      <c r="I28" s="955"/>
      <c r="J28" s="956"/>
      <c r="K28" s="938"/>
      <c r="L28" s="938"/>
      <c r="M28" s="938"/>
      <c r="N28" s="938"/>
      <c r="O28" s="938"/>
      <c r="P28" s="938"/>
      <c r="Q28" s="938"/>
      <c r="R28" s="938"/>
      <c r="S28" s="938"/>
      <c r="T28" s="938"/>
      <c r="U28" s="938"/>
      <c r="V28" s="938"/>
      <c r="W28" s="938"/>
      <c r="X28" s="938"/>
      <c r="Y28" s="938"/>
      <c r="Z28" s="938"/>
      <c r="AA28" s="938"/>
      <c r="AB28" s="938"/>
      <c r="AC28" s="938"/>
      <c r="AD28" s="938"/>
      <c r="AE28" s="938"/>
      <c r="AF28" s="938"/>
      <c r="AG28" s="938"/>
      <c r="AH28" s="939"/>
    </row>
    <row r="29" spans="1:34" s="541" customFormat="1" ht="15.9" customHeight="1" x14ac:dyDescent="0.2">
      <c r="A29" s="1020"/>
      <c r="B29" s="957"/>
      <c r="C29" s="958"/>
      <c r="D29" s="958"/>
      <c r="E29" s="958"/>
      <c r="F29" s="958"/>
      <c r="G29" s="958"/>
      <c r="H29" s="958"/>
      <c r="I29" s="958"/>
      <c r="J29" s="959"/>
      <c r="K29" s="940" t="s">
        <v>671</v>
      </c>
      <c r="L29" s="941"/>
      <c r="M29" s="941"/>
      <c r="N29" s="941"/>
      <c r="O29" s="941"/>
      <c r="P29" s="941"/>
      <c r="Q29" s="941"/>
      <c r="R29" s="941"/>
      <c r="S29" s="942"/>
      <c r="T29" s="943"/>
      <c r="U29" s="923"/>
      <c r="V29" s="923"/>
      <c r="W29" s="923"/>
      <c r="X29" s="923"/>
      <c r="Y29" s="923"/>
      <c r="Z29" s="923"/>
      <c r="AA29" s="923"/>
      <c r="AB29" s="923"/>
      <c r="AC29" s="923"/>
      <c r="AD29" s="923"/>
      <c r="AE29" s="923"/>
      <c r="AF29" s="923"/>
      <c r="AG29" s="923"/>
      <c r="AH29" s="924"/>
    </row>
    <row r="30" spans="1:34" s="541" customFormat="1" ht="15.9" customHeight="1" x14ac:dyDescent="0.2">
      <c r="A30" s="1020"/>
      <c r="B30" s="944" t="s">
        <v>672</v>
      </c>
      <c r="C30" s="945"/>
      <c r="D30" s="926"/>
      <c r="E30" s="926"/>
      <c r="F30" s="926"/>
      <c r="G30" s="926"/>
      <c r="H30" s="926"/>
      <c r="I30" s="926"/>
      <c r="J30" s="926"/>
      <c r="K30" s="927"/>
      <c r="L30" s="928"/>
      <c r="M30" s="928"/>
      <c r="N30" s="928"/>
      <c r="O30" s="928"/>
      <c r="P30" s="922" t="s">
        <v>673</v>
      </c>
      <c r="Q30" s="922"/>
      <c r="R30" s="923"/>
      <c r="S30" s="923"/>
      <c r="T30" s="923"/>
      <c r="U30" s="923"/>
      <c r="V30" s="922" t="s">
        <v>152</v>
      </c>
      <c r="W30" s="922"/>
      <c r="X30" s="928"/>
      <c r="Y30" s="928"/>
      <c r="Z30" s="928"/>
      <c r="AA30" s="928"/>
      <c r="AB30" s="922" t="s">
        <v>673</v>
      </c>
      <c r="AC30" s="922"/>
      <c r="AD30" s="923"/>
      <c r="AE30" s="923"/>
      <c r="AF30" s="923"/>
      <c r="AG30" s="923"/>
      <c r="AH30" s="924"/>
    </row>
    <row r="31" spans="1:34" s="541" customFormat="1" ht="15.9" customHeight="1" x14ac:dyDescent="0.2">
      <c r="A31" s="1020"/>
      <c r="B31" s="550"/>
      <c r="C31" s="551"/>
      <c r="D31" s="932" t="s">
        <v>674</v>
      </c>
      <c r="E31" s="932"/>
      <c r="F31" s="933"/>
      <c r="G31" s="929" t="s">
        <v>675</v>
      </c>
      <c r="H31" s="930"/>
      <c r="I31" s="930"/>
      <c r="J31" s="931"/>
      <c r="K31" s="927"/>
      <c r="L31" s="928"/>
      <c r="M31" s="928"/>
      <c r="N31" s="928"/>
      <c r="O31" s="928"/>
      <c r="P31" s="922" t="s">
        <v>673</v>
      </c>
      <c r="Q31" s="922"/>
      <c r="R31" s="923"/>
      <c r="S31" s="923"/>
      <c r="T31" s="923"/>
      <c r="U31" s="923"/>
      <c r="V31" s="922" t="s">
        <v>152</v>
      </c>
      <c r="W31" s="922"/>
      <c r="X31" s="928"/>
      <c r="Y31" s="928"/>
      <c r="Z31" s="928"/>
      <c r="AA31" s="928"/>
      <c r="AB31" s="922" t="s">
        <v>673</v>
      </c>
      <c r="AC31" s="922"/>
      <c r="AD31" s="923"/>
      <c r="AE31" s="923"/>
      <c r="AF31" s="923"/>
      <c r="AG31" s="923"/>
      <c r="AH31" s="924"/>
    </row>
    <row r="32" spans="1:34" s="541" customFormat="1" ht="15.9" customHeight="1" x14ac:dyDescent="0.2">
      <c r="A32" s="1020"/>
      <c r="B32" s="550"/>
      <c r="C32" s="551"/>
      <c r="D32" s="934"/>
      <c r="E32" s="934"/>
      <c r="F32" s="935"/>
      <c r="G32" s="929" t="s">
        <v>144</v>
      </c>
      <c r="H32" s="930"/>
      <c r="I32" s="930"/>
      <c r="J32" s="931"/>
      <c r="K32" s="927"/>
      <c r="L32" s="928"/>
      <c r="M32" s="928"/>
      <c r="N32" s="928"/>
      <c r="O32" s="928"/>
      <c r="P32" s="922" t="s">
        <v>673</v>
      </c>
      <c r="Q32" s="922"/>
      <c r="R32" s="923"/>
      <c r="S32" s="923"/>
      <c r="T32" s="923"/>
      <c r="U32" s="923"/>
      <c r="V32" s="922" t="s">
        <v>152</v>
      </c>
      <c r="W32" s="922"/>
      <c r="X32" s="928"/>
      <c r="Y32" s="928"/>
      <c r="Z32" s="928"/>
      <c r="AA32" s="928"/>
      <c r="AB32" s="922" t="s">
        <v>673</v>
      </c>
      <c r="AC32" s="922"/>
      <c r="AD32" s="923"/>
      <c r="AE32" s="923"/>
      <c r="AF32" s="923"/>
      <c r="AG32" s="923"/>
      <c r="AH32" s="924"/>
    </row>
    <row r="33" spans="1:34" s="541" customFormat="1" ht="15.9" customHeight="1" x14ac:dyDescent="0.2">
      <c r="A33" s="1009"/>
      <c r="B33" s="552"/>
      <c r="C33" s="553"/>
      <c r="D33" s="936"/>
      <c r="E33" s="936"/>
      <c r="F33" s="937"/>
      <c r="G33" s="929" t="s">
        <v>676</v>
      </c>
      <c r="H33" s="930"/>
      <c r="I33" s="930"/>
      <c r="J33" s="931"/>
      <c r="K33" s="927"/>
      <c r="L33" s="928"/>
      <c r="M33" s="928"/>
      <c r="N33" s="928"/>
      <c r="O33" s="928"/>
      <c r="P33" s="922" t="s">
        <v>673</v>
      </c>
      <c r="Q33" s="922"/>
      <c r="R33" s="923"/>
      <c r="S33" s="923"/>
      <c r="T33" s="923"/>
      <c r="U33" s="923"/>
      <c r="V33" s="922" t="s">
        <v>152</v>
      </c>
      <c r="W33" s="922"/>
      <c r="X33" s="928"/>
      <c r="Y33" s="928"/>
      <c r="Z33" s="928"/>
      <c r="AA33" s="928"/>
      <c r="AB33" s="922" t="s">
        <v>673</v>
      </c>
      <c r="AC33" s="922"/>
      <c r="AD33" s="923"/>
      <c r="AE33" s="923"/>
      <c r="AF33" s="923"/>
      <c r="AG33" s="923"/>
      <c r="AH33" s="924"/>
    </row>
    <row r="34" spans="1:34" s="541" customFormat="1" ht="16.350000000000001" customHeight="1" x14ac:dyDescent="0.2">
      <c r="A34" s="1009"/>
      <c r="B34" s="925" t="s">
        <v>677</v>
      </c>
      <c r="C34" s="926"/>
      <c r="D34" s="926"/>
      <c r="E34" s="926"/>
      <c r="F34" s="926"/>
      <c r="G34" s="926"/>
      <c r="H34" s="926"/>
      <c r="I34" s="926"/>
      <c r="J34" s="926"/>
      <c r="K34" s="927"/>
      <c r="L34" s="928"/>
      <c r="M34" s="928"/>
      <c r="N34" s="928"/>
      <c r="O34" s="928"/>
      <c r="P34" s="922" t="s">
        <v>673</v>
      </c>
      <c r="Q34" s="922"/>
      <c r="R34" s="923"/>
      <c r="S34" s="923"/>
      <c r="T34" s="923"/>
      <c r="U34" s="923"/>
      <c r="V34" s="922" t="s">
        <v>152</v>
      </c>
      <c r="W34" s="922"/>
      <c r="X34" s="928"/>
      <c r="Y34" s="928"/>
      <c r="Z34" s="928"/>
      <c r="AA34" s="928"/>
      <c r="AB34" s="922" t="s">
        <v>673</v>
      </c>
      <c r="AC34" s="922"/>
      <c r="AD34" s="923"/>
      <c r="AE34" s="923"/>
      <c r="AF34" s="923"/>
      <c r="AG34" s="923"/>
      <c r="AH34" s="924"/>
    </row>
    <row r="35" spans="1:34" s="541" customFormat="1" ht="16.350000000000001" customHeight="1" thickBot="1" x14ac:dyDescent="0.25">
      <c r="A35" s="1009"/>
      <c r="B35" s="909" t="s">
        <v>298</v>
      </c>
      <c r="C35" s="910"/>
      <c r="D35" s="910"/>
      <c r="E35" s="910"/>
      <c r="F35" s="910"/>
      <c r="G35" s="910"/>
      <c r="H35" s="910"/>
      <c r="I35" s="910"/>
      <c r="J35" s="910"/>
      <c r="K35" s="911"/>
      <c r="L35" s="912"/>
      <c r="M35" s="912"/>
      <c r="N35" s="912"/>
      <c r="O35" s="912"/>
      <c r="P35" s="912"/>
      <c r="Q35" s="912"/>
      <c r="R35" s="912"/>
      <c r="S35" s="912"/>
      <c r="T35" s="913" t="s">
        <v>299</v>
      </c>
      <c r="U35" s="913"/>
      <c r="V35" s="914"/>
      <c r="W35" s="915"/>
      <c r="X35" s="915"/>
      <c r="Y35" s="915"/>
      <c r="Z35" s="915"/>
      <c r="AA35" s="915"/>
      <c r="AB35" s="915"/>
      <c r="AC35" s="915"/>
      <c r="AD35" s="915"/>
      <c r="AE35" s="915"/>
      <c r="AF35" s="915"/>
      <c r="AG35" s="915"/>
      <c r="AH35" s="916"/>
    </row>
    <row r="36" spans="1:34" s="541" customFormat="1" ht="14.25" customHeight="1" x14ac:dyDescent="0.2">
      <c r="A36" s="1008" t="s">
        <v>678</v>
      </c>
      <c r="B36" s="949" t="s">
        <v>292</v>
      </c>
      <c r="C36" s="949"/>
      <c r="D36" s="949"/>
      <c r="E36" s="949"/>
      <c r="F36" s="949"/>
      <c r="G36" s="949"/>
      <c r="H36" s="949"/>
      <c r="I36" s="949"/>
      <c r="J36" s="949"/>
      <c r="K36" s="949"/>
      <c r="L36" s="949"/>
      <c r="M36" s="949"/>
      <c r="N36" s="949"/>
      <c r="O36" s="949"/>
      <c r="P36" s="949"/>
      <c r="Q36" s="949"/>
      <c r="R36" s="949"/>
      <c r="S36" s="949"/>
      <c r="T36" s="949"/>
      <c r="U36" s="949"/>
      <c r="V36" s="949"/>
      <c r="W36" s="949"/>
      <c r="X36" s="949"/>
      <c r="Y36" s="949"/>
      <c r="Z36" s="949"/>
      <c r="AA36" s="949"/>
      <c r="AB36" s="949"/>
      <c r="AC36" s="949"/>
      <c r="AD36" s="949"/>
      <c r="AE36" s="949"/>
      <c r="AF36" s="949"/>
      <c r="AG36" s="949"/>
      <c r="AH36" s="950"/>
    </row>
    <row r="37" spans="1:34" s="541" customFormat="1" ht="21.15" customHeight="1" x14ac:dyDescent="0.2">
      <c r="A37" s="1009"/>
      <c r="B37" s="1011" t="s">
        <v>293</v>
      </c>
      <c r="C37" s="1012"/>
      <c r="D37" s="1012"/>
      <c r="E37" s="1012"/>
      <c r="F37" s="1012"/>
      <c r="G37" s="1012"/>
      <c r="H37" s="1012"/>
      <c r="I37" s="1012"/>
      <c r="J37" s="1013"/>
      <c r="K37" s="1000" t="s">
        <v>94</v>
      </c>
      <c r="L37" s="1001"/>
      <c r="M37" s="1001"/>
      <c r="N37" s="1001"/>
      <c r="O37" s="1001"/>
      <c r="P37" s="1002"/>
      <c r="Q37" s="1000" t="s">
        <v>95</v>
      </c>
      <c r="R37" s="1001"/>
      <c r="S37" s="1001"/>
      <c r="T37" s="1001"/>
      <c r="U37" s="1001"/>
      <c r="V37" s="1001"/>
      <c r="W37" s="971" t="s">
        <v>96</v>
      </c>
      <c r="X37" s="971"/>
      <c r="Y37" s="971"/>
      <c r="Z37" s="971"/>
      <c r="AA37" s="971"/>
      <c r="AB37" s="971"/>
      <c r="AC37" s="1017" t="s">
        <v>97</v>
      </c>
      <c r="AD37" s="1001"/>
      <c r="AE37" s="1001"/>
      <c r="AF37" s="1001"/>
      <c r="AG37" s="1001"/>
      <c r="AH37" s="1003"/>
    </row>
    <row r="38" spans="1:34" s="541" customFormat="1" ht="16.350000000000001" customHeight="1" x14ac:dyDescent="0.2">
      <c r="A38" s="1009"/>
      <c r="B38" s="1014"/>
      <c r="C38" s="1015"/>
      <c r="D38" s="1015"/>
      <c r="E38" s="1015"/>
      <c r="F38" s="1015"/>
      <c r="G38" s="1015"/>
      <c r="H38" s="1015"/>
      <c r="I38" s="1015"/>
      <c r="J38" s="1016"/>
      <c r="K38" s="1000" t="s">
        <v>662</v>
      </c>
      <c r="L38" s="1001"/>
      <c r="M38" s="1002"/>
      <c r="N38" s="1000" t="s">
        <v>663</v>
      </c>
      <c r="O38" s="1001"/>
      <c r="P38" s="1002"/>
      <c r="Q38" s="1000" t="s">
        <v>662</v>
      </c>
      <c r="R38" s="1001"/>
      <c r="S38" s="1002"/>
      <c r="T38" s="1000" t="s">
        <v>663</v>
      </c>
      <c r="U38" s="1001"/>
      <c r="V38" s="1002"/>
      <c r="W38" s="1000" t="s">
        <v>662</v>
      </c>
      <c r="X38" s="1001"/>
      <c r="Y38" s="1002"/>
      <c r="Z38" s="1000" t="s">
        <v>663</v>
      </c>
      <c r="AA38" s="1001"/>
      <c r="AB38" s="1002"/>
      <c r="AC38" s="1000" t="s">
        <v>662</v>
      </c>
      <c r="AD38" s="1001"/>
      <c r="AE38" s="1002"/>
      <c r="AF38" s="1000" t="s">
        <v>663</v>
      </c>
      <c r="AG38" s="1001"/>
      <c r="AH38" s="1003"/>
    </row>
    <row r="39" spans="1:34" s="541" customFormat="1" ht="16.350000000000001" customHeight="1" x14ac:dyDescent="0.2">
      <c r="A39" s="1009"/>
      <c r="B39" s="1007" t="s">
        <v>294</v>
      </c>
      <c r="C39" s="1001"/>
      <c r="D39" s="1001"/>
      <c r="E39" s="1001"/>
      <c r="F39" s="1001"/>
      <c r="G39" s="1001"/>
      <c r="H39" s="1001"/>
      <c r="I39" s="1001"/>
      <c r="J39" s="1002"/>
      <c r="K39" s="1000"/>
      <c r="L39" s="1001"/>
      <c r="M39" s="1002"/>
      <c r="N39" s="1000"/>
      <c r="O39" s="1001"/>
      <c r="P39" s="1002"/>
      <c r="Q39" s="1000"/>
      <c r="R39" s="1001"/>
      <c r="S39" s="1002"/>
      <c r="T39" s="1000"/>
      <c r="U39" s="1001"/>
      <c r="V39" s="1002"/>
      <c r="W39" s="1000"/>
      <c r="X39" s="1001"/>
      <c r="Y39" s="1002"/>
      <c r="Z39" s="1000"/>
      <c r="AA39" s="1001"/>
      <c r="AB39" s="1002"/>
      <c r="AC39" s="1000"/>
      <c r="AD39" s="1001"/>
      <c r="AE39" s="1002"/>
      <c r="AF39" s="1000"/>
      <c r="AG39" s="1001"/>
      <c r="AH39" s="1003"/>
    </row>
    <row r="40" spans="1:34" s="541" customFormat="1" ht="16.350000000000001" customHeight="1" x14ac:dyDescent="0.2">
      <c r="A40" s="1009"/>
      <c r="B40" s="1007" t="s">
        <v>295</v>
      </c>
      <c r="C40" s="1001"/>
      <c r="D40" s="1001"/>
      <c r="E40" s="1001"/>
      <c r="F40" s="1001"/>
      <c r="G40" s="1001"/>
      <c r="H40" s="1001"/>
      <c r="I40" s="1001"/>
      <c r="J40" s="1002"/>
      <c r="K40" s="1000"/>
      <c r="L40" s="1001"/>
      <c r="M40" s="1002"/>
      <c r="N40" s="1000"/>
      <c r="O40" s="1001"/>
      <c r="P40" s="1002"/>
      <c r="Q40" s="1000"/>
      <c r="R40" s="1001"/>
      <c r="S40" s="1002"/>
      <c r="T40" s="1000"/>
      <c r="U40" s="1001"/>
      <c r="V40" s="1002"/>
      <c r="W40" s="1000"/>
      <c r="X40" s="1001"/>
      <c r="Y40" s="1002"/>
      <c r="Z40" s="1000"/>
      <c r="AA40" s="1001"/>
      <c r="AB40" s="1002"/>
      <c r="AC40" s="1000"/>
      <c r="AD40" s="1001"/>
      <c r="AE40" s="1002"/>
      <c r="AF40" s="1000"/>
      <c r="AG40" s="1001"/>
      <c r="AH40" s="1003"/>
    </row>
    <row r="41" spans="1:34" s="541" customFormat="1" ht="14.25" customHeight="1" x14ac:dyDescent="0.2">
      <c r="A41" s="1009"/>
      <c r="B41" s="1005" t="s">
        <v>296</v>
      </c>
      <c r="C41" s="1005"/>
      <c r="D41" s="1005"/>
      <c r="E41" s="1005"/>
      <c r="F41" s="1005"/>
      <c r="G41" s="1005"/>
      <c r="H41" s="1005"/>
      <c r="I41" s="1005"/>
      <c r="J41" s="1005"/>
      <c r="K41" s="1005"/>
      <c r="L41" s="1005"/>
      <c r="M41" s="1005"/>
      <c r="N41" s="1005"/>
      <c r="O41" s="1005"/>
      <c r="P41" s="1005"/>
      <c r="Q41" s="1005"/>
      <c r="R41" s="1005"/>
      <c r="S41" s="1005"/>
      <c r="T41" s="1005"/>
      <c r="U41" s="1005"/>
      <c r="V41" s="1005"/>
      <c r="W41" s="1005"/>
      <c r="X41" s="1005"/>
      <c r="Y41" s="1005"/>
      <c r="Z41" s="1005"/>
      <c r="AA41" s="1005"/>
      <c r="AB41" s="1005"/>
      <c r="AC41" s="1005"/>
      <c r="AD41" s="1005"/>
      <c r="AE41" s="1005"/>
      <c r="AF41" s="1005"/>
      <c r="AG41" s="1005"/>
      <c r="AH41" s="1006"/>
    </row>
    <row r="42" spans="1:34" s="541" customFormat="1" ht="16.350000000000001" customHeight="1" x14ac:dyDescent="0.2">
      <c r="A42" s="1020"/>
      <c r="B42" s="951" t="s">
        <v>664</v>
      </c>
      <c r="C42" s="952"/>
      <c r="D42" s="952"/>
      <c r="E42" s="952"/>
      <c r="F42" s="952"/>
      <c r="G42" s="952"/>
      <c r="H42" s="952"/>
      <c r="I42" s="952"/>
      <c r="J42" s="953"/>
      <c r="K42" s="938" t="s">
        <v>665</v>
      </c>
      <c r="L42" s="938"/>
      <c r="M42" s="938"/>
      <c r="N42" s="938" t="s">
        <v>666</v>
      </c>
      <c r="O42" s="938"/>
      <c r="P42" s="938"/>
      <c r="Q42" s="938" t="s">
        <v>667</v>
      </c>
      <c r="R42" s="938"/>
      <c r="S42" s="938"/>
      <c r="T42" s="938" t="s">
        <v>668</v>
      </c>
      <c r="U42" s="938"/>
      <c r="V42" s="938"/>
      <c r="W42" s="938" t="s">
        <v>669</v>
      </c>
      <c r="X42" s="938"/>
      <c r="Y42" s="938"/>
      <c r="Z42" s="938" t="s">
        <v>670</v>
      </c>
      <c r="AA42" s="938"/>
      <c r="AB42" s="938"/>
      <c r="AC42" s="938" t="s">
        <v>144</v>
      </c>
      <c r="AD42" s="938"/>
      <c r="AE42" s="938"/>
      <c r="AF42" s="938" t="s">
        <v>147</v>
      </c>
      <c r="AG42" s="938"/>
      <c r="AH42" s="939"/>
    </row>
    <row r="43" spans="1:34" s="541" customFormat="1" ht="15.6" customHeight="1" x14ac:dyDescent="0.2">
      <c r="A43" s="1020"/>
      <c r="B43" s="954"/>
      <c r="C43" s="955"/>
      <c r="D43" s="955"/>
      <c r="E43" s="955"/>
      <c r="F43" s="955"/>
      <c r="G43" s="955"/>
      <c r="H43" s="955"/>
      <c r="I43" s="955"/>
      <c r="J43" s="956"/>
      <c r="K43" s="938"/>
      <c r="L43" s="938"/>
      <c r="M43" s="938"/>
      <c r="N43" s="938"/>
      <c r="O43" s="938"/>
      <c r="P43" s="938"/>
      <c r="Q43" s="938"/>
      <c r="R43" s="938"/>
      <c r="S43" s="938"/>
      <c r="T43" s="938"/>
      <c r="U43" s="938"/>
      <c r="V43" s="938"/>
      <c r="W43" s="938"/>
      <c r="X43" s="938"/>
      <c r="Y43" s="938"/>
      <c r="Z43" s="938"/>
      <c r="AA43" s="938"/>
      <c r="AB43" s="938"/>
      <c r="AC43" s="938"/>
      <c r="AD43" s="938"/>
      <c r="AE43" s="938"/>
      <c r="AF43" s="938"/>
      <c r="AG43" s="938"/>
      <c r="AH43" s="939"/>
    </row>
    <row r="44" spans="1:34" s="541" customFormat="1" ht="15.9" customHeight="1" x14ac:dyDescent="0.2">
      <c r="A44" s="1020"/>
      <c r="B44" s="957"/>
      <c r="C44" s="958"/>
      <c r="D44" s="958"/>
      <c r="E44" s="958"/>
      <c r="F44" s="958"/>
      <c r="G44" s="958"/>
      <c r="H44" s="958"/>
      <c r="I44" s="958"/>
      <c r="J44" s="959"/>
      <c r="K44" s="940" t="s">
        <v>671</v>
      </c>
      <c r="L44" s="941"/>
      <c r="M44" s="941"/>
      <c r="N44" s="941"/>
      <c r="O44" s="941"/>
      <c r="P44" s="941"/>
      <c r="Q44" s="941"/>
      <c r="R44" s="941"/>
      <c r="S44" s="942"/>
      <c r="T44" s="943"/>
      <c r="U44" s="923"/>
      <c r="V44" s="923"/>
      <c r="W44" s="923"/>
      <c r="X44" s="923"/>
      <c r="Y44" s="923"/>
      <c r="Z44" s="923"/>
      <c r="AA44" s="923"/>
      <c r="AB44" s="923"/>
      <c r="AC44" s="923"/>
      <c r="AD44" s="923"/>
      <c r="AE44" s="923"/>
      <c r="AF44" s="923"/>
      <c r="AG44" s="923"/>
      <c r="AH44" s="924"/>
    </row>
    <row r="45" spans="1:34" s="541" customFormat="1" ht="15.9" customHeight="1" x14ac:dyDescent="0.2">
      <c r="A45" s="1020"/>
      <c r="B45" s="944" t="s">
        <v>672</v>
      </c>
      <c r="C45" s="945"/>
      <c r="D45" s="926"/>
      <c r="E45" s="926"/>
      <c r="F45" s="926"/>
      <c r="G45" s="926"/>
      <c r="H45" s="926"/>
      <c r="I45" s="926"/>
      <c r="J45" s="926"/>
      <c r="K45" s="927"/>
      <c r="L45" s="928"/>
      <c r="M45" s="928"/>
      <c r="N45" s="928"/>
      <c r="O45" s="928"/>
      <c r="P45" s="922" t="s">
        <v>673</v>
      </c>
      <c r="Q45" s="922"/>
      <c r="R45" s="923"/>
      <c r="S45" s="923"/>
      <c r="T45" s="923"/>
      <c r="U45" s="923"/>
      <c r="V45" s="922" t="s">
        <v>152</v>
      </c>
      <c r="W45" s="922"/>
      <c r="X45" s="928"/>
      <c r="Y45" s="928"/>
      <c r="Z45" s="928"/>
      <c r="AA45" s="928"/>
      <c r="AB45" s="922" t="s">
        <v>673</v>
      </c>
      <c r="AC45" s="922"/>
      <c r="AD45" s="923"/>
      <c r="AE45" s="923"/>
      <c r="AF45" s="923"/>
      <c r="AG45" s="923"/>
      <c r="AH45" s="924"/>
    </row>
    <row r="46" spans="1:34" s="541" customFormat="1" ht="15.9" customHeight="1" x14ac:dyDescent="0.2">
      <c r="A46" s="1020"/>
      <c r="B46" s="550"/>
      <c r="C46" s="551"/>
      <c r="D46" s="932" t="s">
        <v>674</v>
      </c>
      <c r="E46" s="932"/>
      <c r="F46" s="933"/>
      <c r="G46" s="929" t="s">
        <v>675</v>
      </c>
      <c r="H46" s="930"/>
      <c r="I46" s="930"/>
      <c r="J46" s="931"/>
      <c r="K46" s="927"/>
      <c r="L46" s="928"/>
      <c r="M46" s="928"/>
      <c r="N46" s="928"/>
      <c r="O46" s="928"/>
      <c r="P46" s="922" t="s">
        <v>673</v>
      </c>
      <c r="Q46" s="922"/>
      <c r="R46" s="923"/>
      <c r="S46" s="923"/>
      <c r="T46" s="923"/>
      <c r="U46" s="923"/>
      <c r="V46" s="922" t="s">
        <v>152</v>
      </c>
      <c r="W46" s="922"/>
      <c r="X46" s="928"/>
      <c r="Y46" s="928"/>
      <c r="Z46" s="928"/>
      <c r="AA46" s="928"/>
      <c r="AB46" s="922" t="s">
        <v>673</v>
      </c>
      <c r="AC46" s="922"/>
      <c r="AD46" s="923"/>
      <c r="AE46" s="923"/>
      <c r="AF46" s="923"/>
      <c r="AG46" s="923"/>
      <c r="AH46" s="924"/>
    </row>
    <row r="47" spans="1:34" s="541" customFormat="1" ht="15.9" customHeight="1" x14ac:dyDescent="0.2">
      <c r="A47" s="1020"/>
      <c r="B47" s="550"/>
      <c r="C47" s="551"/>
      <c r="D47" s="934"/>
      <c r="E47" s="934"/>
      <c r="F47" s="935"/>
      <c r="G47" s="929" t="s">
        <v>144</v>
      </c>
      <c r="H47" s="930"/>
      <c r="I47" s="930"/>
      <c r="J47" s="931"/>
      <c r="K47" s="927"/>
      <c r="L47" s="928"/>
      <c r="M47" s="928"/>
      <c r="N47" s="928"/>
      <c r="O47" s="928"/>
      <c r="P47" s="922" t="s">
        <v>673</v>
      </c>
      <c r="Q47" s="922"/>
      <c r="R47" s="923"/>
      <c r="S47" s="923"/>
      <c r="T47" s="923"/>
      <c r="U47" s="923"/>
      <c r="V47" s="922" t="s">
        <v>152</v>
      </c>
      <c r="W47" s="922"/>
      <c r="X47" s="928"/>
      <c r="Y47" s="928"/>
      <c r="Z47" s="928"/>
      <c r="AA47" s="928"/>
      <c r="AB47" s="922" t="s">
        <v>673</v>
      </c>
      <c r="AC47" s="922"/>
      <c r="AD47" s="923"/>
      <c r="AE47" s="923"/>
      <c r="AF47" s="923"/>
      <c r="AG47" s="923"/>
      <c r="AH47" s="924"/>
    </row>
    <row r="48" spans="1:34" s="541" customFormat="1" ht="15.9" customHeight="1" x14ac:dyDescent="0.2">
      <c r="A48" s="1020"/>
      <c r="B48" s="552"/>
      <c r="C48" s="553"/>
      <c r="D48" s="936"/>
      <c r="E48" s="936"/>
      <c r="F48" s="937"/>
      <c r="G48" s="929" t="s">
        <v>676</v>
      </c>
      <c r="H48" s="930"/>
      <c r="I48" s="930"/>
      <c r="J48" s="931"/>
      <c r="K48" s="927"/>
      <c r="L48" s="928"/>
      <c r="M48" s="928"/>
      <c r="N48" s="928"/>
      <c r="O48" s="928"/>
      <c r="P48" s="922" t="s">
        <v>673</v>
      </c>
      <c r="Q48" s="922"/>
      <c r="R48" s="923"/>
      <c r="S48" s="923"/>
      <c r="T48" s="923"/>
      <c r="U48" s="923"/>
      <c r="V48" s="922" t="s">
        <v>152</v>
      </c>
      <c r="W48" s="922"/>
      <c r="X48" s="928"/>
      <c r="Y48" s="928"/>
      <c r="Z48" s="928"/>
      <c r="AA48" s="928"/>
      <c r="AB48" s="922" t="s">
        <v>673</v>
      </c>
      <c r="AC48" s="922"/>
      <c r="AD48" s="923"/>
      <c r="AE48" s="923"/>
      <c r="AF48" s="923"/>
      <c r="AG48" s="923"/>
      <c r="AH48" s="924"/>
    </row>
    <row r="49" spans="1:34" s="541" customFormat="1" ht="16.350000000000001" customHeight="1" x14ac:dyDescent="0.2">
      <c r="A49" s="1020"/>
      <c r="B49" s="925" t="s">
        <v>677</v>
      </c>
      <c r="C49" s="926"/>
      <c r="D49" s="926"/>
      <c r="E49" s="926"/>
      <c r="F49" s="926"/>
      <c r="G49" s="926"/>
      <c r="H49" s="926"/>
      <c r="I49" s="926"/>
      <c r="J49" s="926"/>
      <c r="K49" s="927"/>
      <c r="L49" s="928"/>
      <c r="M49" s="928"/>
      <c r="N49" s="928"/>
      <c r="O49" s="928"/>
      <c r="P49" s="922" t="s">
        <v>673</v>
      </c>
      <c r="Q49" s="922"/>
      <c r="R49" s="923"/>
      <c r="S49" s="923"/>
      <c r="T49" s="923"/>
      <c r="U49" s="923"/>
      <c r="V49" s="922" t="s">
        <v>152</v>
      </c>
      <c r="W49" s="922"/>
      <c r="X49" s="928"/>
      <c r="Y49" s="928"/>
      <c r="Z49" s="928"/>
      <c r="AA49" s="928"/>
      <c r="AB49" s="922" t="s">
        <v>673</v>
      </c>
      <c r="AC49" s="922"/>
      <c r="AD49" s="923"/>
      <c r="AE49" s="923"/>
      <c r="AF49" s="923"/>
      <c r="AG49" s="923"/>
      <c r="AH49" s="924"/>
    </row>
    <row r="50" spans="1:34" s="541" customFormat="1" ht="16.350000000000001" customHeight="1" thickBot="1" x14ac:dyDescent="0.25">
      <c r="A50" s="1020"/>
      <c r="B50" s="909" t="s">
        <v>298</v>
      </c>
      <c r="C50" s="910"/>
      <c r="D50" s="910"/>
      <c r="E50" s="910"/>
      <c r="F50" s="910"/>
      <c r="G50" s="910"/>
      <c r="H50" s="910"/>
      <c r="I50" s="910"/>
      <c r="J50" s="910"/>
      <c r="K50" s="911"/>
      <c r="L50" s="912"/>
      <c r="M50" s="912"/>
      <c r="N50" s="912"/>
      <c r="O50" s="912"/>
      <c r="P50" s="912"/>
      <c r="Q50" s="912"/>
      <c r="R50" s="912"/>
      <c r="S50" s="912"/>
      <c r="T50" s="913" t="s">
        <v>299</v>
      </c>
      <c r="U50" s="913"/>
      <c r="V50" s="914"/>
      <c r="W50" s="915"/>
      <c r="X50" s="915"/>
      <c r="Y50" s="915"/>
      <c r="Z50" s="915"/>
      <c r="AA50" s="915"/>
      <c r="AB50" s="915"/>
      <c r="AC50" s="915"/>
      <c r="AD50" s="915"/>
      <c r="AE50" s="915"/>
      <c r="AF50" s="915"/>
      <c r="AG50" s="915"/>
      <c r="AH50" s="916"/>
    </row>
    <row r="51" spans="1:34" s="541" customFormat="1" ht="14.25" customHeight="1" x14ac:dyDescent="0.2">
      <c r="A51" s="1008" t="s">
        <v>679</v>
      </c>
      <c r="B51" s="948" t="s">
        <v>292</v>
      </c>
      <c r="C51" s="949"/>
      <c r="D51" s="949"/>
      <c r="E51" s="949"/>
      <c r="F51" s="949"/>
      <c r="G51" s="949"/>
      <c r="H51" s="949"/>
      <c r="I51" s="949"/>
      <c r="J51" s="949"/>
      <c r="K51" s="949"/>
      <c r="L51" s="949"/>
      <c r="M51" s="949"/>
      <c r="N51" s="949"/>
      <c r="O51" s="949"/>
      <c r="P51" s="949"/>
      <c r="Q51" s="949"/>
      <c r="R51" s="949"/>
      <c r="S51" s="949"/>
      <c r="T51" s="949"/>
      <c r="U51" s="949"/>
      <c r="V51" s="949"/>
      <c r="W51" s="949"/>
      <c r="X51" s="949"/>
      <c r="Y51" s="949"/>
      <c r="Z51" s="949"/>
      <c r="AA51" s="949"/>
      <c r="AB51" s="949"/>
      <c r="AC51" s="949"/>
      <c r="AD51" s="949"/>
      <c r="AE51" s="949"/>
      <c r="AF51" s="949"/>
      <c r="AG51" s="949"/>
      <c r="AH51" s="950"/>
    </row>
    <row r="52" spans="1:34" s="541" customFormat="1" ht="21.15" customHeight="1" x14ac:dyDescent="0.2">
      <c r="A52" s="1009"/>
      <c r="B52" s="1011" t="s">
        <v>293</v>
      </c>
      <c r="C52" s="1012"/>
      <c r="D52" s="1012"/>
      <c r="E52" s="1012"/>
      <c r="F52" s="1012"/>
      <c r="G52" s="1012"/>
      <c r="H52" s="1012"/>
      <c r="I52" s="1012"/>
      <c r="J52" s="1013"/>
      <c r="K52" s="1000" t="s">
        <v>94</v>
      </c>
      <c r="L52" s="1001"/>
      <c r="M52" s="1001"/>
      <c r="N52" s="1001"/>
      <c r="O52" s="1001"/>
      <c r="P52" s="1002"/>
      <c r="Q52" s="1000" t="s">
        <v>95</v>
      </c>
      <c r="R52" s="1001"/>
      <c r="S52" s="1001"/>
      <c r="T52" s="1001"/>
      <c r="U52" s="1001"/>
      <c r="V52" s="1002"/>
      <c r="W52" s="1000" t="s">
        <v>96</v>
      </c>
      <c r="X52" s="1001"/>
      <c r="Y52" s="1001"/>
      <c r="Z52" s="1001"/>
      <c r="AA52" s="1001"/>
      <c r="AB52" s="1002"/>
      <c r="AC52" s="1017" t="s">
        <v>97</v>
      </c>
      <c r="AD52" s="1018"/>
      <c r="AE52" s="1018"/>
      <c r="AF52" s="1018"/>
      <c r="AG52" s="1018"/>
      <c r="AH52" s="1019"/>
    </row>
    <row r="53" spans="1:34" s="541" customFormat="1" ht="16.350000000000001" customHeight="1" x14ac:dyDescent="0.2">
      <c r="A53" s="1009"/>
      <c r="B53" s="1014"/>
      <c r="C53" s="1015"/>
      <c r="D53" s="1015"/>
      <c r="E53" s="1015"/>
      <c r="F53" s="1015"/>
      <c r="G53" s="1015"/>
      <c r="H53" s="1015"/>
      <c r="I53" s="1015"/>
      <c r="J53" s="1016"/>
      <c r="K53" s="1000" t="s">
        <v>662</v>
      </c>
      <c r="L53" s="1001"/>
      <c r="M53" s="1002"/>
      <c r="N53" s="1000" t="s">
        <v>663</v>
      </c>
      <c r="O53" s="1001"/>
      <c r="P53" s="1002"/>
      <c r="Q53" s="1000" t="s">
        <v>662</v>
      </c>
      <c r="R53" s="1001"/>
      <c r="S53" s="1002"/>
      <c r="T53" s="1000" t="s">
        <v>663</v>
      </c>
      <c r="U53" s="1001"/>
      <c r="V53" s="1002"/>
      <c r="W53" s="1000" t="s">
        <v>662</v>
      </c>
      <c r="X53" s="1001"/>
      <c r="Y53" s="1002"/>
      <c r="Z53" s="1000" t="s">
        <v>663</v>
      </c>
      <c r="AA53" s="1001"/>
      <c r="AB53" s="1002"/>
      <c r="AC53" s="1000" t="s">
        <v>662</v>
      </c>
      <c r="AD53" s="1001"/>
      <c r="AE53" s="1002"/>
      <c r="AF53" s="1000" t="s">
        <v>663</v>
      </c>
      <c r="AG53" s="1001"/>
      <c r="AH53" s="1003"/>
    </row>
    <row r="54" spans="1:34" s="541" customFormat="1" ht="16.350000000000001" customHeight="1" x14ac:dyDescent="0.2">
      <c r="A54" s="1009"/>
      <c r="B54" s="1007" t="s">
        <v>294</v>
      </c>
      <c r="C54" s="1001"/>
      <c r="D54" s="1001"/>
      <c r="E54" s="1001"/>
      <c r="F54" s="1001"/>
      <c r="G54" s="1001"/>
      <c r="H54" s="1001"/>
      <c r="I54" s="1001"/>
      <c r="J54" s="1002"/>
      <c r="K54" s="1000"/>
      <c r="L54" s="1001"/>
      <c r="M54" s="1002"/>
      <c r="N54" s="1000"/>
      <c r="O54" s="1001"/>
      <c r="P54" s="1002"/>
      <c r="Q54" s="1000"/>
      <c r="R54" s="1001"/>
      <c r="S54" s="1002"/>
      <c r="T54" s="1000"/>
      <c r="U54" s="1001"/>
      <c r="V54" s="1002"/>
      <c r="W54" s="1000"/>
      <c r="X54" s="1001"/>
      <c r="Y54" s="1002"/>
      <c r="Z54" s="1000"/>
      <c r="AA54" s="1001"/>
      <c r="AB54" s="1002"/>
      <c r="AC54" s="1000"/>
      <c r="AD54" s="1001"/>
      <c r="AE54" s="1002"/>
      <c r="AF54" s="1000"/>
      <c r="AG54" s="1001"/>
      <c r="AH54" s="1003"/>
    </row>
    <row r="55" spans="1:34" s="541" customFormat="1" ht="16.350000000000001" customHeight="1" x14ac:dyDescent="0.2">
      <c r="A55" s="1009"/>
      <c r="B55" s="1007" t="s">
        <v>295</v>
      </c>
      <c r="C55" s="1001"/>
      <c r="D55" s="1001"/>
      <c r="E55" s="1001"/>
      <c r="F55" s="1001"/>
      <c r="G55" s="1001"/>
      <c r="H55" s="1001"/>
      <c r="I55" s="1001"/>
      <c r="J55" s="1002"/>
      <c r="K55" s="1000"/>
      <c r="L55" s="1001"/>
      <c r="M55" s="1002"/>
      <c r="N55" s="1000"/>
      <c r="O55" s="1001"/>
      <c r="P55" s="1002"/>
      <c r="Q55" s="1000"/>
      <c r="R55" s="1001"/>
      <c r="S55" s="1002"/>
      <c r="T55" s="1000"/>
      <c r="U55" s="1001"/>
      <c r="V55" s="1002"/>
      <c r="W55" s="1000"/>
      <c r="X55" s="1001"/>
      <c r="Y55" s="1002"/>
      <c r="Z55" s="1000"/>
      <c r="AA55" s="1001"/>
      <c r="AB55" s="1002"/>
      <c r="AC55" s="1000"/>
      <c r="AD55" s="1001"/>
      <c r="AE55" s="1002"/>
      <c r="AF55" s="1000"/>
      <c r="AG55" s="1001"/>
      <c r="AH55" s="1003"/>
    </row>
    <row r="56" spans="1:34" s="541" customFormat="1" ht="14.25" customHeight="1" x14ac:dyDescent="0.2">
      <c r="A56" s="1009"/>
      <c r="B56" s="1004" t="s">
        <v>296</v>
      </c>
      <c r="C56" s="1005"/>
      <c r="D56" s="1005"/>
      <c r="E56" s="1005"/>
      <c r="F56" s="1005"/>
      <c r="G56" s="1005"/>
      <c r="H56" s="1005"/>
      <c r="I56" s="1005"/>
      <c r="J56" s="1005"/>
      <c r="K56" s="1005"/>
      <c r="L56" s="1005"/>
      <c r="M56" s="1005"/>
      <c r="N56" s="1005"/>
      <c r="O56" s="1005"/>
      <c r="P56" s="1005"/>
      <c r="Q56" s="1005"/>
      <c r="R56" s="1005"/>
      <c r="S56" s="1005"/>
      <c r="T56" s="1005"/>
      <c r="U56" s="1005"/>
      <c r="V56" s="1005"/>
      <c r="W56" s="1005"/>
      <c r="X56" s="1005"/>
      <c r="Y56" s="1005"/>
      <c r="Z56" s="1005"/>
      <c r="AA56" s="1005"/>
      <c r="AB56" s="1005"/>
      <c r="AC56" s="1005"/>
      <c r="AD56" s="1005"/>
      <c r="AE56" s="1005"/>
      <c r="AF56" s="1005"/>
      <c r="AG56" s="1005"/>
      <c r="AH56" s="1006"/>
    </row>
    <row r="57" spans="1:34" s="541" customFormat="1" ht="16.350000000000001" customHeight="1" x14ac:dyDescent="0.2">
      <c r="A57" s="1009"/>
      <c r="B57" s="951" t="s">
        <v>664</v>
      </c>
      <c r="C57" s="952"/>
      <c r="D57" s="952"/>
      <c r="E57" s="952"/>
      <c r="F57" s="952"/>
      <c r="G57" s="952"/>
      <c r="H57" s="952"/>
      <c r="I57" s="952"/>
      <c r="J57" s="953"/>
      <c r="K57" s="938" t="s">
        <v>665</v>
      </c>
      <c r="L57" s="938"/>
      <c r="M57" s="938"/>
      <c r="N57" s="938" t="s">
        <v>666</v>
      </c>
      <c r="O57" s="938"/>
      <c r="P57" s="938"/>
      <c r="Q57" s="938" t="s">
        <v>667</v>
      </c>
      <c r="R57" s="938"/>
      <c r="S57" s="938"/>
      <c r="T57" s="938" t="s">
        <v>668</v>
      </c>
      <c r="U57" s="938"/>
      <c r="V57" s="938"/>
      <c r="W57" s="938" t="s">
        <v>669</v>
      </c>
      <c r="X57" s="938"/>
      <c r="Y57" s="938"/>
      <c r="Z57" s="938" t="s">
        <v>670</v>
      </c>
      <c r="AA57" s="938"/>
      <c r="AB57" s="938"/>
      <c r="AC57" s="938" t="s">
        <v>144</v>
      </c>
      <c r="AD57" s="938"/>
      <c r="AE57" s="938"/>
      <c r="AF57" s="938" t="s">
        <v>147</v>
      </c>
      <c r="AG57" s="938"/>
      <c r="AH57" s="939"/>
    </row>
    <row r="58" spans="1:34" s="541" customFormat="1" ht="15.6" customHeight="1" x14ac:dyDescent="0.2">
      <c r="A58" s="1009"/>
      <c r="B58" s="954"/>
      <c r="C58" s="955"/>
      <c r="D58" s="955"/>
      <c r="E58" s="955"/>
      <c r="F58" s="955"/>
      <c r="G58" s="955"/>
      <c r="H58" s="955"/>
      <c r="I58" s="955"/>
      <c r="J58" s="956"/>
      <c r="K58" s="938"/>
      <c r="L58" s="938"/>
      <c r="M58" s="938"/>
      <c r="N58" s="938"/>
      <c r="O58" s="938"/>
      <c r="P58" s="938"/>
      <c r="Q58" s="938"/>
      <c r="R58" s="938"/>
      <c r="S58" s="938"/>
      <c r="T58" s="938"/>
      <c r="U58" s="938"/>
      <c r="V58" s="938"/>
      <c r="W58" s="938"/>
      <c r="X58" s="938"/>
      <c r="Y58" s="938"/>
      <c r="Z58" s="938"/>
      <c r="AA58" s="938"/>
      <c r="AB58" s="938"/>
      <c r="AC58" s="938"/>
      <c r="AD58" s="938"/>
      <c r="AE58" s="938"/>
      <c r="AF58" s="938"/>
      <c r="AG58" s="938"/>
      <c r="AH58" s="939"/>
    </row>
    <row r="59" spans="1:34" s="541" customFormat="1" ht="15.9" customHeight="1" x14ac:dyDescent="0.2">
      <c r="A59" s="1009"/>
      <c r="B59" s="957"/>
      <c r="C59" s="958"/>
      <c r="D59" s="958"/>
      <c r="E59" s="958"/>
      <c r="F59" s="958"/>
      <c r="G59" s="958"/>
      <c r="H59" s="958"/>
      <c r="I59" s="958"/>
      <c r="J59" s="959"/>
      <c r="K59" s="940" t="s">
        <v>671</v>
      </c>
      <c r="L59" s="941"/>
      <c r="M59" s="941"/>
      <c r="N59" s="941"/>
      <c r="O59" s="941"/>
      <c r="P59" s="941"/>
      <c r="Q59" s="941"/>
      <c r="R59" s="941"/>
      <c r="S59" s="942"/>
      <c r="T59" s="943"/>
      <c r="U59" s="923"/>
      <c r="V59" s="923"/>
      <c r="W59" s="923"/>
      <c r="X59" s="923"/>
      <c r="Y59" s="923"/>
      <c r="Z59" s="923"/>
      <c r="AA59" s="923"/>
      <c r="AB59" s="923"/>
      <c r="AC59" s="923"/>
      <c r="AD59" s="923"/>
      <c r="AE59" s="923"/>
      <c r="AF59" s="923"/>
      <c r="AG59" s="923"/>
      <c r="AH59" s="924"/>
    </row>
    <row r="60" spans="1:34" s="541" customFormat="1" ht="15.9" customHeight="1" x14ac:dyDescent="0.2">
      <c r="A60" s="1009"/>
      <c r="B60" s="944" t="s">
        <v>672</v>
      </c>
      <c r="C60" s="945"/>
      <c r="D60" s="926"/>
      <c r="E60" s="926"/>
      <c r="F60" s="926"/>
      <c r="G60" s="926"/>
      <c r="H60" s="926"/>
      <c r="I60" s="926"/>
      <c r="J60" s="926"/>
      <c r="K60" s="927"/>
      <c r="L60" s="928"/>
      <c r="M60" s="928"/>
      <c r="N60" s="928"/>
      <c r="O60" s="928"/>
      <c r="P60" s="922" t="s">
        <v>673</v>
      </c>
      <c r="Q60" s="922"/>
      <c r="R60" s="923"/>
      <c r="S60" s="923"/>
      <c r="T60" s="923"/>
      <c r="U60" s="923"/>
      <c r="V60" s="922" t="s">
        <v>152</v>
      </c>
      <c r="W60" s="922"/>
      <c r="X60" s="928"/>
      <c r="Y60" s="928"/>
      <c r="Z60" s="928"/>
      <c r="AA60" s="928"/>
      <c r="AB60" s="922" t="s">
        <v>673</v>
      </c>
      <c r="AC60" s="922"/>
      <c r="AD60" s="923"/>
      <c r="AE60" s="923"/>
      <c r="AF60" s="923"/>
      <c r="AG60" s="923"/>
      <c r="AH60" s="924"/>
    </row>
    <row r="61" spans="1:34" s="541" customFormat="1" ht="15.9" customHeight="1" x14ac:dyDescent="0.2">
      <c r="A61" s="1009"/>
      <c r="B61" s="550"/>
      <c r="C61" s="551"/>
      <c r="D61" s="932" t="s">
        <v>674</v>
      </c>
      <c r="E61" s="932"/>
      <c r="F61" s="933"/>
      <c r="G61" s="929" t="s">
        <v>675</v>
      </c>
      <c r="H61" s="930"/>
      <c r="I61" s="930"/>
      <c r="J61" s="931"/>
      <c r="K61" s="927"/>
      <c r="L61" s="928"/>
      <c r="M61" s="928"/>
      <c r="N61" s="928"/>
      <c r="O61" s="928"/>
      <c r="P61" s="922" t="s">
        <v>673</v>
      </c>
      <c r="Q61" s="922"/>
      <c r="R61" s="923"/>
      <c r="S61" s="923"/>
      <c r="T61" s="923"/>
      <c r="U61" s="923"/>
      <c r="V61" s="922" t="s">
        <v>152</v>
      </c>
      <c r="W61" s="922"/>
      <c r="X61" s="928"/>
      <c r="Y61" s="928"/>
      <c r="Z61" s="928"/>
      <c r="AA61" s="928"/>
      <c r="AB61" s="922" t="s">
        <v>673</v>
      </c>
      <c r="AC61" s="922"/>
      <c r="AD61" s="923"/>
      <c r="AE61" s="923"/>
      <c r="AF61" s="923"/>
      <c r="AG61" s="923"/>
      <c r="AH61" s="924"/>
    </row>
    <row r="62" spans="1:34" s="541" customFormat="1" ht="15.9" customHeight="1" x14ac:dyDescent="0.2">
      <c r="A62" s="1009"/>
      <c r="B62" s="550"/>
      <c r="C62" s="551"/>
      <c r="D62" s="934"/>
      <c r="E62" s="934"/>
      <c r="F62" s="935"/>
      <c r="G62" s="929" t="s">
        <v>144</v>
      </c>
      <c r="H62" s="930"/>
      <c r="I62" s="930"/>
      <c r="J62" s="931"/>
      <c r="K62" s="927"/>
      <c r="L62" s="928"/>
      <c r="M62" s="928"/>
      <c r="N62" s="928"/>
      <c r="O62" s="928"/>
      <c r="P62" s="922" t="s">
        <v>673</v>
      </c>
      <c r="Q62" s="922"/>
      <c r="R62" s="923"/>
      <c r="S62" s="923"/>
      <c r="T62" s="923"/>
      <c r="U62" s="923"/>
      <c r="V62" s="922" t="s">
        <v>152</v>
      </c>
      <c r="W62" s="922"/>
      <c r="X62" s="928"/>
      <c r="Y62" s="928"/>
      <c r="Z62" s="928"/>
      <c r="AA62" s="928"/>
      <c r="AB62" s="922" t="s">
        <v>673</v>
      </c>
      <c r="AC62" s="922"/>
      <c r="AD62" s="923"/>
      <c r="AE62" s="923"/>
      <c r="AF62" s="923"/>
      <c r="AG62" s="923"/>
      <c r="AH62" s="924"/>
    </row>
    <row r="63" spans="1:34" s="541" customFormat="1" ht="15.9" customHeight="1" x14ac:dyDescent="0.2">
      <c r="A63" s="1009"/>
      <c r="B63" s="552"/>
      <c r="C63" s="553"/>
      <c r="D63" s="936"/>
      <c r="E63" s="936"/>
      <c r="F63" s="937"/>
      <c r="G63" s="929" t="s">
        <v>676</v>
      </c>
      <c r="H63" s="930"/>
      <c r="I63" s="930"/>
      <c r="J63" s="931"/>
      <c r="K63" s="927"/>
      <c r="L63" s="928"/>
      <c r="M63" s="928"/>
      <c r="N63" s="928"/>
      <c r="O63" s="928"/>
      <c r="P63" s="922" t="s">
        <v>673</v>
      </c>
      <c r="Q63" s="922"/>
      <c r="R63" s="923"/>
      <c r="S63" s="923"/>
      <c r="T63" s="923"/>
      <c r="U63" s="923"/>
      <c r="V63" s="922" t="s">
        <v>152</v>
      </c>
      <c r="W63" s="922"/>
      <c r="X63" s="928"/>
      <c r="Y63" s="928"/>
      <c r="Z63" s="928"/>
      <c r="AA63" s="928"/>
      <c r="AB63" s="922" t="s">
        <v>673</v>
      </c>
      <c r="AC63" s="922"/>
      <c r="AD63" s="923"/>
      <c r="AE63" s="923"/>
      <c r="AF63" s="923"/>
      <c r="AG63" s="923"/>
      <c r="AH63" s="924"/>
    </row>
    <row r="64" spans="1:34" s="541" customFormat="1" ht="16.350000000000001" customHeight="1" x14ac:dyDescent="0.2">
      <c r="A64" s="1009"/>
      <c r="B64" s="925" t="s">
        <v>677</v>
      </c>
      <c r="C64" s="926"/>
      <c r="D64" s="926"/>
      <c r="E64" s="926"/>
      <c r="F64" s="926"/>
      <c r="G64" s="926"/>
      <c r="H64" s="926"/>
      <c r="I64" s="926"/>
      <c r="J64" s="926"/>
      <c r="K64" s="927"/>
      <c r="L64" s="928"/>
      <c r="M64" s="928"/>
      <c r="N64" s="928"/>
      <c r="O64" s="928"/>
      <c r="P64" s="922" t="s">
        <v>673</v>
      </c>
      <c r="Q64" s="922"/>
      <c r="R64" s="923"/>
      <c r="S64" s="923"/>
      <c r="T64" s="923"/>
      <c r="U64" s="923"/>
      <c r="V64" s="922" t="s">
        <v>152</v>
      </c>
      <c r="W64" s="922"/>
      <c r="X64" s="928"/>
      <c r="Y64" s="928"/>
      <c r="Z64" s="928"/>
      <c r="AA64" s="928"/>
      <c r="AB64" s="922" t="s">
        <v>673</v>
      </c>
      <c r="AC64" s="922"/>
      <c r="AD64" s="923"/>
      <c r="AE64" s="923"/>
      <c r="AF64" s="923"/>
      <c r="AG64" s="923"/>
      <c r="AH64" s="924"/>
    </row>
    <row r="65" spans="1:35" s="541" customFormat="1" ht="16.350000000000001" customHeight="1" thickBot="1" x14ac:dyDescent="0.25">
      <c r="A65" s="1010"/>
      <c r="B65" s="909" t="s">
        <v>298</v>
      </c>
      <c r="C65" s="910"/>
      <c r="D65" s="910"/>
      <c r="E65" s="910"/>
      <c r="F65" s="910"/>
      <c r="G65" s="910"/>
      <c r="H65" s="910"/>
      <c r="I65" s="910"/>
      <c r="J65" s="910"/>
      <c r="K65" s="911"/>
      <c r="L65" s="912"/>
      <c r="M65" s="912"/>
      <c r="N65" s="912"/>
      <c r="O65" s="912"/>
      <c r="P65" s="912"/>
      <c r="Q65" s="912"/>
      <c r="R65" s="912"/>
      <c r="S65" s="912"/>
      <c r="T65" s="913" t="s">
        <v>299</v>
      </c>
      <c r="U65" s="913"/>
      <c r="V65" s="914"/>
      <c r="W65" s="915"/>
      <c r="X65" s="915"/>
      <c r="Y65" s="915"/>
      <c r="Z65" s="915"/>
      <c r="AA65" s="915"/>
      <c r="AB65" s="915"/>
      <c r="AC65" s="915"/>
      <c r="AD65" s="915"/>
      <c r="AE65" s="915"/>
      <c r="AF65" s="915"/>
      <c r="AG65" s="915"/>
      <c r="AH65" s="916"/>
    </row>
    <row r="66" spans="1:35" s="541" customFormat="1" ht="16.350000000000001" customHeight="1" thickBot="1" x14ac:dyDescent="0.25">
      <c r="A66" s="917" t="s">
        <v>300</v>
      </c>
      <c r="B66" s="918"/>
      <c r="C66" s="918"/>
      <c r="D66" s="918"/>
      <c r="E66" s="918"/>
      <c r="F66" s="918"/>
      <c r="G66" s="918"/>
      <c r="H66" s="919" t="s">
        <v>301</v>
      </c>
      <c r="I66" s="920"/>
      <c r="J66" s="920"/>
      <c r="K66" s="920"/>
      <c r="L66" s="920"/>
      <c r="M66" s="920"/>
      <c r="N66" s="920"/>
      <c r="O66" s="920"/>
      <c r="P66" s="920"/>
      <c r="Q66" s="920"/>
      <c r="R66" s="920"/>
      <c r="S66" s="920"/>
      <c r="T66" s="920"/>
      <c r="U66" s="920"/>
      <c r="V66" s="920"/>
      <c r="W66" s="920"/>
      <c r="X66" s="920"/>
      <c r="Y66" s="920"/>
      <c r="Z66" s="920"/>
      <c r="AA66" s="920"/>
      <c r="AB66" s="920"/>
      <c r="AC66" s="920"/>
      <c r="AD66" s="920"/>
      <c r="AE66" s="920"/>
      <c r="AF66" s="920"/>
      <c r="AG66" s="920"/>
      <c r="AH66" s="921"/>
    </row>
    <row r="67" spans="1:35" s="541" customFormat="1" ht="16.350000000000001" customHeight="1" x14ac:dyDescent="0.2">
      <c r="A67" s="633"/>
      <c r="B67" s="633"/>
      <c r="C67" s="633"/>
      <c r="D67" s="633"/>
      <c r="E67" s="633"/>
      <c r="F67" s="633"/>
      <c r="G67" s="633"/>
      <c r="H67" s="549"/>
      <c r="I67" s="549"/>
      <c r="J67" s="549"/>
      <c r="K67" s="549"/>
      <c r="L67" s="549"/>
      <c r="M67" s="549"/>
      <c r="N67" s="549"/>
      <c r="O67" s="549"/>
      <c r="P67" s="549"/>
      <c r="Q67" s="549"/>
      <c r="R67" s="549"/>
      <c r="S67" s="549"/>
      <c r="T67" s="549"/>
      <c r="U67" s="549"/>
      <c r="V67" s="549"/>
      <c r="W67" s="549"/>
      <c r="X67" s="549"/>
      <c r="Y67" s="549"/>
      <c r="Z67" s="549"/>
      <c r="AA67" s="549" t="s">
        <v>616</v>
      </c>
      <c r="AB67" s="549"/>
      <c r="AC67" s="549"/>
      <c r="AD67" s="549"/>
      <c r="AE67" s="549"/>
      <c r="AF67" s="549"/>
      <c r="AG67" s="549"/>
      <c r="AH67" s="549" t="s">
        <v>616</v>
      </c>
    </row>
    <row r="68" spans="1:35" s="541" customFormat="1" ht="15" customHeight="1" thickBot="1" x14ac:dyDescent="0.25">
      <c r="A68" s="985" t="s">
        <v>302</v>
      </c>
      <c r="B68" s="985"/>
      <c r="C68" s="985"/>
      <c r="D68" s="985"/>
      <c r="E68" s="985"/>
      <c r="F68" s="985"/>
      <c r="G68" s="985"/>
      <c r="H68" s="985"/>
      <c r="I68" s="985"/>
      <c r="J68" s="985"/>
      <c r="K68" s="985"/>
      <c r="L68" s="985"/>
      <c r="M68" s="985"/>
      <c r="N68" s="985"/>
      <c r="O68" s="985"/>
      <c r="P68" s="985"/>
      <c r="Q68" s="985"/>
      <c r="R68" s="985"/>
      <c r="S68" s="985"/>
      <c r="T68" s="985"/>
      <c r="U68" s="985"/>
      <c r="V68" s="985"/>
      <c r="W68" s="985"/>
      <c r="X68" s="985"/>
      <c r="Y68" s="985"/>
      <c r="Z68" s="985"/>
      <c r="AA68" s="985"/>
      <c r="AB68" s="985"/>
      <c r="AC68" s="985"/>
      <c r="AD68" s="985"/>
      <c r="AE68" s="985"/>
      <c r="AF68" s="985"/>
      <c r="AG68" s="985"/>
      <c r="AH68" s="985"/>
    </row>
    <row r="69" spans="1:35" s="541" customFormat="1" ht="16.350000000000001" customHeight="1" x14ac:dyDescent="0.2">
      <c r="A69" s="986" t="s">
        <v>303</v>
      </c>
      <c r="B69" s="987"/>
      <c r="C69" s="992" t="s">
        <v>115</v>
      </c>
      <c r="D69" s="993"/>
      <c r="E69" s="993"/>
      <c r="F69" s="993"/>
      <c r="G69" s="994"/>
      <c r="H69" s="995"/>
      <c r="I69" s="996"/>
      <c r="J69" s="996"/>
      <c r="K69" s="996"/>
      <c r="L69" s="996"/>
      <c r="M69" s="996"/>
      <c r="N69" s="996"/>
      <c r="O69" s="996"/>
      <c r="P69" s="996"/>
      <c r="Q69" s="996"/>
      <c r="R69" s="996"/>
      <c r="S69" s="996"/>
      <c r="T69" s="996"/>
      <c r="U69" s="996"/>
      <c r="V69" s="996"/>
      <c r="W69" s="996"/>
      <c r="X69" s="996"/>
      <c r="Y69" s="996"/>
      <c r="Z69" s="996"/>
      <c r="AA69" s="996"/>
      <c r="AB69" s="996"/>
      <c r="AC69" s="996"/>
      <c r="AD69" s="996"/>
      <c r="AE69" s="996"/>
      <c r="AF69" s="996"/>
      <c r="AG69" s="996"/>
      <c r="AH69" s="997"/>
    </row>
    <row r="70" spans="1:35" s="541" customFormat="1" ht="27.9" customHeight="1" x14ac:dyDescent="0.2">
      <c r="A70" s="988"/>
      <c r="B70" s="989"/>
      <c r="C70" s="971" t="s">
        <v>287</v>
      </c>
      <c r="D70" s="971"/>
      <c r="E70" s="971"/>
      <c r="F70" s="971"/>
      <c r="G70" s="971"/>
      <c r="H70" s="998"/>
      <c r="I70" s="998"/>
      <c r="J70" s="998"/>
      <c r="K70" s="998"/>
      <c r="L70" s="998"/>
      <c r="M70" s="998"/>
      <c r="N70" s="998"/>
      <c r="O70" s="998"/>
      <c r="P70" s="998"/>
      <c r="Q70" s="998"/>
      <c r="R70" s="998"/>
      <c r="S70" s="998"/>
      <c r="T70" s="998"/>
      <c r="U70" s="998"/>
      <c r="V70" s="998"/>
      <c r="W70" s="998"/>
      <c r="X70" s="998"/>
      <c r="Y70" s="998"/>
      <c r="Z70" s="998"/>
      <c r="AA70" s="998"/>
      <c r="AB70" s="998"/>
      <c r="AC70" s="998"/>
      <c r="AD70" s="998"/>
      <c r="AE70" s="998"/>
      <c r="AF70" s="998"/>
      <c r="AG70" s="998"/>
      <c r="AH70" s="999"/>
    </row>
    <row r="71" spans="1:35" s="541" customFormat="1" ht="15.75" customHeight="1" x14ac:dyDescent="0.2">
      <c r="A71" s="988"/>
      <c r="B71" s="989"/>
      <c r="C71" s="971" t="s">
        <v>92</v>
      </c>
      <c r="D71" s="971"/>
      <c r="E71" s="971"/>
      <c r="F71" s="971"/>
      <c r="G71" s="971"/>
      <c r="H71" s="831" t="s">
        <v>174</v>
      </c>
      <c r="I71" s="814"/>
      <c r="J71" s="814"/>
      <c r="K71" s="814"/>
      <c r="L71" s="982"/>
      <c r="M71" s="982"/>
      <c r="N71" s="631" t="s">
        <v>259</v>
      </c>
      <c r="O71" s="982"/>
      <c r="P71" s="982"/>
      <c r="Q71" s="497" t="s">
        <v>58</v>
      </c>
      <c r="R71" s="814"/>
      <c r="S71" s="814"/>
      <c r="T71" s="814"/>
      <c r="U71" s="814"/>
      <c r="V71" s="814"/>
      <c r="W71" s="814"/>
      <c r="X71" s="814"/>
      <c r="Y71" s="814"/>
      <c r="Z71" s="814"/>
      <c r="AA71" s="814"/>
      <c r="AB71" s="814"/>
      <c r="AC71" s="814"/>
      <c r="AD71" s="814"/>
      <c r="AE71" s="814"/>
      <c r="AF71" s="814"/>
      <c r="AG71" s="814"/>
      <c r="AH71" s="983"/>
    </row>
    <row r="72" spans="1:35" s="541" customFormat="1" ht="15.75" customHeight="1" x14ac:dyDescent="0.2">
      <c r="A72" s="988"/>
      <c r="B72" s="989"/>
      <c r="C72" s="971"/>
      <c r="D72" s="971"/>
      <c r="E72" s="971"/>
      <c r="F72" s="971"/>
      <c r="G72" s="971"/>
      <c r="H72" s="816"/>
      <c r="I72" s="764"/>
      <c r="J72" s="764"/>
      <c r="K72" s="764"/>
      <c r="L72" s="498" t="s">
        <v>116</v>
      </c>
      <c r="M72" s="498" t="s">
        <v>622</v>
      </c>
      <c r="N72" s="764"/>
      <c r="O72" s="764"/>
      <c r="P72" s="764"/>
      <c r="Q72" s="764"/>
      <c r="R72" s="764"/>
      <c r="S72" s="764"/>
      <c r="T72" s="764"/>
      <c r="U72" s="764"/>
      <c r="V72" s="498" t="s">
        <v>623</v>
      </c>
      <c r="W72" s="498" t="s">
        <v>624</v>
      </c>
      <c r="X72" s="764"/>
      <c r="Y72" s="764"/>
      <c r="Z72" s="764"/>
      <c r="AA72" s="764"/>
      <c r="AB72" s="764"/>
      <c r="AC72" s="764"/>
      <c r="AD72" s="764"/>
      <c r="AE72" s="764"/>
      <c r="AF72" s="764"/>
      <c r="AG72" s="764"/>
      <c r="AH72" s="984"/>
    </row>
    <row r="73" spans="1:35" s="541" customFormat="1" ht="15.75" customHeight="1" x14ac:dyDescent="0.2">
      <c r="A73" s="988"/>
      <c r="B73" s="989"/>
      <c r="C73" s="971"/>
      <c r="D73" s="971"/>
      <c r="E73" s="971"/>
      <c r="F73" s="971"/>
      <c r="G73" s="971"/>
      <c r="H73" s="816"/>
      <c r="I73" s="764"/>
      <c r="J73" s="764"/>
      <c r="K73" s="764"/>
      <c r="L73" s="498" t="s">
        <v>625</v>
      </c>
      <c r="M73" s="498" t="s">
        <v>626</v>
      </c>
      <c r="N73" s="764"/>
      <c r="O73" s="764"/>
      <c r="P73" s="764"/>
      <c r="Q73" s="764"/>
      <c r="R73" s="764"/>
      <c r="S73" s="764"/>
      <c r="T73" s="764"/>
      <c r="U73" s="764"/>
      <c r="V73" s="498" t="s">
        <v>627</v>
      </c>
      <c r="W73" s="498" t="s">
        <v>628</v>
      </c>
      <c r="X73" s="764"/>
      <c r="Y73" s="764"/>
      <c r="Z73" s="764"/>
      <c r="AA73" s="764"/>
      <c r="AB73" s="764"/>
      <c r="AC73" s="764"/>
      <c r="AD73" s="764"/>
      <c r="AE73" s="764"/>
      <c r="AF73" s="764"/>
      <c r="AG73" s="764"/>
      <c r="AH73" s="984"/>
    </row>
    <row r="74" spans="1:35" s="541" customFormat="1" ht="18.899999999999999" customHeight="1" x14ac:dyDescent="0.2">
      <c r="A74" s="988"/>
      <c r="B74" s="989"/>
      <c r="C74" s="971"/>
      <c r="D74" s="971"/>
      <c r="E74" s="971"/>
      <c r="F74" s="971"/>
      <c r="G74" s="971"/>
      <c r="H74" s="766"/>
      <c r="I74" s="767"/>
      <c r="J74" s="767"/>
      <c r="K74" s="767"/>
      <c r="L74" s="767"/>
      <c r="M74" s="767"/>
      <c r="N74" s="767"/>
      <c r="O74" s="767"/>
      <c r="P74" s="767"/>
      <c r="Q74" s="767"/>
      <c r="R74" s="767"/>
      <c r="S74" s="767"/>
      <c r="T74" s="767"/>
      <c r="U74" s="767"/>
      <c r="V74" s="767"/>
      <c r="W74" s="767"/>
      <c r="X74" s="767"/>
      <c r="Y74" s="767"/>
      <c r="Z74" s="767"/>
      <c r="AA74" s="767"/>
      <c r="AB74" s="767"/>
      <c r="AC74" s="767"/>
      <c r="AD74" s="767"/>
      <c r="AE74" s="767"/>
      <c r="AF74" s="767"/>
      <c r="AG74" s="767"/>
      <c r="AH74" s="970"/>
    </row>
    <row r="75" spans="1:35" s="541" customFormat="1" ht="16.350000000000001" customHeight="1" x14ac:dyDescent="0.2">
      <c r="A75" s="988"/>
      <c r="B75" s="989"/>
      <c r="C75" s="971" t="s">
        <v>288</v>
      </c>
      <c r="D75" s="971"/>
      <c r="E75" s="971"/>
      <c r="F75" s="971"/>
      <c r="G75" s="971"/>
      <c r="H75" s="973" t="s">
        <v>100</v>
      </c>
      <c r="I75" s="974"/>
      <c r="J75" s="975"/>
      <c r="K75" s="775"/>
      <c r="L75" s="776"/>
      <c r="M75" s="776"/>
      <c r="N75" s="776"/>
      <c r="O75" s="776"/>
      <c r="P75" s="776"/>
      <c r="Q75" s="504" t="s">
        <v>629</v>
      </c>
      <c r="R75" s="505"/>
      <c r="S75" s="777"/>
      <c r="T75" s="777"/>
      <c r="U75" s="778"/>
      <c r="V75" s="973" t="s">
        <v>101</v>
      </c>
      <c r="W75" s="974"/>
      <c r="X75" s="975"/>
      <c r="Y75" s="976"/>
      <c r="Z75" s="977"/>
      <c r="AA75" s="977"/>
      <c r="AB75" s="977"/>
      <c r="AC75" s="977"/>
      <c r="AD75" s="977"/>
      <c r="AE75" s="977"/>
      <c r="AF75" s="977"/>
      <c r="AG75" s="977"/>
      <c r="AH75" s="978"/>
    </row>
    <row r="76" spans="1:35" s="541" customFormat="1" ht="16.350000000000001" customHeight="1" thickBot="1" x14ac:dyDescent="0.25">
      <c r="A76" s="990"/>
      <c r="B76" s="991"/>
      <c r="C76" s="972"/>
      <c r="D76" s="972"/>
      <c r="E76" s="972"/>
      <c r="F76" s="972"/>
      <c r="G76" s="972"/>
      <c r="H76" s="780" t="s">
        <v>260</v>
      </c>
      <c r="I76" s="780"/>
      <c r="J76" s="780"/>
      <c r="K76" s="979"/>
      <c r="L76" s="980"/>
      <c r="M76" s="980"/>
      <c r="N76" s="980"/>
      <c r="O76" s="980"/>
      <c r="P76" s="980"/>
      <c r="Q76" s="980"/>
      <c r="R76" s="980"/>
      <c r="S76" s="980"/>
      <c r="T76" s="980"/>
      <c r="U76" s="980"/>
      <c r="V76" s="980"/>
      <c r="W76" s="980"/>
      <c r="X76" s="980"/>
      <c r="Y76" s="980"/>
      <c r="Z76" s="980"/>
      <c r="AA76" s="980"/>
      <c r="AB76" s="980"/>
      <c r="AC76" s="980"/>
      <c r="AD76" s="980"/>
      <c r="AE76" s="980"/>
      <c r="AF76" s="980"/>
      <c r="AG76" s="980"/>
      <c r="AH76" s="981"/>
    </row>
    <row r="77" spans="1:35" s="541" customFormat="1" ht="14.25" customHeight="1" x14ac:dyDescent="0.2">
      <c r="A77" s="948" t="s">
        <v>296</v>
      </c>
      <c r="B77" s="949"/>
      <c r="C77" s="949"/>
      <c r="D77" s="949"/>
      <c r="E77" s="949"/>
      <c r="F77" s="949"/>
      <c r="G77" s="949"/>
      <c r="H77" s="949"/>
      <c r="I77" s="949"/>
      <c r="J77" s="949"/>
      <c r="K77" s="949"/>
      <c r="L77" s="949"/>
      <c r="M77" s="949"/>
      <c r="N77" s="949"/>
      <c r="O77" s="949"/>
      <c r="P77" s="949"/>
      <c r="Q77" s="949"/>
      <c r="R77" s="949"/>
      <c r="S77" s="949"/>
      <c r="T77" s="949"/>
      <c r="U77" s="949"/>
      <c r="V77" s="949"/>
      <c r="W77" s="949"/>
      <c r="X77" s="949"/>
      <c r="Y77" s="949"/>
      <c r="Z77" s="949"/>
      <c r="AA77" s="949"/>
      <c r="AB77" s="949"/>
      <c r="AC77" s="949"/>
      <c r="AD77" s="949"/>
      <c r="AE77" s="949"/>
      <c r="AF77" s="949"/>
      <c r="AG77" s="949"/>
      <c r="AH77" s="950"/>
    </row>
    <row r="78" spans="1:35" s="549" customFormat="1" ht="15" customHeight="1" thickBot="1" x14ac:dyDescent="0.25">
      <c r="A78" s="962" t="s">
        <v>297</v>
      </c>
      <c r="B78" s="915"/>
      <c r="C78" s="915"/>
      <c r="D78" s="915"/>
      <c r="E78" s="915"/>
      <c r="F78" s="915"/>
      <c r="G78" s="915"/>
      <c r="H78" s="915"/>
      <c r="I78" s="915"/>
      <c r="J78" s="915"/>
      <c r="K78" s="915"/>
      <c r="L78" s="915"/>
      <c r="M78" s="963"/>
      <c r="N78" s="964"/>
      <c r="O78" s="965"/>
      <c r="P78" s="965"/>
      <c r="Q78" s="546" t="s">
        <v>658</v>
      </c>
      <c r="R78" s="547"/>
      <c r="S78" s="966" t="s">
        <v>659</v>
      </c>
      <c r="T78" s="915"/>
      <c r="U78" s="915"/>
      <c r="V78" s="915"/>
      <c r="W78" s="915"/>
      <c r="X78" s="915"/>
      <c r="Y78" s="915"/>
      <c r="Z78" s="915"/>
      <c r="AA78" s="915"/>
      <c r="AB78" s="915"/>
      <c r="AC78" s="963"/>
      <c r="AD78" s="967"/>
      <c r="AE78" s="968"/>
      <c r="AF78" s="968"/>
      <c r="AG78" s="546" t="s">
        <v>660</v>
      </c>
      <c r="AH78" s="548"/>
      <c r="AI78" s="541"/>
    </row>
    <row r="79" spans="1:35" s="541" customFormat="1" ht="20.100000000000001" customHeight="1" x14ac:dyDescent="0.2">
      <c r="A79" s="946" t="s">
        <v>661</v>
      </c>
      <c r="B79" s="949" t="s">
        <v>296</v>
      </c>
      <c r="C79" s="949"/>
      <c r="D79" s="949"/>
      <c r="E79" s="949"/>
      <c r="F79" s="949"/>
      <c r="G79" s="949"/>
      <c r="H79" s="949"/>
      <c r="I79" s="949"/>
      <c r="J79" s="949"/>
      <c r="K79" s="949"/>
      <c r="L79" s="949"/>
      <c r="M79" s="949"/>
      <c r="N79" s="949"/>
      <c r="O79" s="949"/>
      <c r="P79" s="949"/>
      <c r="Q79" s="949"/>
      <c r="R79" s="949"/>
      <c r="S79" s="949"/>
      <c r="T79" s="949"/>
      <c r="U79" s="949"/>
      <c r="V79" s="949"/>
      <c r="W79" s="949"/>
      <c r="X79" s="949"/>
      <c r="Y79" s="949"/>
      <c r="Z79" s="949"/>
      <c r="AA79" s="949"/>
      <c r="AB79" s="949"/>
      <c r="AC79" s="949"/>
      <c r="AD79" s="949"/>
      <c r="AE79" s="949"/>
      <c r="AF79" s="949"/>
      <c r="AG79" s="949"/>
      <c r="AH79" s="950"/>
    </row>
    <row r="80" spans="1:35" s="541" customFormat="1" ht="16.350000000000001" customHeight="1" x14ac:dyDescent="0.2">
      <c r="A80" s="947"/>
      <c r="B80" s="951" t="s">
        <v>664</v>
      </c>
      <c r="C80" s="952"/>
      <c r="D80" s="952"/>
      <c r="E80" s="952"/>
      <c r="F80" s="952"/>
      <c r="G80" s="952"/>
      <c r="H80" s="952"/>
      <c r="I80" s="952"/>
      <c r="J80" s="953"/>
      <c r="K80" s="938" t="s">
        <v>665</v>
      </c>
      <c r="L80" s="938"/>
      <c r="M80" s="938"/>
      <c r="N80" s="938" t="s">
        <v>666</v>
      </c>
      <c r="O80" s="938"/>
      <c r="P80" s="938"/>
      <c r="Q80" s="938" t="s">
        <v>667</v>
      </c>
      <c r="R80" s="938"/>
      <c r="S80" s="938"/>
      <c r="T80" s="938" t="s">
        <v>668</v>
      </c>
      <c r="U80" s="938"/>
      <c r="V80" s="938"/>
      <c r="W80" s="938" t="s">
        <v>669</v>
      </c>
      <c r="X80" s="938"/>
      <c r="Y80" s="938"/>
      <c r="Z80" s="938" t="s">
        <v>670</v>
      </c>
      <c r="AA80" s="938"/>
      <c r="AB80" s="938"/>
      <c r="AC80" s="938" t="s">
        <v>144</v>
      </c>
      <c r="AD80" s="938"/>
      <c r="AE80" s="938"/>
      <c r="AF80" s="938" t="s">
        <v>147</v>
      </c>
      <c r="AG80" s="938"/>
      <c r="AH80" s="939"/>
    </row>
    <row r="81" spans="1:34" s="541" customFormat="1" ht="15.6" customHeight="1" x14ac:dyDescent="0.2">
      <c r="A81" s="947"/>
      <c r="B81" s="954"/>
      <c r="C81" s="955"/>
      <c r="D81" s="955"/>
      <c r="E81" s="955"/>
      <c r="F81" s="955"/>
      <c r="G81" s="955"/>
      <c r="H81" s="955"/>
      <c r="I81" s="955"/>
      <c r="J81" s="956"/>
      <c r="K81" s="938"/>
      <c r="L81" s="938"/>
      <c r="M81" s="938"/>
      <c r="N81" s="938"/>
      <c r="O81" s="938"/>
      <c r="P81" s="938"/>
      <c r="Q81" s="938"/>
      <c r="R81" s="938"/>
      <c r="S81" s="938"/>
      <c r="T81" s="938"/>
      <c r="U81" s="938"/>
      <c r="V81" s="938"/>
      <c r="W81" s="938"/>
      <c r="X81" s="938"/>
      <c r="Y81" s="938"/>
      <c r="Z81" s="938"/>
      <c r="AA81" s="938"/>
      <c r="AB81" s="938"/>
      <c r="AC81" s="938"/>
      <c r="AD81" s="938"/>
      <c r="AE81" s="938"/>
      <c r="AF81" s="938"/>
      <c r="AG81" s="938"/>
      <c r="AH81" s="939"/>
    </row>
    <row r="82" spans="1:34" s="541" customFormat="1" ht="15.9" customHeight="1" x14ac:dyDescent="0.2">
      <c r="A82" s="947"/>
      <c r="B82" s="957"/>
      <c r="C82" s="958"/>
      <c r="D82" s="958"/>
      <c r="E82" s="958"/>
      <c r="F82" s="958"/>
      <c r="G82" s="958"/>
      <c r="H82" s="958"/>
      <c r="I82" s="958"/>
      <c r="J82" s="959"/>
      <c r="K82" s="940" t="s">
        <v>671</v>
      </c>
      <c r="L82" s="941"/>
      <c r="M82" s="941"/>
      <c r="N82" s="941"/>
      <c r="O82" s="941"/>
      <c r="P82" s="941"/>
      <c r="Q82" s="941"/>
      <c r="R82" s="941"/>
      <c r="S82" s="942"/>
      <c r="T82" s="943"/>
      <c r="U82" s="923"/>
      <c r="V82" s="923"/>
      <c r="W82" s="923"/>
      <c r="X82" s="923"/>
      <c r="Y82" s="923"/>
      <c r="Z82" s="923"/>
      <c r="AA82" s="923"/>
      <c r="AB82" s="923"/>
      <c r="AC82" s="923"/>
      <c r="AD82" s="923"/>
      <c r="AE82" s="923"/>
      <c r="AF82" s="923"/>
      <c r="AG82" s="923"/>
      <c r="AH82" s="924"/>
    </row>
    <row r="83" spans="1:34" s="541" customFormat="1" ht="15.9" customHeight="1" x14ac:dyDescent="0.2">
      <c r="A83" s="947"/>
      <c r="B83" s="944" t="s">
        <v>672</v>
      </c>
      <c r="C83" s="945"/>
      <c r="D83" s="926"/>
      <c r="E83" s="926"/>
      <c r="F83" s="926"/>
      <c r="G83" s="926"/>
      <c r="H83" s="926"/>
      <c r="I83" s="926"/>
      <c r="J83" s="926"/>
      <c r="K83" s="927"/>
      <c r="L83" s="928"/>
      <c r="M83" s="928"/>
      <c r="N83" s="928"/>
      <c r="O83" s="928"/>
      <c r="P83" s="922" t="s">
        <v>673</v>
      </c>
      <c r="Q83" s="922"/>
      <c r="R83" s="923"/>
      <c r="S83" s="923"/>
      <c r="T83" s="923"/>
      <c r="U83" s="923"/>
      <c r="V83" s="922" t="s">
        <v>152</v>
      </c>
      <c r="W83" s="922"/>
      <c r="X83" s="928"/>
      <c r="Y83" s="928"/>
      <c r="Z83" s="928"/>
      <c r="AA83" s="928"/>
      <c r="AB83" s="922" t="s">
        <v>673</v>
      </c>
      <c r="AC83" s="922"/>
      <c r="AD83" s="923"/>
      <c r="AE83" s="923"/>
      <c r="AF83" s="923"/>
      <c r="AG83" s="923"/>
      <c r="AH83" s="924"/>
    </row>
    <row r="84" spans="1:34" s="541" customFormat="1" ht="15.9" customHeight="1" x14ac:dyDescent="0.2">
      <c r="A84" s="947"/>
      <c r="B84" s="550"/>
      <c r="C84" s="551"/>
      <c r="D84" s="932" t="s">
        <v>674</v>
      </c>
      <c r="E84" s="932"/>
      <c r="F84" s="933"/>
      <c r="G84" s="929" t="s">
        <v>675</v>
      </c>
      <c r="H84" s="930"/>
      <c r="I84" s="930"/>
      <c r="J84" s="931"/>
      <c r="K84" s="927"/>
      <c r="L84" s="928"/>
      <c r="M84" s="928"/>
      <c r="N84" s="928"/>
      <c r="O84" s="928"/>
      <c r="P84" s="922" t="s">
        <v>673</v>
      </c>
      <c r="Q84" s="922"/>
      <c r="R84" s="923"/>
      <c r="S84" s="923"/>
      <c r="T84" s="923"/>
      <c r="U84" s="923"/>
      <c r="V84" s="922" t="s">
        <v>152</v>
      </c>
      <c r="W84" s="922"/>
      <c r="X84" s="928"/>
      <c r="Y84" s="928"/>
      <c r="Z84" s="928"/>
      <c r="AA84" s="928"/>
      <c r="AB84" s="922" t="s">
        <v>673</v>
      </c>
      <c r="AC84" s="922"/>
      <c r="AD84" s="923"/>
      <c r="AE84" s="923"/>
      <c r="AF84" s="923"/>
      <c r="AG84" s="923"/>
      <c r="AH84" s="924"/>
    </row>
    <row r="85" spans="1:34" s="541" customFormat="1" ht="15.9" customHeight="1" x14ac:dyDescent="0.2">
      <c r="A85" s="947"/>
      <c r="B85" s="550"/>
      <c r="C85" s="551"/>
      <c r="D85" s="934"/>
      <c r="E85" s="934"/>
      <c r="F85" s="935"/>
      <c r="G85" s="929" t="s">
        <v>144</v>
      </c>
      <c r="H85" s="930"/>
      <c r="I85" s="930"/>
      <c r="J85" s="931"/>
      <c r="K85" s="927"/>
      <c r="L85" s="928"/>
      <c r="M85" s="928"/>
      <c r="N85" s="928"/>
      <c r="O85" s="928"/>
      <c r="P85" s="922" t="s">
        <v>673</v>
      </c>
      <c r="Q85" s="922"/>
      <c r="R85" s="923"/>
      <c r="S85" s="923"/>
      <c r="T85" s="923"/>
      <c r="U85" s="923"/>
      <c r="V85" s="922" t="s">
        <v>152</v>
      </c>
      <c r="W85" s="922"/>
      <c r="X85" s="928"/>
      <c r="Y85" s="928"/>
      <c r="Z85" s="928"/>
      <c r="AA85" s="928"/>
      <c r="AB85" s="922" t="s">
        <v>673</v>
      </c>
      <c r="AC85" s="922"/>
      <c r="AD85" s="923"/>
      <c r="AE85" s="923"/>
      <c r="AF85" s="923"/>
      <c r="AG85" s="923"/>
      <c r="AH85" s="924"/>
    </row>
    <row r="86" spans="1:34" s="541" customFormat="1" ht="15.9" customHeight="1" x14ac:dyDescent="0.2">
      <c r="A86" s="947"/>
      <c r="B86" s="552"/>
      <c r="C86" s="553"/>
      <c r="D86" s="936"/>
      <c r="E86" s="936"/>
      <c r="F86" s="937"/>
      <c r="G86" s="929" t="s">
        <v>676</v>
      </c>
      <c r="H86" s="930"/>
      <c r="I86" s="930"/>
      <c r="J86" s="931"/>
      <c r="K86" s="927"/>
      <c r="L86" s="928"/>
      <c r="M86" s="928"/>
      <c r="N86" s="928"/>
      <c r="O86" s="928"/>
      <c r="P86" s="922" t="s">
        <v>673</v>
      </c>
      <c r="Q86" s="922"/>
      <c r="R86" s="923"/>
      <c r="S86" s="923"/>
      <c r="T86" s="923"/>
      <c r="U86" s="923"/>
      <c r="V86" s="922" t="s">
        <v>152</v>
      </c>
      <c r="W86" s="922"/>
      <c r="X86" s="928"/>
      <c r="Y86" s="928"/>
      <c r="Z86" s="928"/>
      <c r="AA86" s="928"/>
      <c r="AB86" s="922" t="s">
        <v>673</v>
      </c>
      <c r="AC86" s="922"/>
      <c r="AD86" s="923"/>
      <c r="AE86" s="923"/>
      <c r="AF86" s="923"/>
      <c r="AG86" s="923"/>
      <c r="AH86" s="924"/>
    </row>
    <row r="87" spans="1:34" s="541" customFormat="1" ht="16.350000000000001" customHeight="1" x14ac:dyDescent="0.2">
      <c r="A87" s="947"/>
      <c r="B87" s="925" t="s">
        <v>677</v>
      </c>
      <c r="C87" s="926"/>
      <c r="D87" s="926"/>
      <c r="E87" s="926"/>
      <c r="F87" s="926"/>
      <c r="G87" s="926"/>
      <c r="H87" s="926"/>
      <c r="I87" s="926"/>
      <c r="J87" s="926"/>
      <c r="K87" s="927"/>
      <c r="L87" s="928"/>
      <c r="M87" s="928"/>
      <c r="N87" s="928"/>
      <c r="O87" s="928"/>
      <c r="P87" s="922" t="s">
        <v>673</v>
      </c>
      <c r="Q87" s="922"/>
      <c r="R87" s="923"/>
      <c r="S87" s="923"/>
      <c r="T87" s="923"/>
      <c r="U87" s="923"/>
      <c r="V87" s="922" t="s">
        <v>152</v>
      </c>
      <c r="W87" s="922"/>
      <c r="X87" s="928"/>
      <c r="Y87" s="928"/>
      <c r="Z87" s="928"/>
      <c r="AA87" s="928"/>
      <c r="AB87" s="922" t="s">
        <v>673</v>
      </c>
      <c r="AC87" s="922"/>
      <c r="AD87" s="923"/>
      <c r="AE87" s="923"/>
      <c r="AF87" s="923"/>
      <c r="AG87" s="923"/>
      <c r="AH87" s="924"/>
    </row>
    <row r="88" spans="1:34" s="541" customFormat="1" ht="16.350000000000001" customHeight="1" thickBot="1" x14ac:dyDescent="0.25">
      <c r="A88" s="969"/>
      <c r="B88" s="909" t="s">
        <v>298</v>
      </c>
      <c r="C88" s="910"/>
      <c r="D88" s="910"/>
      <c r="E88" s="910"/>
      <c r="F88" s="910"/>
      <c r="G88" s="910"/>
      <c r="H88" s="910"/>
      <c r="I88" s="910"/>
      <c r="J88" s="910"/>
      <c r="K88" s="911"/>
      <c r="L88" s="912"/>
      <c r="M88" s="912"/>
      <c r="N88" s="912"/>
      <c r="O88" s="912"/>
      <c r="P88" s="912"/>
      <c r="Q88" s="912"/>
      <c r="R88" s="912"/>
      <c r="S88" s="912"/>
      <c r="T88" s="913" t="s">
        <v>299</v>
      </c>
      <c r="U88" s="913"/>
      <c r="V88" s="914"/>
      <c r="W88" s="915"/>
      <c r="X88" s="915"/>
      <c r="Y88" s="915"/>
      <c r="Z88" s="915"/>
      <c r="AA88" s="915"/>
      <c r="AB88" s="915"/>
      <c r="AC88" s="915"/>
      <c r="AD88" s="915"/>
      <c r="AE88" s="915"/>
      <c r="AF88" s="915"/>
      <c r="AG88" s="915"/>
      <c r="AH88" s="916"/>
    </row>
    <row r="89" spans="1:34" s="541" customFormat="1" ht="20.100000000000001" customHeight="1" x14ac:dyDescent="0.2">
      <c r="A89" s="947" t="s">
        <v>678</v>
      </c>
      <c r="B89" s="960" t="s">
        <v>296</v>
      </c>
      <c r="C89" s="960"/>
      <c r="D89" s="960"/>
      <c r="E89" s="960"/>
      <c r="F89" s="960"/>
      <c r="G89" s="960"/>
      <c r="H89" s="960"/>
      <c r="I89" s="960"/>
      <c r="J89" s="960"/>
      <c r="K89" s="960"/>
      <c r="L89" s="960"/>
      <c r="M89" s="960"/>
      <c r="N89" s="960"/>
      <c r="O89" s="960"/>
      <c r="P89" s="960"/>
      <c r="Q89" s="960"/>
      <c r="R89" s="960"/>
      <c r="S89" s="960"/>
      <c r="T89" s="960"/>
      <c r="U89" s="960"/>
      <c r="V89" s="960"/>
      <c r="W89" s="960"/>
      <c r="X89" s="960"/>
      <c r="Y89" s="960"/>
      <c r="Z89" s="960"/>
      <c r="AA89" s="960"/>
      <c r="AB89" s="960"/>
      <c r="AC89" s="960"/>
      <c r="AD89" s="960"/>
      <c r="AE89" s="960"/>
      <c r="AF89" s="960"/>
      <c r="AG89" s="960"/>
      <c r="AH89" s="961"/>
    </row>
    <row r="90" spans="1:34" s="541" customFormat="1" ht="16.350000000000001" customHeight="1" x14ac:dyDescent="0.2">
      <c r="A90" s="947"/>
      <c r="B90" s="951" t="s">
        <v>664</v>
      </c>
      <c r="C90" s="952"/>
      <c r="D90" s="952"/>
      <c r="E90" s="952"/>
      <c r="F90" s="952"/>
      <c r="G90" s="952"/>
      <c r="H90" s="952"/>
      <c r="I90" s="952"/>
      <c r="J90" s="953"/>
      <c r="K90" s="938" t="s">
        <v>665</v>
      </c>
      <c r="L90" s="938"/>
      <c r="M90" s="938"/>
      <c r="N90" s="938" t="s">
        <v>666</v>
      </c>
      <c r="O90" s="938"/>
      <c r="P90" s="938"/>
      <c r="Q90" s="938" t="s">
        <v>667</v>
      </c>
      <c r="R90" s="938"/>
      <c r="S90" s="938"/>
      <c r="T90" s="938" t="s">
        <v>668</v>
      </c>
      <c r="U90" s="938"/>
      <c r="V90" s="938"/>
      <c r="W90" s="938" t="s">
        <v>669</v>
      </c>
      <c r="X90" s="938"/>
      <c r="Y90" s="938"/>
      <c r="Z90" s="938" t="s">
        <v>670</v>
      </c>
      <c r="AA90" s="938"/>
      <c r="AB90" s="938"/>
      <c r="AC90" s="938" t="s">
        <v>144</v>
      </c>
      <c r="AD90" s="938"/>
      <c r="AE90" s="938"/>
      <c r="AF90" s="938" t="s">
        <v>147</v>
      </c>
      <c r="AG90" s="938"/>
      <c r="AH90" s="939"/>
    </row>
    <row r="91" spans="1:34" s="541" customFormat="1" ht="15.6" customHeight="1" x14ac:dyDescent="0.2">
      <c r="A91" s="947"/>
      <c r="B91" s="954"/>
      <c r="C91" s="955"/>
      <c r="D91" s="955"/>
      <c r="E91" s="955"/>
      <c r="F91" s="955"/>
      <c r="G91" s="955"/>
      <c r="H91" s="955"/>
      <c r="I91" s="955"/>
      <c r="J91" s="956"/>
      <c r="K91" s="938"/>
      <c r="L91" s="938"/>
      <c r="M91" s="938"/>
      <c r="N91" s="938"/>
      <c r="O91" s="938"/>
      <c r="P91" s="938"/>
      <c r="Q91" s="938"/>
      <c r="R91" s="938"/>
      <c r="S91" s="938"/>
      <c r="T91" s="938"/>
      <c r="U91" s="938"/>
      <c r="V91" s="938"/>
      <c r="W91" s="938"/>
      <c r="X91" s="938"/>
      <c r="Y91" s="938"/>
      <c r="Z91" s="938"/>
      <c r="AA91" s="938"/>
      <c r="AB91" s="938"/>
      <c r="AC91" s="938"/>
      <c r="AD91" s="938"/>
      <c r="AE91" s="938"/>
      <c r="AF91" s="938"/>
      <c r="AG91" s="938"/>
      <c r="AH91" s="939"/>
    </row>
    <row r="92" spans="1:34" s="541" customFormat="1" ht="15.9" customHeight="1" x14ac:dyDescent="0.2">
      <c r="A92" s="947"/>
      <c r="B92" s="957"/>
      <c r="C92" s="958"/>
      <c r="D92" s="958"/>
      <c r="E92" s="958"/>
      <c r="F92" s="958"/>
      <c r="G92" s="958"/>
      <c r="H92" s="958"/>
      <c r="I92" s="958"/>
      <c r="J92" s="959"/>
      <c r="K92" s="940" t="s">
        <v>671</v>
      </c>
      <c r="L92" s="941"/>
      <c r="M92" s="941"/>
      <c r="N92" s="941"/>
      <c r="O92" s="941"/>
      <c r="P92" s="941"/>
      <c r="Q92" s="941"/>
      <c r="R92" s="941"/>
      <c r="S92" s="942"/>
      <c r="T92" s="943"/>
      <c r="U92" s="923"/>
      <c r="V92" s="923"/>
      <c r="W92" s="923"/>
      <c r="X92" s="923"/>
      <c r="Y92" s="923"/>
      <c r="Z92" s="923"/>
      <c r="AA92" s="923"/>
      <c r="AB92" s="923"/>
      <c r="AC92" s="923"/>
      <c r="AD92" s="923"/>
      <c r="AE92" s="923"/>
      <c r="AF92" s="923"/>
      <c r="AG92" s="923"/>
      <c r="AH92" s="924"/>
    </row>
    <row r="93" spans="1:34" s="541" customFormat="1" ht="15.9" customHeight="1" x14ac:dyDescent="0.2">
      <c r="A93" s="947"/>
      <c r="B93" s="944" t="s">
        <v>672</v>
      </c>
      <c r="C93" s="945"/>
      <c r="D93" s="926"/>
      <c r="E93" s="926"/>
      <c r="F93" s="926"/>
      <c r="G93" s="926"/>
      <c r="H93" s="926"/>
      <c r="I93" s="926"/>
      <c r="J93" s="926"/>
      <c r="K93" s="927"/>
      <c r="L93" s="928"/>
      <c r="M93" s="928"/>
      <c r="N93" s="928"/>
      <c r="O93" s="928"/>
      <c r="P93" s="922" t="s">
        <v>673</v>
      </c>
      <c r="Q93" s="922"/>
      <c r="R93" s="923"/>
      <c r="S93" s="923"/>
      <c r="T93" s="923"/>
      <c r="U93" s="923"/>
      <c r="V93" s="922" t="s">
        <v>152</v>
      </c>
      <c r="W93" s="922"/>
      <c r="X93" s="928"/>
      <c r="Y93" s="928"/>
      <c r="Z93" s="928"/>
      <c r="AA93" s="928"/>
      <c r="AB93" s="922" t="s">
        <v>673</v>
      </c>
      <c r="AC93" s="922"/>
      <c r="AD93" s="923"/>
      <c r="AE93" s="923"/>
      <c r="AF93" s="923"/>
      <c r="AG93" s="923"/>
      <c r="AH93" s="924"/>
    </row>
    <row r="94" spans="1:34" s="541" customFormat="1" ht="15.9" customHeight="1" x14ac:dyDescent="0.2">
      <c r="A94" s="947"/>
      <c r="B94" s="550"/>
      <c r="C94" s="551"/>
      <c r="D94" s="932" t="s">
        <v>674</v>
      </c>
      <c r="E94" s="932"/>
      <c r="F94" s="933"/>
      <c r="G94" s="929" t="s">
        <v>675</v>
      </c>
      <c r="H94" s="930"/>
      <c r="I94" s="930"/>
      <c r="J94" s="931"/>
      <c r="K94" s="927"/>
      <c r="L94" s="928"/>
      <c r="M94" s="928"/>
      <c r="N94" s="928"/>
      <c r="O94" s="928"/>
      <c r="P94" s="922" t="s">
        <v>673</v>
      </c>
      <c r="Q94" s="922"/>
      <c r="R94" s="923"/>
      <c r="S94" s="923"/>
      <c r="T94" s="923"/>
      <c r="U94" s="923"/>
      <c r="V94" s="922" t="s">
        <v>152</v>
      </c>
      <c r="W94" s="922"/>
      <c r="X94" s="928"/>
      <c r="Y94" s="928"/>
      <c r="Z94" s="928"/>
      <c r="AA94" s="928"/>
      <c r="AB94" s="922" t="s">
        <v>673</v>
      </c>
      <c r="AC94" s="922"/>
      <c r="AD94" s="923"/>
      <c r="AE94" s="923"/>
      <c r="AF94" s="923"/>
      <c r="AG94" s="923"/>
      <c r="AH94" s="924"/>
    </row>
    <row r="95" spans="1:34" s="541" customFormat="1" ht="15.9" customHeight="1" x14ac:dyDescent="0.2">
      <c r="A95" s="947"/>
      <c r="B95" s="550"/>
      <c r="C95" s="551"/>
      <c r="D95" s="934"/>
      <c r="E95" s="934"/>
      <c r="F95" s="935"/>
      <c r="G95" s="929" t="s">
        <v>144</v>
      </c>
      <c r="H95" s="930"/>
      <c r="I95" s="930"/>
      <c r="J95" s="931"/>
      <c r="K95" s="927"/>
      <c r="L95" s="928"/>
      <c r="M95" s="928"/>
      <c r="N95" s="928"/>
      <c r="O95" s="928"/>
      <c r="P95" s="922" t="s">
        <v>673</v>
      </c>
      <c r="Q95" s="922"/>
      <c r="R95" s="923"/>
      <c r="S95" s="923"/>
      <c r="T95" s="923"/>
      <c r="U95" s="923"/>
      <c r="V95" s="922" t="s">
        <v>152</v>
      </c>
      <c r="W95" s="922"/>
      <c r="X95" s="928"/>
      <c r="Y95" s="928"/>
      <c r="Z95" s="928"/>
      <c r="AA95" s="928"/>
      <c r="AB95" s="922" t="s">
        <v>673</v>
      </c>
      <c r="AC95" s="922"/>
      <c r="AD95" s="923"/>
      <c r="AE95" s="923"/>
      <c r="AF95" s="923"/>
      <c r="AG95" s="923"/>
      <c r="AH95" s="924"/>
    </row>
    <row r="96" spans="1:34" s="541" customFormat="1" ht="15.9" customHeight="1" x14ac:dyDescent="0.2">
      <c r="A96" s="947"/>
      <c r="B96" s="552"/>
      <c r="C96" s="553"/>
      <c r="D96" s="936"/>
      <c r="E96" s="936"/>
      <c r="F96" s="937"/>
      <c r="G96" s="929" t="s">
        <v>676</v>
      </c>
      <c r="H96" s="930"/>
      <c r="I96" s="930"/>
      <c r="J96" s="931"/>
      <c r="K96" s="927"/>
      <c r="L96" s="928"/>
      <c r="M96" s="928"/>
      <c r="N96" s="928"/>
      <c r="O96" s="928"/>
      <c r="P96" s="922" t="s">
        <v>673</v>
      </c>
      <c r="Q96" s="922"/>
      <c r="R96" s="923"/>
      <c r="S96" s="923"/>
      <c r="T96" s="923"/>
      <c r="U96" s="923"/>
      <c r="V96" s="922" t="s">
        <v>152</v>
      </c>
      <c r="W96" s="922"/>
      <c r="X96" s="928"/>
      <c r="Y96" s="928"/>
      <c r="Z96" s="928"/>
      <c r="AA96" s="928"/>
      <c r="AB96" s="922" t="s">
        <v>673</v>
      </c>
      <c r="AC96" s="922"/>
      <c r="AD96" s="923"/>
      <c r="AE96" s="923"/>
      <c r="AF96" s="923"/>
      <c r="AG96" s="923"/>
      <c r="AH96" s="924"/>
    </row>
    <row r="97" spans="1:34" s="541" customFormat="1" ht="16.350000000000001" customHeight="1" x14ac:dyDescent="0.2">
      <c r="A97" s="947"/>
      <c r="B97" s="925" t="s">
        <v>677</v>
      </c>
      <c r="C97" s="926"/>
      <c r="D97" s="926"/>
      <c r="E97" s="926"/>
      <c r="F97" s="926"/>
      <c r="G97" s="926"/>
      <c r="H97" s="926"/>
      <c r="I97" s="926"/>
      <c r="J97" s="926"/>
      <c r="K97" s="927"/>
      <c r="L97" s="928"/>
      <c r="M97" s="928"/>
      <c r="N97" s="928"/>
      <c r="O97" s="928"/>
      <c r="P97" s="922" t="s">
        <v>673</v>
      </c>
      <c r="Q97" s="922"/>
      <c r="R97" s="923"/>
      <c r="S97" s="923"/>
      <c r="T97" s="923"/>
      <c r="U97" s="923"/>
      <c r="V97" s="922" t="s">
        <v>152</v>
      </c>
      <c r="W97" s="922"/>
      <c r="X97" s="928"/>
      <c r="Y97" s="928"/>
      <c r="Z97" s="928"/>
      <c r="AA97" s="928"/>
      <c r="AB97" s="922" t="s">
        <v>673</v>
      </c>
      <c r="AC97" s="922"/>
      <c r="AD97" s="923"/>
      <c r="AE97" s="923"/>
      <c r="AF97" s="923"/>
      <c r="AG97" s="923"/>
      <c r="AH97" s="924"/>
    </row>
    <row r="98" spans="1:34" s="541" customFormat="1" ht="16.350000000000001" customHeight="1" thickBot="1" x14ac:dyDescent="0.25">
      <c r="A98" s="947"/>
      <c r="B98" s="909" t="s">
        <v>298</v>
      </c>
      <c r="C98" s="910"/>
      <c r="D98" s="910"/>
      <c r="E98" s="910"/>
      <c r="F98" s="910"/>
      <c r="G98" s="910"/>
      <c r="H98" s="910"/>
      <c r="I98" s="910"/>
      <c r="J98" s="910"/>
      <c r="K98" s="911"/>
      <c r="L98" s="912"/>
      <c r="M98" s="912"/>
      <c r="N98" s="912"/>
      <c r="O98" s="912"/>
      <c r="P98" s="912"/>
      <c r="Q98" s="912"/>
      <c r="R98" s="912"/>
      <c r="S98" s="912"/>
      <c r="T98" s="913" t="s">
        <v>299</v>
      </c>
      <c r="U98" s="913"/>
      <c r="V98" s="914"/>
      <c r="W98" s="915"/>
      <c r="X98" s="915"/>
      <c r="Y98" s="915"/>
      <c r="Z98" s="915"/>
      <c r="AA98" s="915"/>
      <c r="AB98" s="915"/>
      <c r="AC98" s="915"/>
      <c r="AD98" s="915"/>
      <c r="AE98" s="915"/>
      <c r="AF98" s="915"/>
      <c r="AG98" s="915"/>
      <c r="AH98" s="916"/>
    </row>
    <row r="99" spans="1:34" s="541" customFormat="1" ht="20.100000000000001" customHeight="1" x14ac:dyDescent="0.2">
      <c r="A99" s="946" t="s">
        <v>679</v>
      </c>
      <c r="B99" s="948" t="s">
        <v>296</v>
      </c>
      <c r="C99" s="949"/>
      <c r="D99" s="949"/>
      <c r="E99" s="949"/>
      <c r="F99" s="949"/>
      <c r="G99" s="949"/>
      <c r="H99" s="949"/>
      <c r="I99" s="949"/>
      <c r="J99" s="949"/>
      <c r="K99" s="949"/>
      <c r="L99" s="949"/>
      <c r="M99" s="949"/>
      <c r="N99" s="949"/>
      <c r="O99" s="949"/>
      <c r="P99" s="949"/>
      <c r="Q99" s="949"/>
      <c r="R99" s="949"/>
      <c r="S99" s="949"/>
      <c r="T99" s="949"/>
      <c r="U99" s="949"/>
      <c r="V99" s="949"/>
      <c r="W99" s="949"/>
      <c r="X99" s="949"/>
      <c r="Y99" s="949"/>
      <c r="Z99" s="949"/>
      <c r="AA99" s="949"/>
      <c r="AB99" s="949"/>
      <c r="AC99" s="949"/>
      <c r="AD99" s="949"/>
      <c r="AE99" s="949"/>
      <c r="AF99" s="949"/>
      <c r="AG99" s="949"/>
      <c r="AH99" s="950"/>
    </row>
    <row r="100" spans="1:34" s="541" customFormat="1" ht="16.350000000000001" customHeight="1" x14ac:dyDescent="0.2">
      <c r="A100" s="947"/>
      <c r="B100" s="951" t="s">
        <v>664</v>
      </c>
      <c r="C100" s="952"/>
      <c r="D100" s="952"/>
      <c r="E100" s="952"/>
      <c r="F100" s="952"/>
      <c r="G100" s="952"/>
      <c r="H100" s="952"/>
      <c r="I100" s="952"/>
      <c r="J100" s="953"/>
      <c r="K100" s="938" t="s">
        <v>665</v>
      </c>
      <c r="L100" s="938"/>
      <c r="M100" s="938"/>
      <c r="N100" s="938" t="s">
        <v>666</v>
      </c>
      <c r="O100" s="938"/>
      <c r="P100" s="938"/>
      <c r="Q100" s="938" t="s">
        <v>667</v>
      </c>
      <c r="R100" s="938"/>
      <c r="S100" s="938"/>
      <c r="T100" s="938" t="s">
        <v>668</v>
      </c>
      <c r="U100" s="938"/>
      <c r="V100" s="938"/>
      <c r="W100" s="938" t="s">
        <v>669</v>
      </c>
      <c r="X100" s="938"/>
      <c r="Y100" s="938"/>
      <c r="Z100" s="938" t="s">
        <v>670</v>
      </c>
      <c r="AA100" s="938"/>
      <c r="AB100" s="938"/>
      <c r="AC100" s="938" t="s">
        <v>144</v>
      </c>
      <c r="AD100" s="938"/>
      <c r="AE100" s="938"/>
      <c r="AF100" s="938" t="s">
        <v>147</v>
      </c>
      <c r="AG100" s="938"/>
      <c r="AH100" s="939"/>
    </row>
    <row r="101" spans="1:34" s="541" customFormat="1" ht="15.6" customHeight="1" x14ac:dyDescent="0.2">
      <c r="A101" s="947"/>
      <c r="B101" s="954"/>
      <c r="C101" s="955"/>
      <c r="D101" s="955"/>
      <c r="E101" s="955"/>
      <c r="F101" s="955"/>
      <c r="G101" s="955"/>
      <c r="H101" s="955"/>
      <c r="I101" s="955"/>
      <c r="J101" s="956"/>
      <c r="K101" s="938"/>
      <c r="L101" s="938"/>
      <c r="M101" s="938"/>
      <c r="N101" s="938"/>
      <c r="O101" s="938"/>
      <c r="P101" s="938"/>
      <c r="Q101" s="938"/>
      <c r="R101" s="938"/>
      <c r="S101" s="938"/>
      <c r="T101" s="938"/>
      <c r="U101" s="938"/>
      <c r="V101" s="938"/>
      <c r="W101" s="938"/>
      <c r="X101" s="938"/>
      <c r="Y101" s="938"/>
      <c r="Z101" s="938"/>
      <c r="AA101" s="938"/>
      <c r="AB101" s="938"/>
      <c r="AC101" s="938"/>
      <c r="AD101" s="938"/>
      <c r="AE101" s="938"/>
      <c r="AF101" s="938"/>
      <c r="AG101" s="938"/>
      <c r="AH101" s="939"/>
    </row>
    <row r="102" spans="1:34" s="541" customFormat="1" ht="15.9" customHeight="1" x14ac:dyDescent="0.2">
      <c r="A102" s="947"/>
      <c r="B102" s="957"/>
      <c r="C102" s="958"/>
      <c r="D102" s="958"/>
      <c r="E102" s="958"/>
      <c r="F102" s="958"/>
      <c r="G102" s="958"/>
      <c r="H102" s="958"/>
      <c r="I102" s="958"/>
      <c r="J102" s="959"/>
      <c r="K102" s="940" t="s">
        <v>671</v>
      </c>
      <c r="L102" s="941"/>
      <c r="M102" s="941"/>
      <c r="N102" s="941"/>
      <c r="O102" s="941"/>
      <c r="P102" s="941"/>
      <c r="Q102" s="941"/>
      <c r="R102" s="941"/>
      <c r="S102" s="942"/>
      <c r="T102" s="943"/>
      <c r="U102" s="923"/>
      <c r="V102" s="923"/>
      <c r="W102" s="923"/>
      <c r="X102" s="923"/>
      <c r="Y102" s="923"/>
      <c r="Z102" s="923"/>
      <c r="AA102" s="923"/>
      <c r="AB102" s="923"/>
      <c r="AC102" s="923"/>
      <c r="AD102" s="923"/>
      <c r="AE102" s="923"/>
      <c r="AF102" s="923"/>
      <c r="AG102" s="923"/>
      <c r="AH102" s="924"/>
    </row>
    <row r="103" spans="1:34" s="541" customFormat="1" ht="15.9" customHeight="1" x14ac:dyDescent="0.2">
      <c r="A103" s="947"/>
      <c r="B103" s="944" t="s">
        <v>672</v>
      </c>
      <c r="C103" s="945"/>
      <c r="D103" s="926"/>
      <c r="E103" s="926"/>
      <c r="F103" s="926"/>
      <c r="G103" s="926"/>
      <c r="H103" s="926"/>
      <c r="I103" s="926"/>
      <c r="J103" s="926"/>
      <c r="K103" s="927"/>
      <c r="L103" s="928"/>
      <c r="M103" s="928"/>
      <c r="N103" s="928"/>
      <c r="O103" s="928"/>
      <c r="P103" s="922" t="s">
        <v>673</v>
      </c>
      <c r="Q103" s="922"/>
      <c r="R103" s="923"/>
      <c r="S103" s="923"/>
      <c r="T103" s="923"/>
      <c r="U103" s="923"/>
      <c r="V103" s="922" t="s">
        <v>152</v>
      </c>
      <c r="W103" s="922"/>
      <c r="X103" s="928"/>
      <c r="Y103" s="928"/>
      <c r="Z103" s="928"/>
      <c r="AA103" s="928"/>
      <c r="AB103" s="922" t="s">
        <v>673</v>
      </c>
      <c r="AC103" s="922"/>
      <c r="AD103" s="923"/>
      <c r="AE103" s="923"/>
      <c r="AF103" s="923"/>
      <c r="AG103" s="923"/>
      <c r="AH103" s="924"/>
    </row>
    <row r="104" spans="1:34" s="541" customFormat="1" ht="15.9" customHeight="1" x14ac:dyDescent="0.2">
      <c r="A104" s="947"/>
      <c r="B104" s="550"/>
      <c r="C104" s="551"/>
      <c r="D104" s="932" t="s">
        <v>674</v>
      </c>
      <c r="E104" s="932"/>
      <c r="F104" s="933"/>
      <c r="G104" s="929" t="s">
        <v>675</v>
      </c>
      <c r="H104" s="930"/>
      <c r="I104" s="930"/>
      <c r="J104" s="931"/>
      <c r="K104" s="927"/>
      <c r="L104" s="928"/>
      <c r="M104" s="928"/>
      <c r="N104" s="928"/>
      <c r="O104" s="928"/>
      <c r="P104" s="922" t="s">
        <v>673</v>
      </c>
      <c r="Q104" s="922"/>
      <c r="R104" s="923"/>
      <c r="S104" s="923"/>
      <c r="T104" s="923"/>
      <c r="U104" s="923"/>
      <c r="V104" s="922" t="s">
        <v>152</v>
      </c>
      <c r="W104" s="922"/>
      <c r="X104" s="928"/>
      <c r="Y104" s="928"/>
      <c r="Z104" s="928"/>
      <c r="AA104" s="928"/>
      <c r="AB104" s="922" t="s">
        <v>673</v>
      </c>
      <c r="AC104" s="922"/>
      <c r="AD104" s="923"/>
      <c r="AE104" s="923"/>
      <c r="AF104" s="923"/>
      <c r="AG104" s="923"/>
      <c r="AH104" s="924"/>
    </row>
    <row r="105" spans="1:34" s="541" customFormat="1" ht="15.9" customHeight="1" x14ac:dyDescent="0.2">
      <c r="A105" s="947"/>
      <c r="B105" s="550"/>
      <c r="C105" s="551"/>
      <c r="D105" s="934"/>
      <c r="E105" s="934"/>
      <c r="F105" s="935"/>
      <c r="G105" s="929" t="s">
        <v>144</v>
      </c>
      <c r="H105" s="930"/>
      <c r="I105" s="930"/>
      <c r="J105" s="931"/>
      <c r="K105" s="927"/>
      <c r="L105" s="928"/>
      <c r="M105" s="928"/>
      <c r="N105" s="928"/>
      <c r="O105" s="928"/>
      <c r="P105" s="922" t="s">
        <v>673</v>
      </c>
      <c r="Q105" s="922"/>
      <c r="R105" s="923"/>
      <c r="S105" s="923"/>
      <c r="T105" s="923"/>
      <c r="U105" s="923"/>
      <c r="V105" s="922" t="s">
        <v>152</v>
      </c>
      <c r="W105" s="922"/>
      <c r="X105" s="928"/>
      <c r="Y105" s="928"/>
      <c r="Z105" s="928"/>
      <c r="AA105" s="928"/>
      <c r="AB105" s="922" t="s">
        <v>673</v>
      </c>
      <c r="AC105" s="922"/>
      <c r="AD105" s="923"/>
      <c r="AE105" s="923"/>
      <c r="AF105" s="923"/>
      <c r="AG105" s="923"/>
      <c r="AH105" s="924"/>
    </row>
    <row r="106" spans="1:34" s="541" customFormat="1" ht="15.9" customHeight="1" x14ac:dyDescent="0.2">
      <c r="A106" s="947"/>
      <c r="B106" s="552"/>
      <c r="C106" s="553"/>
      <c r="D106" s="936"/>
      <c r="E106" s="936"/>
      <c r="F106" s="937"/>
      <c r="G106" s="929" t="s">
        <v>676</v>
      </c>
      <c r="H106" s="930"/>
      <c r="I106" s="930"/>
      <c r="J106" s="931"/>
      <c r="K106" s="927"/>
      <c r="L106" s="928"/>
      <c r="M106" s="928"/>
      <c r="N106" s="928"/>
      <c r="O106" s="928"/>
      <c r="P106" s="922" t="s">
        <v>673</v>
      </c>
      <c r="Q106" s="922"/>
      <c r="R106" s="923"/>
      <c r="S106" s="923"/>
      <c r="T106" s="923"/>
      <c r="U106" s="923"/>
      <c r="V106" s="922" t="s">
        <v>152</v>
      </c>
      <c r="W106" s="922"/>
      <c r="X106" s="928"/>
      <c r="Y106" s="928"/>
      <c r="Z106" s="928"/>
      <c r="AA106" s="928"/>
      <c r="AB106" s="922" t="s">
        <v>673</v>
      </c>
      <c r="AC106" s="922"/>
      <c r="AD106" s="923"/>
      <c r="AE106" s="923"/>
      <c r="AF106" s="923"/>
      <c r="AG106" s="923"/>
      <c r="AH106" s="924"/>
    </row>
    <row r="107" spans="1:34" s="541" customFormat="1" ht="16.350000000000001" customHeight="1" x14ac:dyDescent="0.2">
      <c r="A107" s="947"/>
      <c r="B107" s="925" t="s">
        <v>677</v>
      </c>
      <c r="C107" s="926"/>
      <c r="D107" s="926"/>
      <c r="E107" s="926"/>
      <c r="F107" s="926"/>
      <c r="G107" s="926"/>
      <c r="H107" s="926"/>
      <c r="I107" s="926"/>
      <c r="J107" s="926"/>
      <c r="K107" s="927"/>
      <c r="L107" s="928"/>
      <c r="M107" s="928"/>
      <c r="N107" s="928"/>
      <c r="O107" s="928"/>
      <c r="P107" s="922" t="s">
        <v>673</v>
      </c>
      <c r="Q107" s="922"/>
      <c r="R107" s="923"/>
      <c r="S107" s="923"/>
      <c r="T107" s="923"/>
      <c r="U107" s="923"/>
      <c r="V107" s="922" t="s">
        <v>152</v>
      </c>
      <c r="W107" s="922"/>
      <c r="X107" s="928"/>
      <c r="Y107" s="928"/>
      <c r="Z107" s="928"/>
      <c r="AA107" s="928"/>
      <c r="AB107" s="922" t="s">
        <v>673</v>
      </c>
      <c r="AC107" s="922"/>
      <c r="AD107" s="923"/>
      <c r="AE107" s="923"/>
      <c r="AF107" s="923"/>
      <c r="AG107" s="923"/>
      <c r="AH107" s="924"/>
    </row>
    <row r="108" spans="1:34" s="541" customFormat="1" ht="16.350000000000001" customHeight="1" thickBot="1" x14ac:dyDescent="0.25">
      <c r="A108" s="947"/>
      <c r="B108" s="909" t="s">
        <v>298</v>
      </c>
      <c r="C108" s="910"/>
      <c r="D108" s="910"/>
      <c r="E108" s="910"/>
      <c r="F108" s="910"/>
      <c r="G108" s="910"/>
      <c r="H108" s="910"/>
      <c r="I108" s="910"/>
      <c r="J108" s="910"/>
      <c r="K108" s="911"/>
      <c r="L108" s="912"/>
      <c r="M108" s="912"/>
      <c r="N108" s="912"/>
      <c r="O108" s="912"/>
      <c r="P108" s="912"/>
      <c r="Q108" s="912"/>
      <c r="R108" s="912"/>
      <c r="S108" s="912"/>
      <c r="T108" s="913" t="s">
        <v>299</v>
      </c>
      <c r="U108" s="913"/>
      <c r="V108" s="914"/>
      <c r="W108" s="915"/>
      <c r="X108" s="915"/>
      <c r="Y108" s="915"/>
      <c r="Z108" s="915"/>
      <c r="AA108" s="915"/>
      <c r="AB108" s="915"/>
      <c r="AC108" s="915"/>
      <c r="AD108" s="915"/>
      <c r="AE108" s="915"/>
      <c r="AF108" s="915"/>
      <c r="AG108" s="915"/>
      <c r="AH108" s="916"/>
    </row>
    <row r="109" spans="1:34" s="541" customFormat="1" ht="16.350000000000001" customHeight="1" thickBot="1" x14ac:dyDescent="0.25">
      <c r="A109" s="917" t="s">
        <v>300</v>
      </c>
      <c r="B109" s="918"/>
      <c r="C109" s="918"/>
      <c r="D109" s="918"/>
      <c r="E109" s="918"/>
      <c r="F109" s="918"/>
      <c r="G109" s="918"/>
      <c r="H109" s="919" t="s">
        <v>304</v>
      </c>
      <c r="I109" s="920"/>
      <c r="J109" s="920"/>
      <c r="K109" s="920"/>
      <c r="L109" s="920"/>
      <c r="M109" s="920"/>
      <c r="N109" s="920"/>
      <c r="O109" s="920"/>
      <c r="P109" s="920"/>
      <c r="Q109" s="920"/>
      <c r="R109" s="920"/>
      <c r="S109" s="920"/>
      <c r="T109" s="920"/>
      <c r="U109" s="920"/>
      <c r="V109" s="920"/>
      <c r="W109" s="920"/>
      <c r="X109" s="920"/>
      <c r="Y109" s="920"/>
      <c r="Z109" s="920"/>
      <c r="AA109" s="920"/>
      <c r="AB109" s="920"/>
      <c r="AC109" s="920"/>
      <c r="AD109" s="920"/>
      <c r="AE109" s="920"/>
      <c r="AF109" s="920"/>
      <c r="AG109" s="920"/>
      <c r="AH109" s="921"/>
    </row>
    <row r="110" spans="1:34" s="541" customFormat="1" ht="16.350000000000001" customHeight="1" x14ac:dyDescent="0.2">
      <c r="O110" s="636"/>
    </row>
    <row r="111" spans="1:34" ht="15.9" customHeight="1" x14ac:dyDescent="0.2">
      <c r="A111" s="906" t="s">
        <v>191</v>
      </c>
      <c r="B111" s="906"/>
      <c r="C111" s="907" t="s">
        <v>680</v>
      </c>
      <c r="D111" s="908" t="s">
        <v>717</v>
      </c>
      <c r="E111" s="908"/>
      <c r="F111" s="908"/>
      <c r="G111" s="908"/>
      <c r="H111" s="908"/>
      <c r="I111" s="908"/>
      <c r="J111" s="908"/>
      <c r="K111" s="908"/>
      <c r="L111" s="908"/>
      <c r="M111" s="908"/>
      <c r="N111" s="908"/>
      <c r="O111" s="908"/>
      <c r="P111" s="908"/>
      <c r="Q111" s="908"/>
      <c r="R111" s="908"/>
      <c r="S111" s="908"/>
      <c r="T111" s="908"/>
      <c r="U111" s="908"/>
      <c r="V111" s="908"/>
      <c r="W111" s="908"/>
      <c r="X111" s="908"/>
      <c r="Y111" s="908"/>
      <c r="Z111" s="908"/>
      <c r="AA111" s="908"/>
      <c r="AB111" s="908"/>
      <c r="AC111" s="908"/>
      <c r="AD111" s="908"/>
      <c r="AE111" s="908"/>
      <c r="AF111" s="908"/>
      <c r="AG111" s="908"/>
      <c r="AH111" s="908"/>
    </row>
    <row r="112" spans="1:34" ht="15.9" customHeight="1" x14ac:dyDescent="0.2">
      <c r="A112" s="906"/>
      <c r="B112" s="906"/>
      <c r="C112" s="907"/>
      <c r="D112" s="908"/>
      <c r="E112" s="908"/>
      <c r="F112" s="908"/>
      <c r="G112" s="908"/>
      <c r="H112" s="908"/>
      <c r="I112" s="908"/>
      <c r="J112" s="908"/>
      <c r="K112" s="908"/>
      <c r="L112" s="908"/>
      <c r="M112" s="908"/>
      <c r="N112" s="908"/>
      <c r="O112" s="908"/>
      <c r="P112" s="908"/>
      <c r="Q112" s="908"/>
      <c r="R112" s="908"/>
      <c r="S112" s="908"/>
      <c r="T112" s="908"/>
      <c r="U112" s="908"/>
      <c r="V112" s="908"/>
      <c r="W112" s="908"/>
      <c r="X112" s="908"/>
      <c r="Y112" s="908"/>
      <c r="Z112" s="908"/>
      <c r="AA112" s="908"/>
      <c r="AB112" s="908"/>
      <c r="AC112" s="908"/>
      <c r="AD112" s="908"/>
      <c r="AE112" s="908"/>
      <c r="AF112" s="908"/>
      <c r="AG112" s="908"/>
      <c r="AH112" s="908"/>
    </row>
    <row r="113" spans="1:34" ht="15.9" customHeight="1" x14ac:dyDescent="0.2">
      <c r="A113" s="906"/>
      <c r="B113" s="906"/>
      <c r="C113" s="907"/>
      <c r="D113" s="908"/>
      <c r="E113" s="908"/>
      <c r="F113" s="908"/>
      <c r="G113" s="908"/>
      <c r="H113" s="908"/>
      <c r="I113" s="908"/>
      <c r="J113" s="908"/>
      <c r="K113" s="908"/>
      <c r="L113" s="908"/>
      <c r="M113" s="908"/>
      <c r="N113" s="908"/>
      <c r="O113" s="908"/>
      <c r="P113" s="908"/>
      <c r="Q113" s="908"/>
      <c r="R113" s="908"/>
      <c r="S113" s="908"/>
      <c r="T113" s="908"/>
      <c r="U113" s="908"/>
      <c r="V113" s="908"/>
      <c r="W113" s="908"/>
      <c r="X113" s="908"/>
      <c r="Y113" s="908"/>
      <c r="Z113" s="908"/>
      <c r="AA113" s="908"/>
      <c r="AB113" s="908"/>
      <c r="AC113" s="908"/>
      <c r="AD113" s="908"/>
      <c r="AE113" s="908"/>
      <c r="AF113" s="908"/>
      <c r="AG113" s="908"/>
      <c r="AH113" s="908"/>
    </row>
    <row r="114" spans="1:34" ht="15.9" customHeight="1" x14ac:dyDescent="0.2">
      <c r="A114" s="906"/>
      <c r="B114" s="906"/>
      <c r="C114" s="907"/>
      <c r="D114" s="908"/>
      <c r="E114" s="908"/>
      <c r="F114" s="908"/>
      <c r="G114" s="908"/>
      <c r="H114" s="908"/>
      <c r="I114" s="908"/>
      <c r="J114" s="908"/>
      <c r="K114" s="908"/>
      <c r="L114" s="908"/>
      <c r="M114" s="908"/>
      <c r="N114" s="908"/>
      <c r="O114" s="908"/>
      <c r="P114" s="908"/>
      <c r="Q114" s="908"/>
      <c r="R114" s="908"/>
      <c r="S114" s="908"/>
      <c r="T114" s="908"/>
      <c r="U114" s="908"/>
      <c r="V114" s="908"/>
      <c r="W114" s="908"/>
      <c r="X114" s="908"/>
      <c r="Y114" s="908"/>
      <c r="Z114" s="908"/>
      <c r="AA114" s="908"/>
      <c r="AB114" s="908"/>
      <c r="AC114" s="908"/>
      <c r="AD114" s="908"/>
      <c r="AE114" s="908"/>
      <c r="AF114" s="908"/>
      <c r="AG114" s="908"/>
      <c r="AH114" s="908"/>
    </row>
    <row r="115" spans="1:34" ht="15.9" customHeight="1" x14ac:dyDescent="0.2">
      <c r="A115" s="906"/>
      <c r="B115" s="906"/>
      <c r="C115" s="907"/>
      <c r="D115" s="908"/>
      <c r="E115" s="908"/>
      <c r="F115" s="908"/>
      <c r="G115" s="908"/>
      <c r="H115" s="908"/>
      <c r="I115" s="908"/>
      <c r="J115" s="908"/>
      <c r="K115" s="908"/>
      <c r="L115" s="908"/>
      <c r="M115" s="908"/>
      <c r="N115" s="908"/>
      <c r="O115" s="908"/>
      <c r="P115" s="908"/>
      <c r="Q115" s="908"/>
      <c r="R115" s="908"/>
      <c r="S115" s="908"/>
      <c r="T115" s="908"/>
      <c r="U115" s="908"/>
      <c r="V115" s="908"/>
      <c r="W115" s="908"/>
      <c r="X115" s="908"/>
      <c r="Y115" s="908"/>
      <c r="Z115" s="908"/>
      <c r="AA115" s="908"/>
      <c r="AB115" s="908"/>
      <c r="AC115" s="908"/>
      <c r="AD115" s="908"/>
      <c r="AE115" s="908"/>
      <c r="AF115" s="908"/>
      <c r="AG115" s="908"/>
      <c r="AH115" s="908"/>
    </row>
    <row r="116" spans="1:34" ht="15.9" customHeight="1" x14ac:dyDescent="0.2">
      <c r="A116" s="906"/>
      <c r="B116" s="906"/>
      <c r="C116" s="907"/>
      <c r="D116" s="908"/>
      <c r="E116" s="908"/>
      <c r="F116" s="908"/>
      <c r="G116" s="908"/>
      <c r="H116" s="908"/>
      <c r="I116" s="908"/>
      <c r="J116" s="908"/>
      <c r="K116" s="908"/>
      <c r="L116" s="908"/>
      <c r="M116" s="908"/>
      <c r="N116" s="908"/>
      <c r="O116" s="908"/>
      <c r="P116" s="908"/>
      <c r="Q116" s="908"/>
      <c r="R116" s="908"/>
      <c r="S116" s="908"/>
      <c r="T116" s="908"/>
      <c r="U116" s="908"/>
      <c r="V116" s="908"/>
      <c r="W116" s="908"/>
      <c r="X116" s="908"/>
      <c r="Y116" s="908"/>
      <c r="Z116" s="908"/>
      <c r="AA116" s="908"/>
      <c r="AB116" s="908"/>
      <c r="AC116" s="908"/>
      <c r="AD116" s="908"/>
      <c r="AE116" s="908"/>
      <c r="AF116" s="908"/>
      <c r="AG116" s="908"/>
      <c r="AH116" s="908"/>
    </row>
  </sheetData>
  <mergeCells count="579">
    <mergeCell ref="L5:M5"/>
    <mergeCell ref="O5:P5"/>
    <mergeCell ref="R5:AH5"/>
    <mergeCell ref="H6:K7"/>
    <mergeCell ref="N6:U7"/>
    <mergeCell ref="X6:AH7"/>
    <mergeCell ref="A1:AH1"/>
    <mergeCell ref="A2:B10"/>
    <mergeCell ref="C2:G2"/>
    <mergeCell ref="H2:AH2"/>
    <mergeCell ref="C3:G3"/>
    <mergeCell ref="H3:AH3"/>
    <mergeCell ref="C4:G4"/>
    <mergeCell ref="H4:AH4"/>
    <mergeCell ref="C5:G8"/>
    <mergeCell ref="H5:K5"/>
    <mergeCell ref="H8:AH8"/>
    <mergeCell ref="C9:G10"/>
    <mergeCell ref="H9:J9"/>
    <mergeCell ref="K9:P9"/>
    <mergeCell ref="S9:U9"/>
    <mergeCell ref="V9:X9"/>
    <mergeCell ref="Y9:AH9"/>
    <mergeCell ref="H10:J10"/>
    <mergeCell ref="K10:AH10"/>
    <mergeCell ref="S15:AH15"/>
    <mergeCell ref="K16:R17"/>
    <mergeCell ref="S16:AH16"/>
    <mergeCell ref="A18:R18"/>
    <mergeCell ref="S18:AH18"/>
    <mergeCell ref="A19:AH19"/>
    <mergeCell ref="Z11:AA11"/>
    <mergeCell ref="AC11:AH11"/>
    <mergeCell ref="C12:G12"/>
    <mergeCell ref="H12:O12"/>
    <mergeCell ref="S12:AH13"/>
    <mergeCell ref="C13:G13"/>
    <mergeCell ref="H13:O13"/>
    <mergeCell ref="A11:B17"/>
    <mergeCell ref="C11:G11"/>
    <mergeCell ref="H11:O11"/>
    <mergeCell ref="P11:R13"/>
    <mergeCell ref="S11:V11"/>
    <mergeCell ref="W11:X11"/>
    <mergeCell ref="C14:R14"/>
    <mergeCell ref="S14:AH14"/>
    <mergeCell ref="C15:J17"/>
    <mergeCell ref="K15:R15"/>
    <mergeCell ref="A20:M20"/>
    <mergeCell ref="N20:P20"/>
    <mergeCell ref="S20:AC20"/>
    <mergeCell ref="AD20:AF20"/>
    <mergeCell ref="A21:A35"/>
    <mergeCell ref="B21:AH21"/>
    <mergeCell ref="B22:J23"/>
    <mergeCell ref="K22:P22"/>
    <mergeCell ref="Q22:V22"/>
    <mergeCell ref="W22:AB22"/>
    <mergeCell ref="AC22:AH22"/>
    <mergeCell ref="K23:M23"/>
    <mergeCell ref="N23:P23"/>
    <mergeCell ref="Q23:S23"/>
    <mergeCell ref="T23:V23"/>
    <mergeCell ref="W23:Y23"/>
    <mergeCell ref="Z23:AB23"/>
    <mergeCell ref="AC23:AE23"/>
    <mergeCell ref="AF23:AH23"/>
    <mergeCell ref="Z24:AB24"/>
    <mergeCell ref="AC24:AE24"/>
    <mergeCell ref="AF24:AH24"/>
    <mergeCell ref="B25:J25"/>
    <mergeCell ref="K25:M25"/>
    <mergeCell ref="N25:P25"/>
    <mergeCell ref="Q25:S25"/>
    <mergeCell ref="T25:V25"/>
    <mergeCell ref="W25:Y25"/>
    <mergeCell ref="Z25:AB25"/>
    <mergeCell ref="B24:J24"/>
    <mergeCell ref="K24:M24"/>
    <mergeCell ref="N24:P24"/>
    <mergeCell ref="Q24:S24"/>
    <mergeCell ref="T24:V24"/>
    <mergeCell ref="W24:Y24"/>
    <mergeCell ref="AC25:AE25"/>
    <mergeCell ref="AF25:AH25"/>
    <mergeCell ref="B26:AH26"/>
    <mergeCell ref="B27:J29"/>
    <mergeCell ref="K27:M27"/>
    <mergeCell ref="N27:P27"/>
    <mergeCell ref="Q27:S27"/>
    <mergeCell ref="T27:V27"/>
    <mergeCell ref="W27:Y27"/>
    <mergeCell ref="Z27:AB27"/>
    <mergeCell ref="AC27:AE27"/>
    <mergeCell ref="AF27:AH27"/>
    <mergeCell ref="K28:M28"/>
    <mergeCell ref="N28:P28"/>
    <mergeCell ref="Q28:S28"/>
    <mergeCell ref="T28:V28"/>
    <mergeCell ref="W28:Y28"/>
    <mergeCell ref="Z28:AB28"/>
    <mergeCell ref="AC28:AE28"/>
    <mergeCell ref="AF28:AH28"/>
    <mergeCell ref="D31:F33"/>
    <mergeCell ref="G31:J31"/>
    <mergeCell ref="K31:O31"/>
    <mergeCell ref="P31:Q31"/>
    <mergeCell ref="R31:U31"/>
    <mergeCell ref="V31:W31"/>
    <mergeCell ref="K29:S29"/>
    <mergeCell ref="T29:AH29"/>
    <mergeCell ref="B30:J30"/>
    <mergeCell ref="K30:O30"/>
    <mergeCell ref="P30:Q30"/>
    <mergeCell ref="R30:U30"/>
    <mergeCell ref="V30:W30"/>
    <mergeCell ref="X30:AA30"/>
    <mergeCell ref="AB30:AC30"/>
    <mergeCell ref="AD30:AH30"/>
    <mergeCell ref="X31:AA31"/>
    <mergeCell ref="AB31:AC31"/>
    <mergeCell ref="AD31:AH31"/>
    <mergeCell ref="G32:J32"/>
    <mergeCell ref="K32:O32"/>
    <mergeCell ref="P32:Q32"/>
    <mergeCell ref="R32:U32"/>
    <mergeCell ref="V32:W32"/>
    <mergeCell ref="X32:AA32"/>
    <mergeCell ref="AB32:AC32"/>
    <mergeCell ref="AD32:AH32"/>
    <mergeCell ref="G33:J33"/>
    <mergeCell ref="K33:O33"/>
    <mergeCell ref="P33:Q33"/>
    <mergeCell ref="R33:U33"/>
    <mergeCell ref="V33:W33"/>
    <mergeCell ref="X33:AA33"/>
    <mergeCell ref="AB33:AC33"/>
    <mergeCell ref="AD33:AH33"/>
    <mergeCell ref="AB34:AC34"/>
    <mergeCell ref="AD34:AH34"/>
    <mergeCell ref="B35:J35"/>
    <mergeCell ref="K35:S35"/>
    <mergeCell ref="T35:V35"/>
    <mergeCell ref="W35:AH35"/>
    <mergeCell ref="B34:J34"/>
    <mergeCell ref="K34:O34"/>
    <mergeCell ref="P34:Q34"/>
    <mergeCell ref="R34:U34"/>
    <mergeCell ref="V34:W34"/>
    <mergeCell ref="X34:AA34"/>
    <mergeCell ref="A36:A50"/>
    <mergeCell ref="B36:AH36"/>
    <mergeCell ref="B37:J38"/>
    <mergeCell ref="K37:P37"/>
    <mergeCell ref="Q37:V37"/>
    <mergeCell ref="W37:AB37"/>
    <mergeCell ref="AC37:AH37"/>
    <mergeCell ref="K38:M38"/>
    <mergeCell ref="N38:P38"/>
    <mergeCell ref="Q38:S38"/>
    <mergeCell ref="T38:V38"/>
    <mergeCell ref="W38:Y38"/>
    <mergeCell ref="Z38:AB38"/>
    <mergeCell ref="AC38:AE38"/>
    <mergeCell ref="AF38:AH38"/>
    <mergeCell ref="B39:J39"/>
    <mergeCell ref="K39:M39"/>
    <mergeCell ref="N39:P39"/>
    <mergeCell ref="Q39:S39"/>
    <mergeCell ref="T39:V39"/>
    <mergeCell ref="W39:Y39"/>
    <mergeCell ref="Z39:AB39"/>
    <mergeCell ref="AC39:AE39"/>
    <mergeCell ref="AF39:AH39"/>
    <mergeCell ref="B40:J40"/>
    <mergeCell ref="K40:M40"/>
    <mergeCell ref="N40:P40"/>
    <mergeCell ref="Q40:S40"/>
    <mergeCell ref="T40:V40"/>
    <mergeCell ref="W40:Y40"/>
    <mergeCell ref="Z40:AB40"/>
    <mergeCell ref="AC40:AE40"/>
    <mergeCell ref="AF40:AH40"/>
    <mergeCell ref="B41:AH41"/>
    <mergeCell ref="B42:J44"/>
    <mergeCell ref="K42:M42"/>
    <mergeCell ref="N42:P42"/>
    <mergeCell ref="Q42:S42"/>
    <mergeCell ref="T42:V42"/>
    <mergeCell ref="W42:Y42"/>
    <mergeCell ref="Z42:AB42"/>
    <mergeCell ref="AC42:AE42"/>
    <mergeCell ref="AF42:AH42"/>
    <mergeCell ref="K43:M43"/>
    <mergeCell ref="N43:P43"/>
    <mergeCell ref="Q43:S43"/>
    <mergeCell ref="T43:V43"/>
    <mergeCell ref="W43:Y43"/>
    <mergeCell ref="Z43:AB43"/>
    <mergeCell ref="AC43:AE43"/>
    <mergeCell ref="AF43:AH43"/>
    <mergeCell ref="K44:S44"/>
    <mergeCell ref="T44:AH44"/>
    <mergeCell ref="B45:J45"/>
    <mergeCell ref="K45:O45"/>
    <mergeCell ref="P45:Q45"/>
    <mergeCell ref="R45:U45"/>
    <mergeCell ref="V45:W45"/>
    <mergeCell ref="X45:AA45"/>
    <mergeCell ref="AB45:AC45"/>
    <mergeCell ref="AD45:AH45"/>
    <mergeCell ref="D46:F48"/>
    <mergeCell ref="G46:J46"/>
    <mergeCell ref="K46:O46"/>
    <mergeCell ref="P46:Q46"/>
    <mergeCell ref="R46:U46"/>
    <mergeCell ref="V46:W46"/>
    <mergeCell ref="X46:AA46"/>
    <mergeCell ref="AB46:AC46"/>
    <mergeCell ref="AD46:AH46"/>
    <mergeCell ref="AB47:AC47"/>
    <mergeCell ref="AD47:AH47"/>
    <mergeCell ref="G48:J48"/>
    <mergeCell ref="K48:O48"/>
    <mergeCell ref="P48:Q48"/>
    <mergeCell ref="R48:U48"/>
    <mergeCell ref="V48:W48"/>
    <mergeCell ref="X48:AA48"/>
    <mergeCell ref="AB48:AC48"/>
    <mergeCell ref="AD48:AH48"/>
    <mergeCell ref="G47:J47"/>
    <mergeCell ref="K47:O47"/>
    <mergeCell ref="P47:Q47"/>
    <mergeCell ref="R47:U47"/>
    <mergeCell ref="V47:W47"/>
    <mergeCell ref="X47:AA47"/>
    <mergeCell ref="AB49:AC49"/>
    <mergeCell ref="AD49:AH49"/>
    <mergeCell ref="B50:J50"/>
    <mergeCell ref="K50:S50"/>
    <mergeCell ref="T50:V50"/>
    <mergeCell ref="W50:AH50"/>
    <mergeCell ref="B49:J49"/>
    <mergeCell ref="K49:O49"/>
    <mergeCell ref="P49:Q49"/>
    <mergeCell ref="R49:U49"/>
    <mergeCell ref="V49:W49"/>
    <mergeCell ref="X49:AA49"/>
    <mergeCell ref="A51:A65"/>
    <mergeCell ref="B51:AH51"/>
    <mergeCell ref="B52:J53"/>
    <mergeCell ref="K52:P52"/>
    <mergeCell ref="Q52:V52"/>
    <mergeCell ref="W52:AB52"/>
    <mergeCell ref="AC52:AH52"/>
    <mergeCell ref="K53:M53"/>
    <mergeCell ref="N53:P53"/>
    <mergeCell ref="Q53:S53"/>
    <mergeCell ref="T53:V53"/>
    <mergeCell ref="W53:Y53"/>
    <mergeCell ref="Z53:AB53"/>
    <mergeCell ref="AC53:AE53"/>
    <mergeCell ref="AF53:AH53"/>
    <mergeCell ref="B54:J54"/>
    <mergeCell ref="K54:M54"/>
    <mergeCell ref="N54:P54"/>
    <mergeCell ref="Q54:S54"/>
    <mergeCell ref="T54:V54"/>
    <mergeCell ref="W54:Y54"/>
    <mergeCell ref="Z54:AB54"/>
    <mergeCell ref="AC54:AE54"/>
    <mergeCell ref="AF54:AH54"/>
    <mergeCell ref="B55:J55"/>
    <mergeCell ref="K55:M55"/>
    <mergeCell ref="N55:P55"/>
    <mergeCell ref="Q55:S55"/>
    <mergeCell ref="T55:V55"/>
    <mergeCell ref="W55:Y55"/>
    <mergeCell ref="Z55:AB55"/>
    <mergeCell ref="AC55:AE55"/>
    <mergeCell ref="AF55:AH55"/>
    <mergeCell ref="B56:AH56"/>
    <mergeCell ref="B57:J59"/>
    <mergeCell ref="K57:M57"/>
    <mergeCell ref="N57:P57"/>
    <mergeCell ref="Q57:S57"/>
    <mergeCell ref="T57:V57"/>
    <mergeCell ref="W57:Y57"/>
    <mergeCell ref="Z57:AB57"/>
    <mergeCell ref="AC57:AE57"/>
    <mergeCell ref="AF57:AH57"/>
    <mergeCell ref="K58:M58"/>
    <mergeCell ref="N58:P58"/>
    <mergeCell ref="Q58:S58"/>
    <mergeCell ref="T58:V58"/>
    <mergeCell ref="W58:Y58"/>
    <mergeCell ref="Z58:AB58"/>
    <mergeCell ref="AC58:AE58"/>
    <mergeCell ref="AF58:AH58"/>
    <mergeCell ref="K59:S59"/>
    <mergeCell ref="T59:AH59"/>
    <mergeCell ref="B60:J60"/>
    <mergeCell ref="K60:O60"/>
    <mergeCell ref="P60:Q60"/>
    <mergeCell ref="R60:U60"/>
    <mergeCell ref="V60:W60"/>
    <mergeCell ref="X60:AA60"/>
    <mergeCell ref="AB60:AC60"/>
    <mergeCell ref="AD60:AH60"/>
    <mergeCell ref="D61:F63"/>
    <mergeCell ref="G61:J61"/>
    <mergeCell ref="K61:O61"/>
    <mergeCell ref="P61:Q61"/>
    <mergeCell ref="R61:U61"/>
    <mergeCell ref="V61:W61"/>
    <mergeCell ref="X61:AA61"/>
    <mergeCell ref="AB61:AC61"/>
    <mergeCell ref="AD61:AH61"/>
    <mergeCell ref="AB62:AC62"/>
    <mergeCell ref="AD62:AH62"/>
    <mergeCell ref="G63:J63"/>
    <mergeCell ref="K63:O63"/>
    <mergeCell ref="P63:Q63"/>
    <mergeCell ref="R63:U63"/>
    <mergeCell ref="V63:W63"/>
    <mergeCell ref="X63:AA63"/>
    <mergeCell ref="AB63:AC63"/>
    <mergeCell ref="AD63:AH63"/>
    <mergeCell ref="G62:J62"/>
    <mergeCell ref="K62:O62"/>
    <mergeCell ref="P62:Q62"/>
    <mergeCell ref="R62:U62"/>
    <mergeCell ref="V62:W62"/>
    <mergeCell ref="X62:AA62"/>
    <mergeCell ref="AB64:AC64"/>
    <mergeCell ref="AD64:AH64"/>
    <mergeCell ref="B65:J65"/>
    <mergeCell ref="K65:S65"/>
    <mergeCell ref="T65:V65"/>
    <mergeCell ref="W65:AH65"/>
    <mergeCell ref="B64:J64"/>
    <mergeCell ref="K64:O64"/>
    <mergeCell ref="P64:Q64"/>
    <mergeCell ref="R64:U64"/>
    <mergeCell ref="V64:W64"/>
    <mergeCell ref="X64:AA64"/>
    <mergeCell ref="L71:M71"/>
    <mergeCell ref="O71:P71"/>
    <mergeCell ref="R71:AH71"/>
    <mergeCell ref="H72:K73"/>
    <mergeCell ref="N72:U73"/>
    <mergeCell ref="X72:AH73"/>
    <mergeCell ref="A66:G66"/>
    <mergeCell ref="H66:AH66"/>
    <mergeCell ref="A68:AH68"/>
    <mergeCell ref="A69:B76"/>
    <mergeCell ref="C69:G69"/>
    <mergeCell ref="H69:AH69"/>
    <mergeCell ref="C70:G70"/>
    <mergeCell ref="H70:AH70"/>
    <mergeCell ref="C71:G74"/>
    <mergeCell ref="H71:K71"/>
    <mergeCell ref="H74:AH74"/>
    <mergeCell ref="C75:G76"/>
    <mergeCell ref="H75:J75"/>
    <mergeCell ref="K75:P75"/>
    <mergeCell ref="S75:U75"/>
    <mergeCell ref="V75:X75"/>
    <mergeCell ref="Y75:AH75"/>
    <mergeCell ref="H76:J76"/>
    <mergeCell ref="K76:AH76"/>
    <mergeCell ref="Q80:S80"/>
    <mergeCell ref="T80:V80"/>
    <mergeCell ref="W80:Y80"/>
    <mergeCell ref="Z80:AB80"/>
    <mergeCell ref="AC80:AE80"/>
    <mergeCell ref="AF80:AH80"/>
    <mergeCell ref="A77:AH77"/>
    <mergeCell ref="A78:M78"/>
    <mergeCell ref="N78:P78"/>
    <mergeCell ref="S78:AC78"/>
    <mergeCell ref="AD78:AF78"/>
    <mergeCell ref="A79:A88"/>
    <mergeCell ref="B79:AH79"/>
    <mergeCell ref="B80:J82"/>
    <mergeCell ref="K80:M80"/>
    <mergeCell ref="N80:P80"/>
    <mergeCell ref="AC81:AE81"/>
    <mergeCell ref="AF81:AH81"/>
    <mergeCell ref="K82:S82"/>
    <mergeCell ref="T82:AH82"/>
    <mergeCell ref="B83:J83"/>
    <mergeCell ref="K83:O83"/>
    <mergeCell ref="P83:Q83"/>
    <mergeCell ref="R83:U83"/>
    <mergeCell ref="V83:W83"/>
    <mergeCell ref="X83:AA83"/>
    <mergeCell ref="K81:M81"/>
    <mergeCell ref="N81:P81"/>
    <mergeCell ref="Q81:S81"/>
    <mergeCell ref="T81:V81"/>
    <mergeCell ref="W81:Y81"/>
    <mergeCell ref="Z81:AB81"/>
    <mergeCell ref="AB83:AC83"/>
    <mergeCell ref="AD83:AH83"/>
    <mergeCell ref="D84:F86"/>
    <mergeCell ref="G84:J84"/>
    <mergeCell ref="K84:O84"/>
    <mergeCell ref="P84:Q84"/>
    <mergeCell ref="R84:U84"/>
    <mergeCell ref="V84:W84"/>
    <mergeCell ref="X84:AA84"/>
    <mergeCell ref="AB84:AC84"/>
    <mergeCell ref="AD84:AH84"/>
    <mergeCell ref="G85:J85"/>
    <mergeCell ref="K85:O85"/>
    <mergeCell ref="P85:Q85"/>
    <mergeCell ref="R85:U85"/>
    <mergeCell ref="V85:W85"/>
    <mergeCell ref="X85:AA85"/>
    <mergeCell ref="AB85:AC85"/>
    <mergeCell ref="AD85:AH85"/>
    <mergeCell ref="AB86:AC86"/>
    <mergeCell ref="AD86:AH86"/>
    <mergeCell ref="B87:J87"/>
    <mergeCell ref="K87:O87"/>
    <mergeCell ref="P87:Q87"/>
    <mergeCell ref="R87:U87"/>
    <mergeCell ref="V87:W87"/>
    <mergeCell ref="X87:AA87"/>
    <mergeCell ref="AB87:AC87"/>
    <mergeCell ref="AD87:AH87"/>
    <mergeCell ref="G86:J86"/>
    <mergeCell ref="K86:O86"/>
    <mergeCell ref="P86:Q86"/>
    <mergeCell ref="R86:U86"/>
    <mergeCell ref="V86:W86"/>
    <mergeCell ref="X86:AA86"/>
    <mergeCell ref="B88:J88"/>
    <mergeCell ref="K88:S88"/>
    <mergeCell ref="T88:V88"/>
    <mergeCell ref="W88:AH88"/>
    <mergeCell ref="A89:A98"/>
    <mergeCell ref="B89:AH89"/>
    <mergeCell ref="B90:J92"/>
    <mergeCell ref="K90:M90"/>
    <mergeCell ref="N90:P90"/>
    <mergeCell ref="Q90:S90"/>
    <mergeCell ref="T90:V90"/>
    <mergeCell ref="W90:Y90"/>
    <mergeCell ref="Z90:AB90"/>
    <mergeCell ref="AC90:AE90"/>
    <mergeCell ref="AF90:AH90"/>
    <mergeCell ref="K91:M91"/>
    <mergeCell ref="N91:P91"/>
    <mergeCell ref="Q91:S91"/>
    <mergeCell ref="T91:V91"/>
    <mergeCell ref="W91:Y91"/>
    <mergeCell ref="Z91:AB91"/>
    <mergeCell ref="AC91:AE91"/>
    <mergeCell ref="AF91:AH91"/>
    <mergeCell ref="K92:S92"/>
    <mergeCell ref="T92:AH92"/>
    <mergeCell ref="B93:J93"/>
    <mergeCell ref="K93:O93"/>
    <mergeCell ref="P93:Q93"/>
    <mergeCell ref="R93:U93"/>
    <mergeCell ref="V93:W93"/>
    <mergeCell ref="X93:AA93"/>
    <mergeCell ref="AB93:AC93"/>
    <mergeCell ref="AD93:AH93"/>
    <mergeCell ref="D94:F96"/>
    <mergeCell ref="G94:J94"/>
    <mergeCell ref="K94:O94"/>
    <mergeCell ref="P94:Q94"/>
    <mergeCell ref="R94:U94"/>
    <mergeCell ref="V94:W94"/>
    <mergeCell ref="X94:AA94"/>
    <mergeCell ref="AB94:AC94"/>
    <mergeCell ref="AD94:AH94"/>
    <mergeCell ref="G95:J95"/>
    <mergeCell ref="K95:O95"/>
    <mergeCell ref="P95:Q95"/>
    <mergeCell ref="R95:U95"/>
    <mergeCell ref="V95:W95"/>
    <mergeCell ref="X95:AA95"/>
    <mergeCell ref="AB95:AC95"/>
    <mergeCell ref="AD95:AH95"/>
    <mergeCell ref="AB96:AC96"/>
    <mergeCell ref="AD96:AH96"/>
    <mergeCell ref="B97:J97"/>
    <mergeCell ref="K97:O97"/>
    <mergeCell ref="P97:Q97"/>
    <mergeCell ref="R97:U97"/>
    <mergeCell ref="V97:W97"/>
    <mergeCell ref="X97:AA97"/>
    <mergeCell ref="AB97:AC97"/>
    <mergeCell ref="AD97:AH97"/>
    <mergeCell ref="G96:J96"/>
    <mergeCell ref="K96:O96"/>
    <mergeCell ref="P96:Q96"/>
    <mergeCell ref="R96:U96"/>
    <mergeCell ref="V96:W96"/>
    <mergeCell ref="X96:AA96"/>
    <mergeCell ref="B98:J98"/>
    <mergeCell ref="K98:S98"/>
    <mergeCell ref="T98:V98"/>
    <mergeCell ref="W98:AH98"/>
    <mergeCell ref="A99:A108"/>
    <mergeCell ref="B99:AH99"/>
    <mergeCell ref="B100:J102"/>
    <mergeCell ref="K100:M100"/>
    <mergeCell ref="N100:P100"/>
    <mergeCell ref="Q100:S100"/>
    <mergeCell ref="T100:V100"/>
    <mergeCell ref="W100:Y100"/>
    <mergeCell ref="Z100:AB100"/>
    <mergeCell ref="AC100:AE100"/>
    <mergeCell ref="AF100:AH100"/>
    <mergeCell ref="K101:M101"/>
    <mergeCell ref="N101:P101"/>
    <mergeCell ref="Q101:S101"/>
    <mergeCell ref="T101:V101"/>
    <mergeCell ref="W101:Y101"/>
    <mergeCell ref="Z101:AB101"/>
    <mergeCell ref="AC101:AE101"/>
    <mergeCell ref="AF101:AH101"/>
    <mergeCell ref="K102:S102"/>
    <mergeCell ref="T102:AH102"/>
    <mergeCell ref="B103:J103"/>
    <mergeCell ref="K103:O103"/>
    <mergeCell ref="P103:Q103"/>
    <mergeCell ref="R103:U103"/>
    <mergeCell ref="V103:W103"/>
    <mergeCell ref="X103:AA103"/>
    <mergeCell ref="AB103:AC103"/>
    <mergeCell ref="AD103:AH103"/>
    <mergeCell ref="D104:F106"/>
    <mergeCell ref="G104:J104"/>
    <mergeCell ref="K104:O104"/>
    <mergeCell ref="P104:Q104"/>
    <mergeCell ref="R104:U104"/>
    <mergeCell ref="V104:W104"/>
    <mergeCell ref="X104:AA104"/>
    <mergeCell ref="AB104:AC104"/>
    <mergeCell ref="AD104:AH104"/>
    <mergeCell ref="G105:J105"/>
    <mergeCell ref="K105:O105"/>
    <mergeCell ref="P105:Q105"/>
    <mergeCell ref="R105:U105"/>
    <mergeCell ref="V105:W105"/>
    <mergeCell ref="X105:AA105"/>
    <mergeCell ref="AB105:AC105"/>
    <mergeCell ref="AD105:AH105"/>
    <mergeCell ref="AB106:AC106"/>
    <mergeCell ref="AD106:AH106"/>
    <mergeCell ref="B107:J107"/>
    <mergeCell ref="K107:O107"/>
    <mergeCell ref="P107:Q107"/>
    <mergeCell ref="R107:U107"/>
    <mergeCell ref="V107:W107"/>
    <mergeCell ref="X107:AA107"/>
    <mergeCell ref="AB107:AC107"/>
    <mergeCell ref="AD107:AH107"/>
    <mergeCell ref="G106:J106"/>
    <mergeCell ref="K106:O106"/>
    <mergeCell ref="P106:Q106"/>
    <mergeCell ref="R106:U106"/>
    <mergeCell ref="V106:W106"/>
    <mergeCell ref="X106:AA106"/>
    <mergeCell ref="A111:B116"/>
    <mergeCell ref="C111:C116"/>
    <mergeCell ref="D111:AH116"/>
    <mergeCell ref="B108:J108"/>
    <mergeCell ref="K108:S108"/>
    <mergeCell ref="T108:V108"/>
    <mergeCell ref="W108:AH108"/>
    <mergeCell ref="A109:G109"/>
    <mergeCell ref="H109:AH109"/>
  </mergeCells>
  <phoneticPr fontId="17"/>
  <dataValidations count="1">
    <dataValidation type="list" allowBlank="1" showInputMessage="1" showErrorMessage="1" sqref="K91:AH91 K28:AH28 K43:AH43 K58:AH58 K81:AH81 K101:AH101">
      <formula1>"〇"</formula1>
    </dataValidation>
  </dataValidations>
  <printOptions horizontalCentered="1"/>
  <pageMargins left="0.70866141732283472" right="0.70866141732283472" top="0.74803149606299213" bottom="0.74803149606299213" header="0.31496062992125984" footer="0.31496062992125984"/>
  <pageSetup paperSize="9" scale="71" fitToHeight="0" orientation="portrait" r:id="rId1"/>
  <headerFooter alignWithMargins="0"/>
  <rowBreaks count="1" manualBreakCount="1">
    <brk id="66" max="33" man="1"/>
  </rowBreaks>
  <drawing r:id="rId2"/>
  <legacyDrawing r:id="rId3"/>
  <mc:AlternateContent xmlns:mc="http://schemas.openxmlformats.org/markup-compatibility/2006">
    <mc:Choice Requires="x14">
      <controls>
        <mc:AlternateContent xmlns:mc="http://schemas.openxmlformats.org/markup-compatibility/2006">
          <mc:Choice Requires="x14">
            <control shapeId="81921" r:id="rId4" name="Check Box 1">
              <controlPr defaultSize="0" autoFill="0" autoLine="0" autoPict="0">
                <anchor moveWithCells="1" sizeWithCells="1">
                  <from>
                    <xdr:col>20</xdr:col>
                    <xdr:colOff>83820</xdr:colOff>
                    <xdr:row>17</xdr:row>
                    <xdr:rowOff>0</xdr:rowOff>
                  </from>
                  <to>
                    <xdr:col>23</xdr:col>
                    <xdr:colOff>99060</xdr:colOff>
                    <xdr:row>18</xdr:row>
                    <xdr:rowOff>22860</xdr:rowOff>
                  </to>
                </anchor>
              </controlPr>
            </control>
          </mc:Choice>
        </mc:AlternateContent>
        <mc:AlternateContent xmlns:mc="http://schemas.openxmlformats.org/markup-compatibility/2006">
          <mc:Choice Requires="x14">
            <control shapeId="81922" r:id="rId5" name="Check Box 2">
              <controlPr defaultSize="0" autoFill="0" autoLine="0" autoPict="0">
                <anchor moveWithCells="1" sizeWithCells="1">
                  <from>
                    <xdr:col>24</xdr:col>
                    <xdr:colOff>160020</xdr:colOff>
                    <xdr:row>17</xdr:row>
                    <xdr:rowOff>0</xdr:rowOff>
                  </from>
                  <to>
                    <xdr:col>27</xdr:col>
                    <xdr:colOff>144780</xdr:colOff>
                    <xdr:row>18</xdr:row>
                    <xdr:rowOff>22860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65"/>
  <sheetViews>
    <sheetView view="pageBreakPreview" zoomScaleNormal="115" zoomScaleSheetLayoutView="100" workbookViewId="0">
      <selection activeCell="B24" sqref="B24:AH26"/>
    </sheetView>
  </sheetViews>
  <sheetFormatPr defaultColWidth="7.8984375" defaultRowHeight="12" x14ac:dyDescent="0.2"/>
  <cols>
    <col min="1" max="34" width="2.796875" style="554" customWidth="1"/>
    <col min="35" max="16384" width="7.8984375" style="554"/>
  </cols>
  <sheetData>
    <row r="1" spans="1:34" ht="18" customHeight="1" x14ac:dyDescent="0.2">
      <c r="A1" s="1193" t="s">
        <v>681</v>
      </c>
      <c r="B1" s="1193"/>
      <c r="C1" s="1193"/>
      <c r="D1" s="1193"/>
      <c r="E1" s="1193"/>
      <c r="F1" s="1193"/>
      <c r="G1" s="1193"/>
      <c r="H1" s="1193"/>
      <c r="I1" s="1193"/>
      <c r="J1" s="1193"/>
      <c r="K1" s="1193"/>
      <c r="L1" s="1193"/>
      <c r="M1" s="1193"/>
      <c r="N1" s="1193"/>
      <c r="O1" s="1193"/>
      <c r="P1" s="1193"/>
      <c r="Q1" s="1193"/>
      <c r="R1" s="1193"/>
      <c r="S1" s="1193"/>
      <c r="T1" s="1193"/>
      <c r="U1" s="1193"/>
      <c r="V1" s="1193"/>
      <c r="W1" s="1193"/>
      <c r="X1" s="1193"/>
      <c r="Y1" s="1193"/>
      <c r="Z1" s="1193"/>
      <c r="AA1" s="1193"/>
      <c r="AB1" s="1193"/>
      <c r="AC1" s="1193"/>
      <c r="AD1" s="1193"/>
      <c r="AE1" s="1193"/>
      <c r="AF1" s="1193"/>
      <c r="AG1" s="1193"/>
      <c r="AH1" s="1193"/>
    </row>
    <row r="2" spans="1:34" s="556" customFormat="1" ht="20.399999999999999" customHeight="1" thickBot="1" x14ac:dyDescent="0.25">
      <c r="A2" s="1194" t="s">
        <v>682</v>
      </c>
      <c r="B2" s="1194"/>
      <c r="C2" s="1194"/>
      <c r="D2" s="1194"/>
      <c r="E2" s="1194"/>
      <c r="F2" s="1194"/>
      <c r="G2" s="1194"/>
      <c r="H2" s="1194"/>
      <c r="I2" s="1194"/>
      <c r="J2" s="1194"/>
      <c r="K2" s="1194"/>
      <c r="L2" s="1194"/>
      <c r="M2" s="1194"/>
      <c r="N2" s="1194"/>
      <c r="O2" s="1194"/>
      <c r="P2" s="1194"/>
      <c r="Q2" s="1194"/>
      <c r="R2" s="1194"/>
      <c r="S2" s="555"/>
      <c r="T2" s="555"/>
      <c r="U2" s="555"/>
      <c r="V2" s="555"/>
      <c r="W2" s="555"/>
      <c r="X2" s="555"/>
      <c r="Y2" s="555"/>
      <c r="Z2" s="555"/>
      <c r="AA2" s="555"/>
      <c r="AB2" s="555"/>
      <c r="AC2" s="555"/>
      <c r="AD2" s="555"/>
      <c r="AE2" s="555"/>
      <c r="AF2" s="555"/>
      <c r="AG2" s="555"/>
      <c r="AH2" s="555"/>
    </row>
    <row r="3" spans="1:34" s="556" customFormat="1" ht="14.25" customHeight="1" x14ac:dyDescent="0.2">
      <c r="A3" s="1183" t="s">
        <v>683</v>
      </c>
      <c r="B3" s="1131" t="s">
        <v>292</v>
      </c>
      <c r="C3" s="1131"/>
      <c r="D3" s="1131"/>
      <c r="E3" s="1131"/>
      <c r="F3" s="1131"/>
      <c r="G3" s="1131"/>
      <c r="H3" s="1131"/>
      <c r="I3" s="1131"/>
      <c r="J3" s="1131"/>
      <c r="K3" s="1131"/>
      <c r="L3" s="1131"/>
      <c r="M3" s="1131"/>
      <c r="N3" s="1131"/>
      <c r="O3" s="1131"/>
      <c r="P3" s="1131"/>
      <c r="Q3" s="1131"/>
      <c r="R3" s="1131"/>
      <c r="S3" s="1131"/>
      <c r="T3" s="1131"/>
      <c r="U3" s="1131"/>
      <c r="V3" s="1131"/>
      <c r="W3" s="1131"/>
      <c r="X3" s="1131"/>
      <c r="Y3" s="1131"/>
      <c r="Z3" s="1131"/>
      <c r="AA3" s="1131"/>
      <c r="AB3" s="1131"/>
      <c r="AC3" s="1131"/>
      <c r="AD3" s="1131"/>
      <c r="AE3" s="1131"/>
      <c r="AF3" s="1131"/>
      <c r="AG3" s="1131"/>
      <c r="AH3" s="1132"/>
    </row>
    <row r="4" spans="1:34" s="556" customFormat="1" ht="21.15" customHeight="1" x14ac:dyDescent="0.2">
      <c r="A4" s="1184"/>
      <c r="B4" s="1186" t="s">
        <v>293</v>
      </c>
      <c r="C4" s="1187"/>
      <c r="D4" s="1187"/>
      <c r="E4" s="1187"/>
      <c r="F4" s="1187"/>
      <c r="G4" s="1187"/>
      <c r="H4" s="1187"/>
      <c r="I4" s="1187"/>
      <c r="J4" s="1188"/>
      <c r="K4" s="1180" t="s">
        <v>94</v>
      </c>
      <c r="L4" s="1177"/>
      <c r="M4" s="1177"/>
      <c r="N4" s="1177"/>
      <c r="O4" s="1177"/>
      <c r="P4" s="1181"/>
      <c r="Q4" s="1180" t="s">
        <v>95</v>
      </c>
      <c r="R4" s="1177"/>
      <c r="S4" s="1177"/>
      <c r="T4" s="1177"/>
      <c r="U4" s="1177"/>
      <c r="V4" s="1177"/>
      <c r="W4" s="1140" t="s">
        <v>96</v>
      </c>
      <c r="X4" s="1140"/>
      <c r="Y4" s="1140"/>
      <c r="Z4" s="1140"/>
      <c r="AA4" s="1140"/>
      <c r="AB4" s="1140"/>
      <c r="AC4" s="1192" t="s">
        <v>97</v>
      </c>
      <c r="AD4" s="1177"/>
      <c r="AE4" s="1177"/>
      <c r="AF4" s="1177"/>
      <c r="AG4" s="1177"/>
      <c r="AH4" s="1178"/>
    </row>
    <row r="5" spans="1:34" s="556" customFormat="1" ht="16.350000000000001" customHeight="1" x14ac:dyDescent="0.2">
      <c r="A5" s="1184"/>
      <c r="B5" s="1189"/>
      <c r="C5" s="1190"/>
      <c r="D5" s="1190"/>
      <c r="E5" s="1190"/>
      <c r="F5" s="1190"/>
      <c r="G5" s="1190"/>
      <c r="H5" s="1190"/>
      <c r="I5" s="1190"/>
      <c r="J5" s="1191"/>
      <c r="K5" s="1180" t="s">
        <v>662</v>
      </c>
      <c r="L5" s="1177"/>
      <c r="M5" s="1181"/>
      <c r="N5" s="1180" t="s">
        <v>663</v>
      </c>
      <c r="O5" s="1177"/>
      <c r="P5" s="1181"/>
      <c r="Q5" s="1180" t="s">
        <v>662</v>
      </c>
      <c r="R5" s="1177"/>
      <c r="S5" s="1181"/>
      <c r="T5" s="1180" t="s">
        <v>663</v>
      </c>
      <c r="U5" s="1177"/>
      <c r="V5" s="1181"/>
      <c r="W5" s="1180" t="s">
        <v>662</v>
      </c>
      <c r="X5" s="1177"/>
      <c r="Y5" s="1181"/>
      <c r="Z5" s="1180" t="s">
        <v>663</v>
      </c>
      <c r="AA5" s="1177"/>
      <c r="AB5" s="1181"/>
      <c r="AC5" s="1180" t="s">
        <v>662</v>
      </c>
      <c r="AD5" s="1177"/>
      <c r="AE5" s="1181"/>
      <c r="AF5" s="1180" t="s">
        <v>663</v>
      </c>
      <c r="AG5" s="1177"/>
      <c r="AH5" s="1178"/>
    </row>
    <row r="6" spans="1:34" s="556" customFormat="1" ht="16.350000000000001" customHeight="1" x14ac:dyDescent="0.2">
      <c r="A6" s="1184"/>
      <c r="B6" s="1182" t="s">
        <v>294</v>
      </c>
      <c r="C6" s="1177"/>
      <c r="D6" s="1177"/>
      <c r="E6" s="1177"/>
      <c r="F6" s="1177"/>
      <c r="G6" s="1177"/>
      <c r="H6" s="1177"/>
      <c r="I6" s="1177"/>
      <c r="J6" s="1181"/>
      <c r="K6" s="1180"/>
      <c r="L6" s="1177"/>
      <c r="M6" s="1181"/>
      <c r="N6" s="1180"/>
      <c r="O6" s="1177"/>
      <c r="P6" s="1181"/>
      <c r="Q6" s="1180"/>
      <c r="R6" s="1177"/>
      <c r="S6" s="1181"/>
      <c r="T6" s="1180"/>
      <c r="U6" s="1177"/>
      <c r="V6" s="1181"/>
      <c r="W6" s="1180"/>
      <c r="X6" s="1177"/>
      <c r="Y6" s="1181"/>
      <c r="Z6" s="1180"/>
      <c r="AA6" s="1177"/>
      <c r="AB6" s="1181"/>
      <c r="AC6" s="1180"/>
      <c r="AD6" s="1177"/>
      <c r="AE6" s="1181"/>
      <c r="AF6" s="1180"/>
      <c r="AG6" s="1177"/>
      <c r="AH6" s="1178"/>
    </row>
    <row r="7" spans="1:34" s="556" customFormat="1" ht="16.350000000000001" customHeight="1" x14ac:dyDescent="0.2">
      <c r="A7" s="1184"/>
      <c r="B7" s="1182" t="s">
        <v>295</v>
      </c>
      <c r="C7" s="1177"/>
      <c r="D7" s="1177"/>
      <c r="E7" s="1177"/>
      <c r="F7" s="1177"/>
      <c r="G7" s="1177"/>
      <c r="H7" s="1177"/>
      <c r="I7" s="1177"/>
      <c r="J7" s="1181"/>
      <c r="K7" s="1180"/>
      <c r="L7" s="1177"/>
      <c r="M7" s="1181"/>
      <c r="N7" s="1180"/>
      <c r="O7" s="1177"/>
      <c r="P7" s="1181"/>
      <c r="Q7" s="1180"/>
      <c r="R7" s="1177"/>
      <c r="S7" s="1181"/>
      <c r="T7" s="1180"/>
      <c r="U7" s="1177"/>
      <c r="V7" s="1181"/>
      <c r="W7" s="1180"/>
      <c r="X7" s="1177"/>
      <c r="Y7" s="1181"/>
      <c r="Z7" s="1180"/>
      <c r="AA7" s="1177"/>
      <c r="AB7" s="1181"/>
      <c r="AC7" s="1180"/>
      <c r="AD7" s="1177"/>
      <c r="AE7" s="1181"/>
      <c r="AF7" s="1180"/>
      <c r="AG7" s="1177"/>
      <c r="AH7" s="1178"/>
    </row>
    <row r="8" spans="1:34" s="556" customFormat="1" ht="14.25" customHeight="1" x14ac:dyDescent="0.2">
      <c r="A8" s="1184"/>
      <c r="B8" s="1119" t="s">
        <v>296</v>
      </c>
      <c r="C8" s="1119"/>
      <c r="D8" s="1119"/>
      <c r="E8" s="1119"/>
      <c r="F8" s="1119"/>
      <c r="G8" s="1119"/>
      <c r="H8" s="1119"/>
      <c r="I8" s="1119"/>
      <c r="J8" s="1119"/>
      <c r="K8" s="1119"/>
      <c r="L8" s="1119"/>
      <c r="M8" s="1119"/>
      <c r="N8" s="1119"/>
      <c r="O8" s="1119"/>
      <c r="P8" s="1119"/>
      <c r="Q8" s="1119"/>
      <c r="R8" s="1119"/>
      <c r="S8" s="1119"/>
      <c r="T8" s="1119"/>
      <c r="U8" s="1119"/>
      <c r="V8" s="1119"/>
      <c r="W8" s="1119"/>
      <c r="X8" s="1119"/>
      <c r="Y8" s="1119"/>
      <c r="Z8" s="1119"/>
      <c r="AA8" s="1119"/>
      <c r="AB8" s="1119"/>
      <c r="AC8" s="1119"/>
      <c r="AD8" s="1119"/>
      <c r="AE8" s="1119"/>
      <c r="AF8" s="1119"/>
      <c r="AG8" s="1119"/>
      <c r="AH8" s="1120"/>
    </row>
    <row r="9" spans="1:34" s="556" customFormat="1" ht="16.350000000000001" customHeight="1" x14ac:dyDescent="0.2">
      <c r="A9" s="1195"/>
      <c r="B9" s="1121" t="s">
        <v>664</v>
      </c>
      <c r="C9" s="1122"/>
      <c r="D9" s="1122"/>
      <c r="E9" s="1122"/>
      <c r="F9" s="1122"/>
      <c r="G9" s="1122"/>
      <c r="H9" s="1122"/>
      <c r="I9" s="1122"/>
      <c r="J9" s="1123"/>
      <c r="K9" s="1108" t="s">
        <v>665</v>
      </c>
      <c r="L9" s="1108"/>
      <c r="M9" s="1108"/>
      <c r="N9" s="1108" t="s">
        <v>666</v>
      </c>
      <c r="O9" s="1108"/>
      <c r="P9" s="1108"/>
      <c r="Q9" s="1108" t="s">
        <v>667</v>
      </c>
      <c r="R9" s="1108"/>
      <c r="S9" s="1108"/>
      <c r="T9" s="1108" t="s">
        <v>668</v>
      </c>
      <c r="U9" s="1108"/>
      <c r="V9" s="1108"/>
      <c r="W9" s="1108" t="s">
        <v>669</v>
      </c>
      <c r="X9" s="1108"/>
      <c r="Y9" s="1108"/>
      <c r="Z9" s="1108" t="s">
        <v>670</v>
      </c>
      <c r="AA9" s="1108"/>
      <c r="AB9" s="1108"/>
      <c r="AC9" s="1108" t="s">
        <v>144</v>
      </c>
      <c r="AD9" s="1108"/>
      <c r="AE9" s="1108"/>
      <c r="AF9" s="1108" t="s">
        <v>147</v>
      </c>
      <c r="AG9" s="1108"/>
      <c r="AH9" s="1109"/>
    </row>
    <row r="10" spans="1:34" s="556" customFormat="1" ht="15.6" customHeight="1" x14ac:dyDescent="0.2">
      <c r="A10" s="1195"/>
      <c r="B10" s="1124"/>
      <c r="C10" s="1125"/>
      <c r="D10" s="1125"/>
      <c r="E10" s="1125"/>
      <c r="F10" s="1125"/>
      <c r="G10" s="1125"/>
      <c r="H10" s="1125"/>
      <c r="I10" s="1125"/>
      <c r="J10" s="1126"/>
      <c r="K10" s="1108"/>
      <c r="L10" s="1108"/>
      <c r="M10" s="1108"/>
      <c r="N10" s="1108"/>
      <c r="O10" s="1108"/>
      <c r="P10" s="1108"/>
      <c r="Q10" s="1108"/>
      <c r="R10" s="1108"/>
      <c r="S10" s="1108"/>
      <c r="T10" s="1108"/>
      <c r="U10" s="1108"/>
      <c r="V10" s="1108"/>
      <c r="W10" s="1108"/>
      <c r="X10" s="1108"/>
      <c r="Y10" s="1108"/>
      <c r="Z10" s="1108"/>
      <c r="AA10" s="1108"/>
      <c r="AB10" s="1108"/>
      <c r="AC10" s="1108"/>
      <c r="AD10" s="1108"/>
      <c r="AE10" s="1108"/>
      <c r="AF10" s="1108"/>
      <c r="AG10" s="1108"/>
      <c r="AH10" s="1109"/>
    </row>
    <row r="11" spans="1:34" s="556" customFormat="1" ht="15.9" customHeight="1" x14ac:dyDescent="0.2">
      <c r="A11" s="1195"/>
      <c r="B11" s="1127"/>
      <c r="C11" s="1128"/>
      <c r="D11" s="1128"/>
      <c r="E11" s="1128"/>
      <c r="F11" s="1128"/>
      <c r="G11" s="1128"/>
      <c r="H11" s="1128"/>
      <c r="I11" s="1128"/>
      <c r="J11" s="1129"/>
      <c r="K11" s="1110" t="s">
        <v>671</v>
      </c>
      <c r="L11" s="1111"/>
      <c r="M11" s="1111"/>
      <c r="N11" s="1111"/>
      <c r="O11" s="1111"/>
      <c r="P11" s="1111"/>
      <c r="Q11" s="1111"/>
      <c r="R11" s="1111"/>
      <c r="S11" s="1112"/>
      <c r="T11" s="1113"/>
      <c r="U11" s="1093"/>
      <c r="V11" s="1093"/>
      <c r="W11" s="1093"/>
      <c r="X11" s="1093"/>
      <c r="Y11" s="1093"/>
      <c r="Z11" s="1093"/>
      <c r="AA11" s="1093"/>
      <c r="AB11" s="1093"/>
      <c r="AC11" s="1093"/>
      <c r="AD11" s="1093"/>
      <c r="AE11" s="1093"/>
      <c r="AF11" s="1093"/>
      <c r="AG11" s="1093"/>
      <c r="AH11" s="1094"/>
    </row>
    <row r="12" spans="1:34" s="556" customFormat="1" ht="15.9" customHeight="1" x14ac:dyDescent="0.2">
      <c r="A12" s="1195"/>
      <c r="B12" s="1114" t="s">
        <v>672</v>
      </c>
      <c r="C12" s="1115"/>
      <c r="D12" s="1096"/>
      <c r="E12" s="1096"/>
      <c r="F12" s="1096"/>
      <c r="G12" s="1096"/>
      <c r="H12" s="1096"/>
      <c r="I12" s="1096"/>
      <c r="J12" s="1096"/>
      <c r="K12" s="1097"/>
      <c r="L12" s="1098"/>
      <c r="M12" s="1098"/>
      <c r="N12" s="1098"/>
      <c r="O12" s="1098"/>
      <c r="P12" s="1092" t="s">
        <v>673</v>
      </c>
      <c r="Q12" s="1092"/>
      <c r="R12" s="1093"/>
      <c r="S12" s="1093"/>
      <c r="T12" s="1093"/>
      <c r="U12" s="1093"/>
      <c r="V12" s="1092" t="s">
        <v>152</v>
      </c>
      <c r="W12" s="1092"/>
      <c r="X12" s="1098"/>
      <c r="Y12" s="1098"/>
      <c r="Z12" s="1098"/>
      <c r="AA12" s="1098"/>
      <c r="AB12" s="1092" t="s">
        <v>673</v>
      </c>
      <c r="AC12" s="1092"/>
      <c r="AD12" s="1093"/>
      <c r="AE12" s="1093"/>
      <c r="AF12" s="1093"/>
      <c r="AG12" s="1093"/>
      <c r="AH12" s="1094"/>
    </row>
    <row r="13" spans="1:34" s="556" customFormat="1" ht="15.9" customHeight="1" x14ac:dyDescent="0.2">
      <c r="A13" s="1195"/>
      <c r="B13" s="557"/>
      <c r="C13" s="558"/>
      <c r="D13" s="1102" t="s">
        <v>674</v>
      </c>
      <c r="E13" s="1102"/>
      <c r="F13" s="1103"/>
      <c r="G13" s="1099" t="s">
        <v>675</v>
      </c>
      <c r="H13" s="1100"/>
      <c r="I13" s="1100"/>
      <c r="J13" s="1101"/>
      <c r="K13" s="1097"/>
      <c r="L13" s="1098"/>
      <c r="M13" s="1098"/>
      <c r="N13" s="1098"/>
      <c r="O13" s="1098"/>
      <c r="P13" s="1092" t="s">
        <v>673</v>
      </c>
      <c r="Q13" s="1092"/>
      <c r="R13" s="1093"/>
      <c r="S13" s="1093"/>
      <c r="T13" s="1093"/>
      <c r="U13" s="1093"/>
      <c r="V13" s="1092" t="s">
        <v>152</v>
      </c>
      <c r="W13" s="1092"/>
      <c r="X13" s="1098"/>
      <c r="Y13" s="1098"/>
      <c r="Z13" s="1098"/>
      <c r="AA13" s="1098"/>
      <c r="AB13" s="1092" t="s">
        <v>673</v>
      </c>
      <c r="AC13" s="1092"/>
      <c r="AD13" s="1093"/>
      <c r="AE13" s="1093"/>
      <c r="AF13" s="1093"/>
      <c r="AG13" s="1093"/>
      <c r="AH13" s="1094"/>
    </row>
    <row r="14" spans="1:34" s="556" customFormat="1" ht="15.9" customHeight="1" x14ac:dyDescent="0.2">
      <c r="A14" s="1195"/>
      <c r="B14" s="557"/>
      <c r="C14" s="558"/>
      <c r="D14" s="1104"/>
      <c r="E14" s="1104"/>
      <c r="F14" s="1105"/>
      <c r="G14" s="1099" t="s">
        <v>144</v>
      </c>
      <c r="H14" s="1100"/>
      <c r="I14" s="1100"/>
      <c r="J14" s="1101"/>
      <c r="K14" s="1097"/>
      <c r="L14" s="1098"/>
      <c r="M14" s="1098"/>
      <c r="N14" s="1098"/>
      <c r="O14" s="1098"/>
      <c r="P14" s="1092" t="s">
        <v>673</v>
      </c>
      <c r="Q14" s="1092"/>
      <c r="R14" s="1093"/>
      <c r="S14" s="1093"/>
      <c r="T14" s="1093"/>
      <c r="U14" s="1093"/>
      <c r="V14" s="1092" t="s">
        <v>152</v>
      </c>
      <c r="W14" s="1092"/>
      <c r="X14" s="1098"/>
      <c r="Y14" s="1098"/>
      <c r="Z14" s="1098"/>
      <c r="AA14" s="1098"/>
      <c r="AB14" s="1092" t="s">
        <v>673</v>
      </c>
      <c r="AC14" s="1092"/>
      <c r="AD14" s="1093"/>
      <c r="AE14" s="1093"/>
      <c r="AF14" s="1093"/>
      <c r="AG14" s="1093"/>
      <c r="AH14" s="1094"/>
    </row>
    <row r="15" spans="1:34" s="556" customFormat="1" ht="15.9" customHeight="1" x14ac:dyDescent="0.2">
      <c r="A15" s="1195"/>
      <c r="B15" s="559"/>
      <c r="C15" s="560"/>
      <c r="D15" s="1106"/>
      <c r="E15" s="1106"/>
      <c r="F15" s="1107"/>
      <c r="G15" s="1099" t="s">
        <v>676</v>
      </c>
      <c r="H15" s="1100"/>
      <c r="I15" s="1100"/>
      <c r="J15" s="1101"/>
      <c r="K15" s="1097"/>
      <c r="L15" s="1098"/>
      <c r="M15" s="1098"/>
      <c r="N15" s="1098"/>
      <c r="O15" s="1098"/>
      <c r="P15" s="1092" t="s">
        <v>673</v>
      </c>
      <c r="Q15" s="1092"/>
      <c r="R15" s="1093"/>
      <c r="S15" s="1093"/>
      <c r="T15" s="1093"/>
      <c r="U15" s="1093"/>
      <c r="V15" s="1092" t="s">
        <v>152</v>
      </c>
      <c r="W15" s="1092"/>
      <c r="X15" s="1098"/>
      <c r="Y15" s="1098"/>
      <c r="Z15" s="1098"/>
      <c r="AA15" s="1098"/>
      <c r="AB15" s="1092" t="s">
        <v>673</v>
      </c>
      <c r="AC15" s="1092"/>
      <c r="AD15" s="1093"/>
      <c r="AE15" s="1093"/>
      <c r="AF15" s="1093"/>
      <c r="AG15" s="1093"/>
      <c r="AH15" s="1094"/>
    </row>
    <row r="16" spans="1:34" s="556" customFormat="1" ht="16.350000000000001" customHeight="1" x14ac:dyDescent="0.2">
      <c r="A16" s="1195"/>
      <c r="B16" s="1095" t="s">
        <v>677</v>
      </c>
      <c r="C16" s="1096"/>
      <c r="D16" s="1096"/>
      <c r="E16" s="1096"/>
      <c r="F16" s="1096"/>
      <c r="G16" s="1096"/>
      <c r="H16" s="1096"/>
      <c r="I16" s="1096"/>
      <c r="J16" s="1096"/>
      <c r="K16" s="1097"/>
      <c r="L16" s="1098"/>
      <c r="M16" s="1098"/>
      <c r="N16" s="1098"/>
      <c r="O16" s="1098"/>
      <c r="P16" s="1092" t="s">
        <v>673</v>
      </c>
      <c r="Q16" s="1092"/>
      <c r="R16" s="1093"/>
      <c r="S16" s="1093"/>
      <c r="T16" s="1093"/>
      <c r="U16" s="1093"/>
      <c r="V16" s="1092" t="s">
        <v>152</v>
      </c>
      <c r="W16" s="1092"/>
      <c r="X16" s="1098"/>
      <c r="Y16" s="1098"/>
      <c r="Z16" s="1098"/>
      <c r="AA16" s="1098"/>
      <c r="AB16" s="1092" t="s">
        <v>673</v>
      </c>
      <c r="AC16" s="1092"/>
      <c r="AD16" s="1093"/>
      <c r="AE16" s="1093"/>
      <c r="AF16" s="1093"/>
      <c r="AG16" s="1093"/>
      <c r="AH16" s="1094"/>
    </row>
    <row r="17" spans="1:34" s="556" customFormat="1" ht="16.350000000000001" customHeight="1" thickBot="1" x14ac:dyDescent="0.25">
      <c r="A17" s="1195"/>
      <c r="B17" s="1084" t="s">
        <v>298</v>
      </c>
      <c r="C17" s="1085"/>
      <c r="D17" s="1085"/>
      <c r="E17" s="1085"/>
      <c r="F17" s="1085"/>
      <c r="G17" s="1085"/>
      <c r="H17" s="1085"/>
      <c r="I17" s="1085"/>
      <c r="J17" s="1085"/>
      <c r="K17" s="1086"/>
      <c r="L17" s="1087"/>
      <c r="M17" s="1087"/>
      <c r="N17" s="1087"/>
      <c r="O17" s="1087"/>
      <c r="P17" s="1087"/>
      <c r="Q17" s="1087"/>
      <c r="R17" s="1087"/>
      <c r="S17" s="1087"/>
      <c r="T17" s="1088" t="s">
        <v>299</v>
      </c>
      <c r="U17" s="1088"/>
      <c r="V17" s="1089"/>
      <c r="W17" s="1090"/>
      <c r="X17" s="1090"/>
      <c r="Y17" s="1090"/>
      <c r="Z17" s="1090"/>
      <c r="AA17" s="1090"/>
      <c r="AB17" s="1090"/>
      <c r="AC17" s="1090"/>
      <c r="AD17" s="1090"/>
      <c r="AE17" s="1090"/>
      <c r="AF17" s="1090"/>
      <c r="AG17" s="1090"/>
      <c r="AH17" s="1091"/>
    </row>
    <row r="18" spans="1:34" s="556" customFormat="1" ht="14.25" customHeight="1" x14ac:dyDescent="0.2">
      <c r="A18" s="1183" t="s">
        <v>684</v>
      </c>
      <c r="B18" s="1131" t="s">
        <v>292</v>
      </c>
      <c r="C18" s="1131"/>
      <c r="D18" s="1131"/>
      <c r="E18" s="1131"/>
      <c r="F18" s="1131"/>
      <c r="G18" s="1131"/>
      <c r="H18" s="1131"/>
      <c r="I18" s="1131"/>
      <c r="J18" s="1131"/>
      <c r="K18" s="1131"/>
      <c r="L18" s="1131"/>
      <c r="M18" s="1131"/>
      <c r="N18" s="1131"/>
      <c r="O18" s="1131"/>
      <c r="P18" s="1131"/>
      <c r="Q18" s="1131"/>
      <c r="R18" s="1131"/>
      <c r="S18" s="1131"/>
      <c r="T18" s="1131"/>
      <c r="U18" s="1131"/>
      <c r="V18" s="1131"/>
      <c r="W18" s="1131"/>
      <c r="X18" s="1131"/>
      <c r="Y18" s="1131"/>
      <c r="Z18" s="1131"/>
      <c r="AA18" s="1131"/>
      <c r="AB18" s="1131"/>
      <c r="AC18" s="1131"/>
      <c r="AD18" s="1131"/>
      <c r="AE18" s="1131"/>
      <c r="AF18" s="1131"/>
      <c r="AG18" s="1131"/>
      <c r="AH18" s="1132"/>
    </row>
    <row r="19" spans="1:34" s="556" customFormat="1" ht="21.15" customHeight="1" x14ac:dyDescent="0.2">
      <c r="A19" s="1184"/>
      <c r="B19" s="1186" t="s">
        <v>293</v>
      </c>
      <c r="C19" s="1187"/>
      <c r="D19" s="1187"/>
      <c r="E19" s="1187"/>
      <c r="F19" s="1187"/>
      <c r="G19" s="1187"/>
      <c r="H19" s="1187"/>
      <c r="I19" s="1187"/>
      <c r="J19" s="1188"/>
      <c r="K19" s="1180" t="s">
        <v>94</v>
      </c>
      <c r="L19" s="1177"/>
      <c r="M19" s="1177"/>
      <c r="N19" s="1177"/>
      <c r="O19" s="1177"/>
      <c r="P19" s="1181"/>
      <c r="Q19" s="1180" t="s">
        <v>95</v>
      </c>
      <c r="R19" s="1177"/>
      <c r="S19" s="1177"/>
      <c r="T19" s="1177"/>
      <c r="U19" s="1177"/>
      <c r="V19" s="1177"/>
      <c r="W19" s="1140" t="s">
        <v>96</v>
      </c>
      <c r="X19" s="1140"/>
      <c r="Y19" s="1140"/>
      <c r="Z19" s="1140"/>
      <c r="AA19" s="1140"/>
      <c r="AB19" s="1140"/>
      <c r="AC19" s="1192" t="s">
        <v>97</v>
      </c>
      <c r="AD19" s="1177"/>
      <c r="AE19" s="1177"/>
      <c r="AF19" s="1177"/>
      <c r="AG19" s="1177"/>
      <c r="AH19" s="1178"/>
    </row>
    <row r="20" spans="1:34" s="556" customFormat="1" ht="16.350000000000001" customHeight="1" x14ac:dyDescent="0.2">
      <c r="A20" s="1184"/>
      <c r="B20" s="1189"/>
      <c r="C20" s="1190"/>
      <c r="D20" s="1190"/>
      <c r="E20" s="1190"/>
      <c r="F20" s="1190"/>
      <c r="G20" s="1190"/>
      <c r="H20" s="1190"/>
      <c r="I20" s="1190"/>
      <c r="J20" s="1191"/>
      <c r="K20" s="1180" t="s">
        <v>662</v>
      </c>
      <c r="L20" s="1177"/>
      <c r="M20" s="1181"/>
      <c r="N20" s="1180" t="s">
        <v>663</v>
      </c>
      <c r="O20" s="1177"/>
      <c r="P20" s="1181"/>
      <c r="Q20" s="1180" t="s">
        <v>662</v>
      </c>
      <c r="R20" s="1177"/>
      <c r="S20" s="1181"/>
      <c r="T20" s="1180" t="s">
        <v>663</v>
      </c>
      <c r="U20" s="1177"/>
      <c r="V20" s="1181"/>
      <c r="W20" s="1180" t="s">
        <v>662</v>
      </c>
      <c r="X20" s="1177"/>
      <c r="Y20" s="1181"/>
      <c r="Z20" s="1180" t="s">
        <v>663</v>
      </c>
      <c r="AA20" s="1177"/>
      <c r="AB20" s="1181"/>
      <c r="AC20" s="1180" t="s">
        <v>662</v>
      </c>
      <c r="AD20" s="1177"/>
      <c r="AE20" s="1181"/>
      <c r="AF20" s="1180" t="s">
        <v>663</v>
      </c>
      <c r="AG20" s="1177"/>
      <c r="AH20" s="1178"/>
    </row>
    <row r="21" spans="1:34" s="556" customFormat="1" ht="16.350000000000001" customHeight="1" x14ac:dyDescent="0.2">
      <c r="A21" s="1184"/>
      <c r="B21" s="1182" t="s">
        <v>294</v>
      </c>
      <c r="C21" s="1177"/>
      <c r="D21" s="1177"/>
      <c r="E21" s="1177"/>
      <c r="F21" s="1177"/>
      <c r="G21" s="1177"/>
      <c r="H21" s="1177"/>
      <c r="I21" s="1177"/>
      <c r="J21" s="1181"/>
      <c r="K21" s="1180"/>
      <c r="L21" s="1177"/>
      <c r="M21" s="1181"/>
      <c r="N21" s="1180"/>
      <c r="O21" s="1177"/>
      <c r="P21" s="1181"/>
      <c r="Q21" s="1180"/>
      <c r="R21" s="1177"/>
      <c r="S21" s="1181"/>
      <c r="T21" s="1180"/>
      <c r="U21" s="1177"/>
      <c r="V21" s="1181"/>
      <c r="W21" s="1180"/>
      <c r="X21" s="1177"/>
      <c r="Y21" s="1181"/>
      <c r="Z21" s="1180"/>
      <c r="AA21" s="1177"/>
      <c r="AB21" s="1181"/>
      <c r="AC21" s="1180"/>
      <c r="AD21" s="1177"/>
      <c r="AE21" s="1181"/>
      <c r="AF21" s="1180"/>
      <c r="AG21" s="1177"/>
      <c r="AH21" s="1178"/>
    </row>
    <row r="22" spans="1:34" s="556" customFormat="1" ht="16.350000000000001" customHeight="1" x14ac:dyDescent="0.2">
      <c r="A22" s="1184"/>
      <c r="B22" s="1182" t="s">
        <v>295</v>
      </c>
      <c r="C22" s="1177"/>
      <c r="D22" s="1177"/>
      <c r="E22" s="1177"/>
      <c r="F22" s="1177"/>
      <c r="G22" s="1177"/>
      <c r="H22" s="1177"/>
      <c r="I22" s="1177"/>
      <c r="J22" s="1181"/>
      <c r="K22" s="1180"/>
      <c r="L22" s="1177"/>
      <c r="M22" s="1181"/>
      <c r="N22" s="1180"/>
      <c r="O22" s="1177"/>
      <c r="P22" s="1181"/>
      <c r="Q22" s="1180"/>
      <c r="R22" s="1177"/>
      <c r="S22" s="1181"/>
      <c r="T22" s="1180"/>
      <c r="U22" s="1177"/>
      <c r="V22" s="1181"/>
      <c r="W22" s="1180"/>
      <c r="X22" s="1177"/>
      <c r="Y22" s="1181"/>
      <c r="Z22" s="1180"/>
      <c r="AA22" s="1177"/>
      <c r="AB22" s="1181"/>
      <c r="AC22" s="1180"/>
      <c r="AD22" s="1177"/>
      <c r="AE22" s="1181"/>
      <c r="AF22" s="1180"/>
      <c r="AG22" s="1177"/>
      <c r="AH22" s="1178"/>
    </row>
    <row r="23" spans="1:34" s="556" customFormat="1" ht="14.25" customHeight="1" x14ac:dyDescent="0.2">
      <c r="A23" s="1184"/>
      <c r="B23" s="1119" t="s">
        <v>296</v>
      </c>
      <c r="C23" s="1119"/>
      <c r="D23" s="1119"/>
      <c r="E23" s="1119"/>
      <c r="F23" s="1119"/>
      <c r="G23" s="1119"/>
      <c r="H23" s="1119"/>
      <c r="I23" s="1119"/>
      <c r="J23" s="1119"/>
      <c r="K23" s="1119"/>
      <c r="L23" s="1119"/>
      <c r="M23" s="1119"/>
      <c r="N23" s="1119"/>
      <c r="O23" s="1119"/>
      <c r="P23" s="1119"/>
      <c r="Q23" s="1119"/>
      <c r="R23" s="1119"/>
      <c r="S23" s="1119"/>
      <c r="T23" s="1119"/>
      <c r="U23" s="1119"/>
      <c r="V23" s="1119"/>
      <c r="W23" s="1119"/>
      <c r="X23" s="1119"/>
      <c r="Y23" s="1119"/>
      <c r="Z23" s="1119"/>
      <c r="AA23" s="1119"/>
      <c r="AB23" s="1119"/>
      <c r="AC23" s="1119"/>
      <c r="AD23" s="1119"/>
      <c r="AE23" s="1119"/>
      <c r="AF23" s="1119"/>
      <c r="AG23" s="1119"/>
      <c r="AH23" s="1120"/>
    </row>
    <row r="24" spans="1:34" s="556" customFormat="1" ht="16.350000000000001" customHeight="1" x14ac:dyDescent="0.2">
      <c r="A24" s="1184"/>
      <c r="B24" s="1121" t="s">
        <v>664</v>
      </c>
      <c r="C24" s="1122"/>
      <c r="D24" s="1122"/>
      <c r="E24" s="1122"/>
      <c r="F24" s="1122"/>
      <c r="G24" s="1122"/>
      <c r="H24" s="1122"/>
      <c r="I24" s="1122"/>
      <c r="J24" s="1123"/>
      <c r="K24" s="1108" t="s">
        <v>665</v>
      </c>
      <c r="L24" s="1108"/>
      <c r="M24" s="1108"/>
      <c r="N24" s="1108" t="s">
        <v>666</v>
      </c>
      <c r="O24" s="1108"/>
      <c r="P24" s="1108"/>
      <c r="Q24" s="1108" t="s">
        <v>667</v>
      </c>
      <c r="R24" s="1108"/>
      <c r="S24" s="1108"/>
      <c r="T24" s="1108" t="s">
        <v>668</v>
      </c>
      <c r="U24" s="1108"/>
      <c r="V24" s="1108"/>
      <c r="W24" s="1108" t="s">
        <v>669</v>
      </c>
      <c r="X24" s="1108"/>
      <c r="Y24" s="1108"/>
      <c r="Z24" s="1108" t="s">
        <v>670</v>
      </c>
      <c r="AA24" s="1108"/>
      <c r="AB24" s="1108"/>
      <c r="AC24" s="1108" t="s">
        <v>144</v>
      </c>
      <c r="AD24" s="1108"/>
      <c r="AE24" s="1108"/>
      <c r="AF24" s="1108" t="s">
        <v>147</v>
      </c>
      <c r="AG24" s="1108"/>
      <c r="AH24" s="1109"/>
    </row>
    <row r="25" spans="1:34" s="556" customFormat="1" ht="15.6" customHeight="1" x14ac:dyDescent="0.2">
      <c r="A25" s="1184"/>
      <c r="B25" s="1124"/>
      <c r="C25" s="1125"/>
      <c r="D25" s="1125"/>
      <c r="E25" s="1125"/>
      <c r="F25" s="1125"/>
      <c r="G25" s="1125"/>
      <c r="H25" s="1125"/>
      <c r="I25" s="1125"/>
      <c r="J25" s="1126"/>
      <c r="K25" s="1108"/>
      <c r="L25" s="1108"/>
      <c r="M25" s="1108"/>
      <c r="N25" s="1108"/>
      <c r="O25" s="1108"/>
      <c r="P25" s="1108"/>
      <c r="Q25" s="1108"/>
      <c r="R25" s="1108"/>
      <c r="S25" s="1108"/>
      <c r="T25" s="1108"/>
      <c r="U25" s="1108"/>
      <c r="V25" s="1108"/>
      <c r="W25" s="1108"/>
      <c r="X25" s="1108"/>
      <c r="Y25" s="1108"/>
      <c r="Z25" s="1108"/>
      <c r="AA25" s="1108"/>
      <c r="AB25" s="1108"/>
      <c r="AC25" s="1108"/>
      <c r="AD25" s="1108"/>
      <c r="AE25" s="1108"/>
      <c r="AF25" s="1108"/>
      <c r="AG25" s="1108"/>
      <c r="AH25" s="1109"/>
    </row>
    <row r="26" spans="1:34" s="556" customFormat="1" ht="15.9" customHeight="1" x14ac:dyDescent="0.2">
      <c r="A26" s="1184"/>
      <c r="B26" s="1127"/>
      <c r="C26" s="1128"/>
      <c r="D26" s="1128"/>
      <c r="E26" s="1128"/>
      <c r="F26" s="1128"/>
      <c r="G26" s="1128"/>
      <c r="H26" s="1128"/>
      <c r="I26" s="1128"/>
      <c r="J26" s="1129"/>
      <c r="K26" s="1110" t="s">
        <v>671</v>
      </c>
      <c r="L26" s="1111"/>
      <c r="M26" s="1111"/>
      <c r="N26" s="1111"/>
      <c r="O26" s="1111"/>
      <c r="P26" s="1111"/>
      <c r="Q26" s="1111"/>
      <c r="R26" s="1111"/>
      <c r="S26" s="1112"/>
      <c r="T26" s="1113"/>
      <c r="U26" s="1093"/>
      <c r="V26" s="1093"/>
      <c r="W26" s="1093"/>
      <c r="X26" s="1093"/>
      <c r="Y26" s="1093"/>
      <c r="Z26" s="1093"/>
      <c r="AA26" s="1093"/>
      <c r="AB26" s="1093"/>
      <c r="AC26" s="1093"/>
      <c r="AD26" s="1093"/>
      <c r="AE26" s="1093"/>
      <c r="AF26" s="1093"/>
      <c r="AG26" s="1093"/>
      <c r="AH26" s="1094"/>
    </row>
    <row r="27" spans="1:34" s="556" customFormat="1" ht="15.9" customHeight="1" x14ac:dyDescent="0.2">
      <c r="A27" s="1184"/>
      <c r="B27" s="1114" t="s">
        <v>672</v>
      </c>
      <c r="C27" s="1115"/>
      <c r="D27" s="1096"/>
      <c r="E27" s="1096"/>
      <c r="F27" s="1096"/>
      <c r="G27" s="1096"/>
      <c r="H27" s="1096"/>
      <c r="I27" s="1096"/>
      <c r="J27" s="1096"/>
      <c r="K27" s="1097"/>
      <c r="L27" s="1098"/>
      <c r="M27" s="1098"/>
      <c r="N27" s="1098"/>
      <c r="O27" s="1098"/>
      <c r="P27" s="1092" t="s">
        <v>673</v>
      </c>
      <c r="Q27" s="1092"/>
      <c r="R27" s="1093"/>
      <c r="S27" s="1093"/>
      <c r="T27" s="1093"/>
      <c r="U27" s="1093"/>
      <c r="V27" s="1092" t="s">
        <v>152</v>
      </c>
      <c r="W27" s="1092"/>
      <c r="X27" s="1098"/>
      <c r="Y27" s="1098"/>
      <c r="Z27" s="1098"/>
      <c r="AA27" s="1098"/>
      <c r="AB27" s="1092" t="s">
        <v>673</v>
      </c>
      <c r="AC27" s="1092"/>
      <c r="AD27" s="1093"/>
      <c r="AE27" s="1093"/>
      <c r="AF27" s="1093"/>
      <c r="AG27" s="1093"/>
      <c r="AH27" s="1094"/>
    </row>
    <row r="28" spans="1:34" s="556" customFormat="1" ht="15.9" customHeight="1" x14ac:dyDescent="0.2">
      <c r="A28" s="1184"/>
      <c r="B28" s="557"/>
      <c r="C28" s="558"/>
      <c r="D28" s="1102" t="s">
        <v>674</v>
      </c>
      <c r="E28" s="1102"/>
      <c r="F28" s="1103"/>
      <c r="G28" s="1099" t="s">
        <v>675</v>
      </c>
      <c r="H28" s="1100"/>
      <c r="I28" s="1100"/>
      <c r="J28" s="1101"/>
      <c r="K28" s="1097"/>
      <c r="L28" s="1098"/>
      <c r="M28" s="1098"/>
      <c r="N28" s="1098"/>
      <c r="O28" s="1098"/>
      <c r="P28" s="1092" t="s">
        <v>673</v>
      </c>
      <c r="Q28" s="1092"/>
      <c r="R28" s="1093"/>
      <c r="S28" s="1093"/>
      <c r="T28" s="1093"/>
      <c r="U28" s="1093"/>
      <c r="V28" s="1092" t="s">
        <v>152</v>
      </c>
      <c r="W28" s="1092"/>
      <c r="X28" s="1098"/>
      <c r="Y28" s="1098"/>
      <c r="Z28" s="1098"/>
      <c r="AA28" s="1098"/>
      <c r="AB28" s="1092" t="s">
        <v>673</v>
      </c>
      <c r="AC28" s="1092"/>
      <c r="AD28" s="1093"/>
      <c r="AE28" s="1093"/>
      <c r="AF28" s="1093"/>
      <c r="AG28" s="1093"/>
      <c r="AH28" s="1094"/>
    </row>
    <row r="29" spans="1:34" s="556" customFormat="1" ht="15.9" customHeight="1" x14ac:dyDescent="0.2">
      <c r="A29" s="1184"/>
      <c r="B29" s="557"/>
      <c r="C29" s="558"/>
      <c r="D29" s="1104"/>
      <c r="E29" s="1104"/>
      <c r="F29" s="1105"/>
      <c r="G29" s="1099" t="s">
        <v>144</v>
      </c>
      <c r="H29" s="1100"/>
      <c r="I29" s="1100"/>
      <c r="J29" s="1101"/>
      <c r="K29" s="1097"/>
      <c r="L29" s="1098"/>
      <c r="M29" s="1098"/>
      <c r="N29" s="1098"/>
      <c r="O29" s="1098"/>
      <c r="P29" s="1092" t="s">
        <v>673</v>
      </c>
      <c r="Q29" s="1092"/>
      <c r="R29" s="1093"/>
      <c r="S29" s="1093"/>
      <c r="T29" s="1093"/>
      <c r="U29" s="1093"/>
      <c r="V29" s="1092" t="s">
        <v>152</v>
      </c>
      <c r="W29" s="1092"/>
      <c r="X29" s="1098"/>
      <c r="Y29" s="1098"/>
      <c r="Z29" s="1098"/>
      <c r="AA29" s="1098"/>
      <c r="AB29" s="1092" t="s">
        <v>673</v>
      </c>
      <c r="AC29" s="1092"/>
      <c r="AD29" s="1093"/>
      <c r="AE29" s="1093"/>
      <c r="AF29" s="1093"/>
      <c r="AG29" s="1093"/>
      <c r="AH29" s="1094"/>
    </row>
    <row r="30" spans="1:34" s="556" customFormat="1" ht="15.9" customHeight="1" x14ac:dyDescent="0.2">
      <c r="A30" s="1184"/>
      <c r="B30" s="559"/>
      <c r="C30" s="560"/>
      <c r="D30" s="1106"/>
      <c r="E30" s="1106"/>
      <c r="F30" s="1107"/>
      <c r="G30" s="1099" t="s">
        <v>676</v>
      </c>
      <c r="H30" s="1100"/>
      <c r="I30" s="1100"/>
      <c r="J30" s="1101"/>
      <c r="K30" s="1097"/>
      <c r="L30" s="1098"/>
      <c r="M30" s="1098"/>
      <c r="N30" s="1098"/>
      <c r="O30" s="1098"/>
      <c r="P30" s="1092" t="s">
        <v>673</v>
      </c>
      <c r="Q30" s="1092"/>
      <c r="R30" s="1093"/>
      <c r="S30" s="1093"/>
      <c r="T30" s="1093"/>
      <c r="U30" s="1093"/>
      <c r="V30" s="1092" t="s">
        <v>152</v>
      </c>
      <c r="W30" s="1092"/>
      <c r="X30" s="1098"/>
      <c r="Y30" s="1098"/>
      <c r="Z30" s="1098"/>
      <c r="AA30" s="1098"/>
      <c r="AB30" s="1092" t="s">
        <v>673</v>
      </c>
      <c r="AC30" s="1092"/>
      <c r="AD30" s="1093"/>
      <c r="AE30" s="1093"/>
      <c r="AF30" s="1093"/>
      <c r="AG30" s="1093"/>
      <c r="AH30" s="1094"/>
    </row>
    <row r="31" spans="1:34" s="556" customFormat="1" ht="16.350000000000001" customHeight="1" x14ac:dyDescent="0.2">
      <c r="A31" s="1184"/>
      <c r="B31" s="1095" t="s">
        <v>677</v>
      </c>
      <c r="C31" s="1096"/>
      <c r="D31" s="1096"/>
      <c r="E31" s="1096"/>
      <c r="F31" s="1096"/>
      <c r="G31" s="1096"/>
      <c r="H31" s="1096"/>
      <c r="I31" s="1096"/>
      <c r="J31" s="1096"/>
      <c r="K31" s="1097"/>
      <c r="L31" s="1098"/>
      <c r="M31" s="1098"/>
      <c r="N31" s="1098"/>
      <c r="O31" s="1098"/>
      <c r="P31" s="1092" t="s">
        <v>673</v>
      </c>
      <c r="Q31" s="1092"/>
      <c r="R31" s="1093"/>
      <c r="S31" s="1093"/>
      <c r="T31" s="1093"/>
      <c r="U31" s="1093"/>
      <c r="V31" s="1092" t="s">
        <v>152</v>
      </c>
      <c r="W31" s="1092"/>
      <c r="X31" s="1098"/>
      <c r="Y31" s="1098"/>
      <c r="Z31" s="1098"/>
      <c r="AA31" s="1098"/>
      <c r="AB31" s="1092" t="s">
        <v>673</v>
      </c>
      <c r="AC31" s="1092"/>
      <c r="AD31" s="1093"/>
      <c r="AE31" s="1093"/>
      <c r="AF31" s="1093"/>
      <c r="AG31" s="1093"/>
      <c r="AH31" s="1094"/>
    </row>
    <row r="32" spans="1:34" s="556" customFormat="1" ht="16.350000000000001" customHeight="1" thickBot="1" x14ac:dyDescent="0.25">
      <c r="A32" s="1185"/>
      <c r="B32" s="1084" t="s">
        <v>298</v>
      </c>
      <c r="C32" s="1085"/>
      <c r="D32" s="1085"/>
      <c r="E32" s="1085"/>
      <c r="F32" s="1085"/>
      <c r="G32" s="1085"/>
      <c r="H32" s="1085"/>
      <c r="I32" s="1085"/>
      <c r="J32" s="1085"/>
      <c r="K32" s="1086"/>
      <c r="L32" s="1087"/>
      <c r="M32" s="1087"/>
      <c r="N32" s="1087"/>
      <c r="O32" s="1087"/>
      <c r="P32" s="1087"/>
      <c r="Q32" s="1087"/>
      <c r="R32" s="1087"/>
      <c r="S32" s="1087"/>
      <c r="T32" s="1088" t="s">
        <v>299</v>
      </c>
      <c r="U32" s="1088"/>
      <c r="V32" s="1089"/>
      <c r="W32" s="1090"/>
      <c r="X32" s="1090"/>
      <c r="Y32" s="1090"/>
      <c r="Z32" s="1090"/>
      <c r="AA32" s="1090"/>
      <c r="AB32" s="1090"/>
      <c r="AC32" s="1090"/>
      <c r="AD32" s="1090"/>
      <c r="AE32" s="1090"/>
      <c r="AF32" s="1090"/>
      <c r="AG32" s="1090"/>
      <c r="AH32" s="1091"/>
    </row>
    <row r="33" spans="1:35" s="556" customFormat="1" ht="16.649999999999999" customHeight="1" x14ac:dyDescent="0.2">
      <c r="A33" s="149"/>
      <c r="B33" s="149"/>
      <c r="C33" s="149"/>
      <c r="D33" s="149"/>
      <c r="E33" s="149"/>
      <c r="F33" s="149"/>
      <c r="G33" s="149"/>
      <c r="H33" s="149"/>
      <c r="I33" s="149"/>
      <c r="J33" s="149"/>
      <c r="K33" s="149"/>
      <c r="L33" s="149"/>
      <c r="M33" s="149"/>
      <c r="N33" s="149"/>
      <c r="O33" s="149"/>
      <c r="P33" s="149"/>
      <c r="Q33" s="149"/>
      <c r="R33" s="149"/>
      <c r="S33" s="149"/>
      <c r="T33" s="149"/>
      <c r="U33" s="149"/>
      <c r="V33" s="149"/>
      <c r="W33" s="149"/>
      <c r="X33" s="149"/>
      <c r="Y33" s="149"/>
      <c r="Z33" s="149"/>
      <c r="AA33" s="149"/>
      <c r="AB33" s="149"/>
      <c r="AC33" s="149"/>
      <c r="AD33" s="149"/>
      <c r="AE33" s="149"/>
      <c r="AF33" s="149"/>
      <c r="AG33" s="149"/>
      <c r="AH33" s="149"/>
    </row>
    <row r="34" spans="1:35" s="556" customFormat="1" ht="15" customHeight="1" x14ac:dyDescent="0.2">
      <c r="A34" s="1165" t="s">
        <v>718</v>
      </c>
      <c r="B34" s="1165"/>
      <c r="C34" s="1165"/>
      <c r="D34" s="1165"/>
      <c r="E34" s="1165"/>
      <c r="F34" s="1165"/>
      <c r="G34" s="1165"/>
      <c r="H34" s="1165"/>
      <c r="I34" s="1165"/>
      <c r="J34" s="1165"/>
      <c r="K34" s="1165"/>
      <c r="L34" s="1165"/>
      <c r="M34" s="1165"/>
      <c r="N34" s="1165"/>
      <c r="O34" s="1165"/>
      <c r="P34" s="1165"/>
      <c r="Q34" s="1165"/>
      <c r="R34" s="1165"/>
      <c r="S34" s="1165"/>
      <c r="T34" s="1165"/>
      <c r="U34" s="1165"/>
      <c r="V34" s="1165"/>
      <c r="W34" s="1165"/>
      <c r="X34" s="1165"/>
      <c r="Y34" s="1165"/>
      <c r="Z34" s="1165"/>
      <c r="AA34" s="1165"/>
      <c r="AB34" s="1165"/>
      <c r="AC34" s="1165"/>
      <c r="AD34" s="1165"/>
      <c r="AE34" s="1165"/>
      <c r="AF34" s="1165"/>
      <c r="AG34" s="1165"/>
      <c r="AH34" s="1165"/>
    </row>
    <row r="35" spans="1:35" s="556" customFormat="1" ht="15" customHeight="1" thickBot="1" x14ac:dyDescent="0.25">
      <c r="A35" s="1166" t="s">
        <v>685</v>
      </c>
      <c r="B35" s="1166"/>
      <c r="C35" s="1166"/>
      <c r="D35" s="1166"/>
      <c r="E35" s="1166"/>
      <c r="F35" s="1166"/>
      <c r="G35" s="1166"/>
      <c r="H35" s="1166"/>
      <c r="I35" s="1166"/>
      <c r="J35" s="1166"/>
      <c r="K35" s="1166"/>
      <c r="L35" s="1166"/>
      <c r="M35" s="1166"/>
      <c r="N35" s="1166"/>
      <c r="O35" s="1166"/>
      <c r="P35" s="1166"/>
      <c r="Q35" s="1166"/>
      <c r="R35" s="1166"/>
      <c r="S35" s="1166"/>
      <c r="T35" s="1166"/>
      <c r="U35" s="1166"/>
      <c r="V35" s="1166"/>
      <c r="W35" s="1166"/>
      <c r="X35" s="1166"/>
      <c r="Y35" s="1166"/>
      <c r="Z35" s="1166"/>
      <c r="AA35" s="1166"/>
      <c r="AB35" s="1166"/>
      <c r="AC35" s="1166"/>
      <c r="AD35" s="1166"/>
      <c r="AE35" s="1166"/>
      <c r="AF35" s="1166"/>
      <c r="AG35" s="1166"/>
      <c r="AH35" s="1166"/>
    </row>
    <row r="36" spans="1:35" s="556" customFormat="1" ht="16.350000000000001" customHeight="1" x14ac:dyDescent="0.2">
      <c r="A36" s="1167" t="s">
        <v>303</v>
      </c>
      <c r="B36" s="1168"/>
      <c r="C36" s="1173" t="s">
        <v>115</v>
      </c>
      <c r="D36" s="1174"/>
      <c r="E36" s="1174"/>
      <c r="F36" s="1174"/>
      <c r="G36" s="1175"/>
      <c r="H36" s="1173"/>
      <c r="I36" s="1174"/>
      <c r="J36" s="1174"/>
      <c r="K36" s="1174"/>
      <c r="L36" s="1174"/>
      <c r="M36" s="1174"/>
      <c r="N36" s="1174"/>
      <c r="O36" s="1174"/>
      <c r="P36" s="1174"/>
      <c r="Q36" s="1174"/>
      <c r="R36" s="1174"/>
      <c r="S36" s="1174"/>
      <c r="T36" s="1174"/>
      <c r="U36" s="1174"/>
      <c r="V36" s="1174"/>
      <c r="W36" s="1174"/>
      <c r="X36" s="1174"/>
      <c r="Y36" s="1174"/>
      <c r="Z36" s="1174"/>
      <c r="AA36" s="1174"/>
      <c r="AB36" s="1174"/>
      <c r="AC36" s="1174"/>
      <c r="AD36" s="1174"/>
      <c r="AE36" s="1174"/>
      <c r="AF36" s="1174"/>
      <c r="AG36" s="1174"/>
      <c r="AH36" s="1176"/>
    </row>
    <row r="37" spans="1:35" s="556" customFormat="1" ht="27.9" customHeight="1" x14ac:dyDescent="0.2">
      <c r="A37" s="1169"/>
      <c r="B37" s="1170"/>
      <c r="C37" s="1140" t="s">
        <v>287</v>
      </c>
      <c r="D37" s="1140"/>
      <c r="E37" s="1140"/>
      <c r="F37" s="1140"/>
      <c r="G37" s="1140"/>
      <c r="H37" s="1177"/>
      <c r="I37" s="1177"/>
      <c r="J37" s="1177"/>
      <c r="K37" s="1177"/>
      <c r="L37" s="1177"/>
      <c r="M37" s="1177"/>
      <c r="N37" s="1177"/>
      <c r="O37" s="1177"/>
      <c r="P37" s="1177"/>
      <c r="Q37" s="1177"/>
      <c r="R37" s="1177"/>
      <c r="S37" s="1177"/>
      <c r="T37" s="1177"/>
      <c r="U37" s="1177"/>
      <c r="V37" s="1177"/>
      <c r="W37" s="1177"/>
      <c r="X37" s="1177"/>
      <c r="Y37" s="1177"/>
      <c r="Z37" s="1177"/>
      <c r="AA37" s="1177"/>
      <c r="AB37" s="1177"/>
      <c r="AC37" s="1177"/>
      <c r="AD37" s="1177"/>
      <c r="AE37" s="1177"/>
      <c r="AF37" s="1177"/>
      <c r="AG37" s="1177"/>
      <c r="AH37" s="1178"/>
    </row>
    <row r="38" spans="1:35" s="556" customFormat="1" ht="15.75" customHeight="1" x14ac:dyDescent="0.2">
      <c r="A38" s="1169"/>
      <c r="B38" s="1170"/>
      <c r="C38" s="1140" t="s">
        <v>92</v>
      </c>
      <c r="D38" s="1140"/>
      <c r="E38" s="1140"/>
      <c r="F38" s="1140"/>
      <c r="G38" s="1140"/>
      <c r="H38" s="1179" t="s">
        <v>174</v>
      </c>
      <c r="I38" s="1157"/>
      <c r="J38" s="1157"/>
      <c r="K38" s="1157"/>
      <c r="L38" s="1156"/>
      <c r="M38" s="1156"/>
      <c r="N38" s="635" t="s">
        <v>259</v>
      </c>
      <c r="O38" s="1156"/>
      <c r="P38" s="1156"/>
      <c r="Q38" s="146" t="s">
        <v>58</v>
      </c>
      <c r="R38" s="1157"/>
      <c r="S38" s="1157"/>
      <c r="T38" s="1157"/>
      <c r="U38" s="1157"/>
      <c r="V38" s="1157"/>
      <c r="W38" s="1157"/>
      <c r="X38" s="1157"/>
      <c r="Y38" s="1157"/>
      <c r="Z38" s="1157"/>
      <c r="AA38" s="1157"/>
      <c r="AB38" s="1157"/>
      <c r="AC38" s="1157"/>
      <c r="AD38" s="1157"/>
      <c r="AE38" s="1157"/>
      <c r="AF38" s="1157"/>
      <c r="AG38" s="1157"/>
      <c r="AH38" s="1158"/>
    </row>
    <row r="39" spans="1:35" s="556" customFormat="1" ht="15.75" customHeight="1" x14ac:dyDescent="0.2">
      <c r="A39" s="1169"/>
      <c r="B39" s="1170"/>
      <c r="C39" s="1140"/>
      <c r="D39" s="1140"/>
      <c r="E39" s="1140"/>
      <c r="F39" s="1140"/>
      <c r="G39" s="1140"/>
      <c r="H39" s="1159"/>
      <c r="I39" s="1160"/>
      <c r="J39" s="1160"/>
      <c r="K39" s="1160"/>
      <c r="L39" s="561" t="s">
        <v>116</v>
      </c>
      <c r="M39" s="561" t="s">
        <v>622</v>
      </c>
      <c r="N39" s="1160"/>
      <c r="O39" s="1160"/>
      <c r="P39" s="1160"/>
      <c r="Q39" s="1160"/>
      <c r="R39" s="1160"/>
      <c r="S39" s="1160"/>
      <c r="T39" s="1160"/>
      <c r="U39" s="1160"/>
      <c r="V39" s="561" t="s">
        <v>623</v>
      </c>
      <c r="W39" s="561" t="s">
        <v>624</v>
      </c>
      <c r="X39" s="1160"/>
      <c r="Y39" s="1160"/>
      <c r="Z39" s="1160"/>
      <c r="AA39" s="1160"/>
      <c r="AB39" s="1160"/>
      <c r="AC39" s="1160"/>
      <c r="AD39" s="1160"/>
      <c r="AE39" s="1160"/>
      <c r="AF39" s="1160"/>
      <c r="AG39" s="1160"/>
      <c r="AH39" s="1161"/>
    </row>
    <row r="40" spans="1:35" s="556" customFormat="1" ht="15.75" customHeight="1" x14ac:dyDescent="0.2">
      <c r="A40" s="1169"/>
      <c r="B40" s="1170"/>
      <c r="C40" s="1140"/>
      <c r="D40" s="1140"/>
      <c r="E40" s="1140"/>
      <c r="F40" s="1140"/>
      <c r="G40" s="1140"/>
      <c r="H40" s="1159"/>
      <c r="I40" s="1160"/>
      <c r="J40" s="1160"/>
      <c r="K40" s="1160"/>
      <c r="L40" s="561" t="s">
        <v>625</v>
      </c>
      <c r="M40" s="561" t="s">
        <v>626</v>
      </c>
      <c r="N40" s="1160"/>
      <c r="O40" s="1160"/>
      <c r="P40" s="1160"/>
      <c r="Q40" s="1160"/>
      <c r="R40" s="1160"/>
      <c r="S40" s="1160"/>
      <c r="T40" s="1160"/>
      <c r="U40" s="1160"/>
      <c r="V40" s="561" t="s">
        <v>627</v>
      </c>
      <c r="W40" s="561" t="s">
        <v>628</v>
      </c>
      <c r="X40" s="1160"/>
      <c r="Y40" s="1160"/>
      <c r="Z40" s="1160"/>
      <c r="AA40" s="1160"/>
      <c r="AB40" s="1160"/>
      <c r="AC40" s="1160"/>
      <c r="AD40" s="1160"/>
      <c r="AE40" s="1160"/>
      <c r="AF40" s="1160"/>
      <c r="AG40" s="1160"/>
      <c r="AH40" s="1161"/>
    </row>
    <row r="41" spans="1:35" s="556" customFormat="1" ht="18.899999999999999" customHeight="1" x14ac:dyDescent="0.2">
      <c r="A41" s="1169"/>
      <c r="B41" s="1170"/>
      <c r="C41" s="1140"/>
      <c r="D41" s="1140"/>
      <c r="E41" s="1140"/>
      <c r="F41" s="1140"/>
      <c r="G41" s="1140"/>
      <c r="H41" s="1162"/>
      <c r="I41" s="1163"/>
      <c r="J41" s="1163"/>
      <c r="K41" s="1163"/>
      <c r="L41" s="1163"/>
      <c r="M41" s="1163"/>
      <c r="N41" s="1163"/>
      <c r="O41" s="1163"/>
      <c r="P41" s="1163"/>
      <c r="Q41" s="1163"/>
      <c r="R41" s="1163"/>
      <c r="S41" s="1163"/>
      <c r="T41" s="1163"/>
      <c r="U41" s="1163"/>
      <c r="V41" s="1163"/>
      <c r="W41" s="1163"/>
      <c r="X41" s="1163"/>
      <c r="Y41" s="1163"/>
      <c r="Z41" s="1163"/>
      <c r="AA41" s="1163"/>
      <c r="AB41" s="1163"/>
      <c r="AC41" s="1163"/>
      <c r="AD41" s="1163"/>
      <c r="AE41" s="1163"/>
      <c r="AF41" s="1163"/>
      <c r="AG41" s="1163"/>
      <c r="AH41" s="1164"/>
    </row>
    <row r="42" spans="1:35" s="556" customFormat="1" ht="16.350000000000001" customHeight="1" x14ac:dyDescent="0.2">
      <c r="A42" s="1169"/>
      <c r="B42" s="1170"/>
      <c r="C42" s="1140" t="s">
        <v>288</v>
      </c>
      <c r="D42" s="1140"/>
      <c r="E42" s="1140"/>
      <c r="F42" s="1140"/>
      <c r="G42" s="1140"/>
      <c r="H42" s="1142" t="s">
        <v>100</v>
      </c>
      <c r="I42" s="1143"/>
      <c r="J42" s="1144"/>
      <c r="K42" s="1145"/>
      <c r="L42" s="1146"/>
      <c r="M42" s="1146"/>
      <c r="N42" s="1146"/>
      <c r="O42" s="1146"/>
      <c r="P42" s="1146"/>
      <c r="Q42" s="562" t="s">
        <v>629</v>
      </c>
      <c r="R42" s="563"/>
      <c r="S42" s="1147"/>
      <c r="T42" s="1147"/>
      <c r="U42" s="1148"/>
      <c r="V42" s="1142" t="s">
        <v>101</v>
      </c>
      <c r="W42" s="1143"/>
      <c r="X42" s="1144"/>
      <c r="Y42" s="1149"/>
      <c r="Z42" s="1150"/>
      <c r="AA42" s="1150"/>
      <c r="AB42" s="1150"/>
      <c r="AC42" s="1150"/>
      <c r="AD42" s="1150"/>
      <c r="AE42" s="1150"/>
      <c r="AF42" s="1150"/>
      <c r="AG42" s="1150"/>
      <c r="AH42" s="1151"/>
    </row>
    <row r="43" spans="1:35" s="556" customFormat="1" ht="16.350000000000001" customHeight="1" thickBot="1" x14ac:dyDescent="0.25">
      <c r="A43" s="1171"/>
      <c r="B43" s="1172"/>
      <c r="C43" s="1141"/>
      <c r="D43" s="1141"/>
      <c r="E43" s="1141"/>
      <c r="F43" s="1141"/>
      <c r="G43" s="1141"/>
      <c r="H43" s="1152" t="s">
        <v>260</v>
      </c>
      <c r="I43" s="1152"/>
      <c r="J43" s="1152"/>
      <c r="K43" s="1153"/>
      <c r="L43" s="1154"/>
      <c r="M43" s="1154"/>
      <c r="N43" s="1154"/>
      <c r="O43" s="1154"/>
      <c r="P43" s="1154"/>
      <c r="Q43" s="1154"/>
      <c r="R43" s="1154"/>
      <c r="S43" s="1154"/>
      <c r="T43" s="1154"/>
      <c r="U43" s="1154"/>
      <c r="V43" s="1154"/>
      <c r="W43" s="1154"/>
      <c r="X43" s="1154"/>
      <c r="Y43" s="1154"/>
      <c r="Z43" s="1154"/>
      <c r="AA43" s="1154"/>
      <c r="AB43" s="1154"/>
      <c r="AC43" s="1154"/>
      <c r="AD43" s="1154"/>
      <c r="AE43" s="1154"/>
      <c r="AF43" s="1154"/>
      <c r="AG43" s="1154"/>
      <c r="AH43" s="1155"/>
    </row>
    <row r="44" spans="1:35" s="556" customFormat="1" ht="14.25" customHeight="1" x14ac:dyDescent="0.2">
      <c r="A44" s="1130" t="s">
        <v>296</v>
      </c>
      <c r="B44" s="1131"/>
      <c r="C44" s="1131"/>
      <c r="D44" s="1131"/>
      <c r="E44" s="1131"/>
      <c r="F44" s="1131"/>
      <c r="G44" s="1131"/>
      <c r="H44" s="1131"/>
      <c r="I44" s="1131"/>
      <c r="J44" s="1131"/>
      <c r="K44" s="1131"/>
      <c r="L44" s="1131"/>
      <c r="M44" s="1131"/>
      <c r="N44" s="1131"/>
      <c r="O44" s="1131"/>
      <c r="P44" s="1131"/>
      <c r="Q44" s="1131"/>
      <c r="R44" s="1131"/>
      <c r="S44" s="1131"/>
      <c r="T44" s="1131"/>
      <c r="U44" s="1131"/>
      <c r="V44" s="1131"/>
      <c r="W44" s="1131"/>
      <c r="X44" s="1131"/>
      <c r="Y44" s="1131"/>
      <c r="Z44" s="1131"/>
      <c r="AA44" s="1131"/>
      <c r="AB44" s="1131"/>
      <c r="AC44" s="1131"/>
      <c r="AD44" s="1131"/>
      <c r="AE44" s="1131"/>
      <c r="AF44" s="1131"/>
      <c r="AG44" s="1131"/>
      <c r="AH44" s="1132"/>
    </row>
    <row r="45" spans="1:35" s="566" customFormat="1" ht="15" customHeight="1" thickBot="1" x14ac:dyDescent="0.25">
      <c r="A45" s="1133" t="s">
        <v>297</v>
      </c>
      <c r="B45" s="1090"/>
      <c r="C45" s="1090"/>
      <c r="D45" s="1090"/>
      <c r="E45" s="1090"/>
      <c r="F45" s="1090"/>
      <c r="G45" s="1090"/>
      <c r="H45" s="1090"/>
      <c r="I45" s="1090"/>
      <c r="J45" s="1090"/>
      <c r="K45" s="1090"/>
      <c r="L45" s="1090"/>
      <c r="M45" s="1134"/>
      <c r="N45" s="1135"/>
      <c r="O45" s="1136"/>
      <c r="P45" s="1136"/>
      <c r="Q45" s="564" t="s">
        <v>658</v>
      </c>
      <c r="R45" s="565"/>
      <c r="S45" s="1137" t="s">
        <v>659</v>
      </c>
      <c r="T45" s="1090"/>
      <c r="U45" s="1090"/>
      <c r="V45" s="1090"/>
      <c r="W45" s="1090"/>
      <c r="X45" s="1090"/>
      <c r="Y45" s="1090"/>
      <c r="Z45" s="1090"/>
      <c r="AA45" s="1090"/>
      <c r="AB45" s="1090"/>
      <c r="AC45" s="1134"/>
      <c r="AD45" s="1138"/>
      <c r="AE45" s="1139"/>
      <c r="AF45" s="1139"/>
      <c r="AG45" s="564" t="s">
        <v>660</v>
      </c>
      <c r="AH45" s="482"/>
      <c r="AI45" s="556"/>
    </row>
    <row r="46" spans="1:35" s="556" customFormat="1" ht="20.100000000000001" customHeight="1" x14ac:dyDescent="0.2">
      <c r="A46" s="1116" t="s">
        <v>683</v>
      </c>
      <c r="B46" s="1119" t="s">
        <v>296</v>
      </c>
      <c r="C46" s="1119"/>
      <c r="D46" s="1119"/>
      <c r="E46" s="1119"/>
      <c r="F46" s="1119"/>
      <c r="G46" s="1119"/>
      <c r="H46" s="1119"/>
      <c r="I46" s="1119"/>
      <c r="J46" s="1119"/>
      <c r="K46" s="1119"/>
      <c r="L46" s="1119"/>
      <c r="M46" s="1119"/>
      <c r="N46" s="1119"/>
      <c r="O46" s="1119"/>
      <c r="P46" s="1119"/>
      <c r="Q46" s="1119"/>
      <c r="R46" s="1119"/>
      <c r="S46" s="1119"/>
      <c r="T46" s="1119"/>
      <c r="U46" s="1119"/>
      <c r="V46" s="1119"/>
      <c r="W46" s="1119"/>
      <c r="X46" s="1119"/>
      <c r="Y46" s="1119"/>
      <c r="Z46" s="1119"/>
      <c r="AA46" s="1119"/>
      <c r="AB46" s="1119"/>
      <c r="AC46" s="1119"/>
      <c r="AD46" s="1119"/>
      <c r="AE46" s="1119"/>
      <c r="AF46" s="1119"/>
      <c r="AG46" s="1119"/>
      <c r="AH46" s="1120"/>
    </row>
    <row r="47" spans="1:35" s="556" customFormat="1" ht="16.350000000000001" customHeight="1" x14ac:dyDescent="0.2">
      <c r="A47" s="1117"/>
      <c r="B47" s="1121" t="s">
        <v>664</v>
      </c>
      <c r="C47" s="1122"/>
      <c r="D47" s="1122"/>
      <c r="E47" s="1122"/>
      <c r="F47" s="1122"/>
      <c r="G47" s="1122"/>
      <c r="H47" s="1122"/>
      <c r="I47" s="1122"/>
      <c r="J47" s="1123"/>
      <c r="K47" s="1108" t="s">
        <v>665</v>
      </c>
      <c r="L47" s="1108"/>
      <c r="M47" s="1108"/>
      <c r="N47" s="1108" t="s">
        <v>666</v>
      </c>
      <c r="O47" s="1108"/>
      <c r="P47" s="1108"/>
      <c r="Q47" s="1108" t="s">
        <v>667</v>
      </c>
      <c r="R47" s="1108"/>
      <c r="S47" s="1108"/>
      <c r="T47" s="1108" t="s">
        <v>668</v>
      </c>
      <c r="U47" s="1108"/>
      <c r="V47" s="1108"/>
      <c r="W47" s="1108" t="s">
        <v>669</v>
      </c>
      <c r="X47" s="1108"/>
      <c r="Y47" s="1108"/>
      <c r="Z47" s="1108" t="s">
        <v>670</v>
      </c>
      <c r="AA47" s="1108"/>
      <c r="AB47" s="1108"/>
      <c r="AC47" s="1108" t="s">
        <v>144</v>
      </c>
      <c r="AD47" s="1108"/>
      <c r="AE47" s="1108"/>
      <c r="AF47" s="1108" t="s">
        <v>147</v>
      </c>
      <c r="AG47" s="1108"/>
      <c r="AH47" s="1109"/>
    </row>
    <row r="48" spans="1:35" s="556" customFormat="1" ht="15.6" customHeight="1" x14ac:dyDescent="0.2">
      <c r="A48" s="1117"/>
      <c r="B48" s="1124"/>
      <c r="C48" s="1125"/>
      <c r="D48" s="1125"/>
      <c r="E48" s="1125"/>
      <c r="F48" s="1125"/>
      <c r="G48" s="1125"/>
      <c r="H48" s="1125"/>
      <c r="I48" s="1125"/>
      <c r="J48" s="1126"/>
      <c r="K48" s="1108"/>
      <c r="L48" s="1108"/>
      <c r="M48" s="1108"/>
      <c r="N48" s="1108"/>
      <c r="O48" s="1108"/>
      <c r="P48" s="1108"/>
      <c r="Q48" s="1108"/>
      <c r="R48" s="1108"/>
      <c r="S48" s="1108"/>
      <c r="T48" s="1108"/>
      <c r="U48" s="1108"/>
      <c r="V48" s="1108"/>
      <c r="W48" s="1108"/>
      <c r="X48" s="1108"/>
      <c r="Y48" s="1108"/>
      <c r="Z48" s="1108"/>
      <c r="AA48" s="1108"/>
      <c r="AB48" s="1108"/>
      <c r="AC48" s="1108"/>
      <c r="AD48" s="1108"/>
      <c r="AE48" s="1108"/>
      <c r="AF48" s="1108"/>
      <c r="AG48" s="1108"/>
      <c r="AH48" s="1109"/>
    </row>
    <row r="49" spans="1:34" s="556" customFormat="1" ht="15.9" customHeight="1" x14ac:dyDescent="0.2">
      <c r="A49" s="1117"/>
      <c r="B49" s="1127"/>
      <c r="C49" s="1128"/>
      <c r="D49" s="1128"/>
      <c r="E49" s="1128"/>
      <c r="F49" s="1128"/>
      <c r="G49" s="1128"/>
      <c r="H49" s="1128"/>
      <c r="I49" s="1128"/>
      <c r="J49" s="1129"/>
      <c r="K49" s="1110" t="s">
        <v>671</v>
      </c>
      <c r="L49" s="1111"/>
      <c r="M49" s="1111"/>
      <c r="N49" s="1111"/>
      <c r="O49" s="1111"/>
      <c r="P49" s="1111"/>
      <c r="Q49" s="1111"/>
      <c r="R49" s="1111"/>
      <c r="S49" s="1112"/>
      <c r="T49" s="1113"/>
      <c r="U49" s="1093"/>
      <c r="V49" s="1093"/>
      <c r="W49" s="1093"/>
      <c r="X49" s="1093"/>
      <c r="Y49" s="1093"/>
      <c r="Z49" s="1093"/>
      <c r="AA49" s="1093"/>
      <c r="AB49" s="1093"/>
      <c r="AC49" s="1093"/>
      <c r="AD49" s="1093"/>
      <c r="AE49" s="1093"/>
      <c r="AF49" s="1093"/>
      <c r="AG49" s="1093"/>
      <c r="AH49" s="1094"/>
    </row>
    <row r="50" spans="1:34" s="556" customFormat="1" ht="15.9" customHeight="1" x14ac:dyDescent="0.2">
      <c r="A50" s="1117"/>
      <c r="B50" s="1114" t="s">
        <v>672</v>
      </c>
      <c r="C50" s="1115"/>
      <c r="D50" s="1096"/>
      <c r="E50" s="1096"/>
      <c r="F50" s="1096"/>
      <c r="G50" s="1096"/>
      <c r="H50" s="1096"/>
      <c r="I50" s="1096"/>
      <c r="J50" s="1096"/>
      <c r="K50" s="1097"/>
      <c r="L50" s="1098"/>
      <c r="M50" s="1098"/>
      <c r="N50" s="1098"/>
      <c r="O50" s="1098"/>
      <c r="P50" s="1092" t="s">
        <v>673</v>
      </c>
      <c r="Q50" s="1092"/>
      <c r="R50" s="1093"/>
      <c r="S50" s="1093"/>
      <c r="T50" s="1093"/>
      <c r="U50" s="1093"/>
      <c r="V50" s="1092" t="s">
        <v>152</v>
      </c>
      <c r="W50" s="1092"/>
      <c r="X50" s="1098"/>
      <c r="Y50" s="1098"/>
      <c r="Z50" s="1098"/>
      <c r="AA50" s="1098"/>
      <c r="AB50" s="1092" t="s">
        <v>673</v>
      </c>
      <c r="AC50" s="1092"/>
      <c r="AD50" s="1093"/>
      <c r="AE50" s="1093"/>
      <c r="AF50" s="1093"/>
      <c r="AG50" s="1093"/>
      <c r="AH50" s="1094"/>
    </row>
    <row r="51" spans="1:34" s="556" customFormat="1" ht="15.9" customHeight="1" x14ac:dyDescent="0.2">
      <c r="A51" s="1117"/>
      <c r="B51" s="557"/>
      <c r="C51" s="558"/>
      <c r="D51" s="1102" t="s">
        <v>674</v>
      </c>
      <c r="E51" s="1102"/>
      <c r="F51" s="1103"/>
      <c r="G51" s="1099" t="s">
        <v>675</v>
      </c>
      <c r="H51" s="1100"/>
      <c r="I51" s="1100"/>
      <c r="J51" s="1101"/>
      <c r="K51" s="1097"/>
      <c r="L51" s="1098"/>
      <c r="M51" s="1098"/>
      <c r="N51" s="1098"/>
      <c r="O51" s="1098"/>
      <c r="P51" s="1092" t="s">
        <v>673</v>
      </c>
      <c r="Q51" s="1092"/>
      <c r="R51" s="1093"/>
      <c r="S51" s="1093"/>
      <c r="T51" s="1093"/>
      <c r="U51" s="1093"/>
      <c r="V51" s="1092" t="s">
        <v>152</v>
      </c>
      <c r="W51" s="1092"/>
      <c r="X51" s="1098"/>
      <c r="Y51" s="1098"/>
      <c r="Z51" s="1098"/>
      <c r="AA51" s="1098"/>
      <c r="AB51" s="1092" t="s">
        <v>673</v>
      </c>
      <c r="AC51" s="1092"/>
      <c r="AD51" s="1093"/>
      <c r="AE51" s="1093"/>
      <c r="AF51" s="1093"/>
      <c r="AG51" s="1093"/>
      <c r="AH51" s="1094"/>
    </row>
    <row r="52" spans="1:34" s="556" customFormat="1" ht="15.9" customHeight="1" x14ac:dyDescent="0.2">
      <c r="A52" s="1117"/>
      <c r="B52" s="557"/>
      <c r="C52" s="558"/>
      <c r="D52" s="1104"/>
      <c r="E52" s="1104"/>
      <c r="F52" s="1105"/>
      <c r="G52" s="1099" t="s">
        <v>144</v>
      </c>
      <c r="H52" s="1100"/>
      <c r="I52" s="1100"/>
      <c r="J52" s="1101"/>
      <c r="K52" s="1097"/>
      <c r="L52" s="1098"/>
      <c r="M52" s="1098"/>
      <c r="N52" s="1098"/>
      <c r="O52" s="1098"/>
      <c r="P52" s="1092" t="s">
        <v>673</v>
      </c>
      <c r="Q52" s="1092"/>
      <c r="R52" s="1093"/>
      <c r="S52" s="1093"/>
      <c r="T52" s="1093"/>
      <c r="U52" s="1093"/>
      <c r="V52" s="1092" t="s">
        <v>152</v>
      </c>
      <c r="W52" s="1092"/>
      <c r="X52" s="1098"/>
      <c r="Y52" s="1098"/>
      <c r="Z52" s="1098"/>
      <c r="AA52" s="1098"/>
      <c r="AB52" s="1092" t="s">
        <v>673</v>
      </c>
      <c r="AC52" s="1092"/>
      <c r="AD52" s="1093"/>
      <c r="AE52" s="1093"/>
      <c r="AF52" s="1093"/>
      <c r="AG52" s="1093"/>
      <c r="AH52" s="1094"/>
    </row>
    <row r="53" spans="1:34" s="556" customFormat="1" ht="15.9" customHeight="1" x14ac:dyDescent="0.2">
      <c r="A53" s="1117"/>
      <c r="B53" s="559"/>
      <c r="C53" s="560"/>
      <c r="D53" s="1106"/>
      <c r="E53" s="1106"/>
      <c r="F53" s="1107"/>
      <c r="G53" s="1099" t="s">
        <v>676</v>
      </c>
      <c r="H53" s="1100"/>
      <c r="I53" s="1100"/>
      <c r="J53" s="1101"/>
      <c r="K53" s="1097"/>
      <c r="L53" s="1098"/>
      <c r="M53" s="1098"/>
      <c r="N53" s="1098"/>
      <c r="O53" s="1098"/>
      <c r="P53" s="1092" t="s">
        <v>673</v>
      </c>
      <c r="Q53" s="1092"/>
      <c r="R53" s="1093"/>
      <c r="S53" s="1093"/>
      <c r="T53" s="1093"/>
      <c r="U53" s="1093"/>
      <c r="V53" s="1092" t="s">
        <v>152</v>
      </c>
      <c r="W53" s="1092"/>
      <c r="X53" s="1098"/>
      <c r="Y53" s="1098"/>
      <c r="Z53" s="1098"/>
      <c r="AA53" s="1098"/>
      <c r="AB53" s="1092" t="s">
        <v>673</v>
      </c>
      <c r="AC53" s="1092"/>
      <c r="AD53" s="1093"/>
      <c r="AE53" s="1093"/>
      <c r="AF53" s="1093"/>
      <c r="AG53" s="1093"/>
      <c r="AH53" s="1094"/>
    </row>
    <row r="54" spans="1:34" s="556" customFormat="1" ht="16.350000000000001" customHeight="1" x14ac:dyDescent="0.2">
      <c r="A54" s="1117"/>
      <c r="B54" s="1095" t="s">
        <v>677</v>
      </c>
      <c r="C54" s="1096"/>
      <c r="D54" s="1096"/>
      <c r="E54" s="1096"/>
      <c r="F54" s="1096"/>
      <c r="G54" s="1096"/>
      <c r="H54" s="1096"/>
      <c r="I54" s="1096"/>
      <c r="J54" s="1096"/>
      <c r="K54" s="1097"/>
      <c r="L54" s="1098"/>
      <c r="M54" s="1098"/>
      <c r="N54" s="1098"/>
      <c r="O54" s="1098"/>
      <c r="P54" s="1092" t="s">
        <v>673</v>
      </c>
      <c r="Q54" s="1092"/>
      <c r="R54" s="1093"/>
      <c r="S54" s="1093"/>
      <c r="T54" s="1093"/>
      <c r="U54" s="1093"/>
      <c r="V54" s="1092" t="s">
        <v>152</v>
      </c>
      <c r="W54" s="1092"/>
      <c r="X54" s="1098"/>
      <c r="Y54" s="1098"/>
      <c r="Z54" s="1098"/>
      <c r="AA54" s="1098"/>
      <c r="AB54" s="1092" t="s">
        <v>673</v>
      </c>
      <c r="AC54" s="1092"/>
      <c r="AD54" s="1093"/>
      <c r="AE54" s="1093"/>
      <c r="AF54" s="1093"/>
      <c r="AG54" s="1093"/>
      <c r="AH54" s="1094"/>
    </row>
    <row r="55" spans="1:34" s="556" customFormat="1" ht="16.350000000000001" customHeight="1" thickBot="1" x14ac:dyDescent="0.25">
      <c r="A55" s="1117"/>
      <c r="B55" s="1084" t="s">
        <v>298</v>
      </c>
      <c r="C55" s="1085"/>
      <c r="D55" s="1085"/>
      <c r="E55" s="1085"/>
      <c r="F55" s="1085"/>
      <c r="G55" s="1085"/>
      <c r="H55" s="1085"/>
      <c r="I55" s="1085"/>
      <c r="J55" s="1085"/>
      <c r="K55" s="1086"/>
      <c r="L55" s="1087"/>
      <c r="M55" s="1087"/>
      <c r="N55" s="1087"/>
      <c r="O55" s="1087"/>
      <c r="P55" s="1087"/>
      <c r="Q55" s="1087"/>
      <c r="R55" s="1087"/>
      <c r="S55" s="1087"/>
      <c r="T55" s="1088" t="s">
        <v>299</v>
      </c>
      <c r="U55" s="1088"/>
      <c r="V55" s="1089"/>
      <c r="W55" s="1090"/>
      <c r="X55" s="1090"/>
      <c r="Y55" s="1090"/>
      <c r="Z55" s="1090"/>
      <c r="AA55" s="1090"/>
      <c r="AB55" s="1090"/>
      <c r="AC55" s="1090"/>
      <c r="AD55" s="1090"/>
      <c r="AE55" s="1090"/>
      <c r="AF55" s="1090"/>
      <c r="AG55" s="1090"/>
      <c r="AH55" s="1091"/>
    </row>
    <row r="56" spans="1:34" s="556" customFormat="1" ht="20.100000000000001" customHeight="1" x14ac:dyDescent="0.2">
      <c r="A56" s="1116" t="s">
        <v>684</v>
      </c>
      <c r="B56" s="1119" t="s">
        <v>296</v>
      </c>
      <c r="C56" s="1119"/>
      <c r="D56" s="1119"/>
      <c r="E56" s="1119"/>
      <c r="F56" s="1119"/>
      <c r="G56" s="1119"/>
      <c r="H56" s="1119"/>
      <c r="I56" s="1119"/>
      <c r="J56" s="1119"/>
      <c r="K56" s="1119"/>
      <c r="L56" s="1119"/>
      <c r="M56" s="1119"/>
      <c r="N56" s="1119"/>
      <c r="O56" s="1119"/>
      <c r="P56" s="1119"/>
      <c r="Q56" s="1119"/>
      <c r="R56" s="1119"/>
      <c r="S56" s="1119"/>
      <c r="T56" s="1119"/>
      <c r="U56" s="1119"/>
      <c r="V56" s="1119"/>
      <c r="W56" s="1119"/>
      <c r="X56" s="1119"/>
      <c r="Y56" s="1119"/>
      <c r="Z56" s="1119"/>
      <c r="AA56" s="1119"/>
      <c r="AB56" s="1119"/>
      <c r="AC56" s="1119"/>
      <c r="AD56" s="1119"/>
      <c r="AE56" s="1119"/>
      <c r="AF56" s="1119"/>
      <c r="AG56" s="1119"/>
      <c r="AH56" s="1120"/>
    </row>
    <row r="57" spans="1:34" s="556" customFormat="1" ht="16.350000000000001" customHeight="1" x14ac:dyDescent="0.2">
      <c r="A57" s="1117"/>
      <c r="B57" s="1121" t="s">
        <v>664</v>
      </c>
      <c r="C57" s="1122"/>
      <c r="D57" s="1122"/>
      <c r="E57" s="1122"/>
      <c r="F57" s="1122"/>
      <c r="G57" s="1122"/>
      <c r="H57" s="1122"/>
      <c r="I57" s="1122"/>
      <c r="J57" s="1123"/>
      <c r="K57" s="1108" t="s">
        <v>665</v>
      </c>
      <c r="L57" s="1108"/>
      <c r="M57" s="1108"/>
      <c r="N57" s="1108" t="s">
        <v>666</v>
      </c>
      <c r="O57" s="1108"/>
      <c r="P57" s="1108"/>
      <c r="Q57" s="1108" t="s">
        <v>667</v>
      </c>
      <c r="R57" s="1108"/>
      <c r="S57" s="1108"/>
      <c r="T57" s="1108" t="s">
        <v>668</v>
      </c>
      <c r="U57" s="1108"/>
      <c r="V57" s="1108"/>
      <c r="W57" s="1108" t="s">
        <v>669</v>
      </c>
      <c r="X57" s="1108"/>
      <c r="Y57" s="1108"/>
      <c r="Z57" s="1108" t="s">
        <v>670</v>
      </c>
      <c r="AA57" s="1108"/>
      <c r="AB57" s="1108"/>
      <c r="AC57" s="1108" t="s">
        <v>144</v>
      </c>
      <c r="AD57" s="1108"/>
      <c r="AE57" s="1108"/>
      <c r="AF57" s="1108" t="s">
        <v>147</v>
      </c>
      <c r="AG57" s="1108"/>
      <c r="AH57" s="1109"/>
    </row>
    <row r="58" spans="1:34" s="556" customFormat="1" ht="15.6" customHeight="1" x14ac:dyDescent="0.2">
      <c r="A58" s="1117"/>
      <c r="B58" s="1124"/>
      <c r="C58" s="1125"/>
      <c r="D58" s="1125"/>
      <c r="E58" s="1125"/>
      <c r="F58" s="1125"/>
      <c r="G58" s="1125"/>
      <c r="H58" s="1125"/>
      <c r="I58" s="1125"/>
      <c r="J58" s="1126"/>
      <c r="K58" s="1108"/>
      <c r="L58" s="1108"/>
      <c r="M58" s="1108"/>
      <c r="N58" s="1108"/>
      <c r="O58" s="1108"/>
      <c r="P58" s="1108"/>
      <c r="Q58" s="1108"/>
      <c r="R58" s="1108"/>
      <c r="S58" s="1108"/>
      <c r="T58" s="1108"/>
      <c r="U58" s="1108"/>
      <c r="V58" s="1108"/>
      <c r="W58" s="1108"/>
      <c r="X58" s="1108"/>
      <c r="Y58" s="1108"/>
      <c r="Z58" s="1108"/>
      <c r="AA58" s="1108"/>
      <c r="AB58" s="1108"/>
      <c r="AC58" s="1108"/>
      <c r="AD58" s="1108"/>
      <c r="AE58" s="1108"/>
      <c r="AF58" s="1108"/>
      <c r="AG58" s="1108"/>
      <c r="AH58" s="1109"/>
    </row>
    <row r="59" spans="1:34" s="556" customFormat="1" ht="15.9" customHeight="1" x14ac:dyDescent="0.2">
      <c r="A59" s="1117"/>
      <c r="B59" s="1127"/>
      <c r="C59" s="1128"/>
      <c r="D59" s="1128"/>
      <c r="E59" s="1128"/>
      <c r="F59" s="1128"/>
      <c r="G59" s="1128"/>
      <c r="H59" s="1128"/>
      <c r="I59" s="1128"/>
      <c r="J59" s="1129"/>
      <c r="K59" s="1110" t="s">
        <v>671</v>
      </c>
      <c r="L59" s="1111"/>
      <c r="M59" s="1111"/>
      <c r="N59" s="1111"/>
      <c r="O59" s="1111"/>
      <c r="P59" s="1111"/>
      <c r="Q59" s="1111"/>
      <c r="R59" s="1111"/>
      <c r="S59" s="1112"/>
      <c r="T59" s="1113"/>
      <c r="U59" s="1093"/>
      <c r="V59" s="1093"/>
      <c r="W59" s="1093"/>
      <c r="X59" s="1093"/>
      <c r="Y59" s="1093"/>
      <c r="Z59" s="1093"/>
      <c r="AA59" s="1093"/>
      <c r="AB59" s="1093"/>
      <c r="AC59" s="1093"/>
      <c r="AD59" s="1093"/>
      <c r="AE59" s="1093"/>
      <c r="AF59" s="1093"/>
      <c r="AG59" s="1093"/>
      <c r="AH59" s="1094"/>
    </row>
    <row r="60" spans="1:34" s="556" customFormat="1" ht="15.9" customHeight="1" x14ac:dyDescent="0.2">
      <c r="A60" s="1117"/>
      <c r="B60" s="1114" t="s">
        <v>672</v>
      </c>
      <c r="C60" s="1115"/>
      <c r="D60" s="1096"/>
      <c r="E60" s="1096"/>
      <c r="F60" s="1096"/>
      <c r="G60" s="1096"/>
      <c r="H60" s="1096"/>
      <c r="I60" s="1096"/>
      <c r="J60" s="1096"/>
      <c r="K60" s="1097"/>
      <c r="L60" s="1098"/>
      <c r="M60" s="1098"/>
      <c r="N60" s="1098"/>
      <c r="O60" s="1098"/>
      <c r="P60" s="1092" t="s">
        <v>673</v>
      </c>
      <c r="Q60" s="1092"/>
      <c r="R60" s="1093"/>
      <c r="S60" s="1093"/>
      <c r="T60" s="1093"/>
      <c r="U60" s="1093"/>
      <c r="V60" s="1092" t="s">
        <v>152</v>
      </c>
      <c r="W60" s="1092"/>
      <c r="X60" s="1098"/>
      <c r="Y60" s="1098"/>
      <c r="Z60" s="1098"/>
      <c r="AA60" s="1098"/>
      <c r="AB60" s="1092" t="s">
        <v>673</v>
      </c>
      <c r="AC60" s="1092"/>
      <c r="AD60" s="1093"/>
      <c r="AE60" s="1093"/>
      <c r="AF60" s="1093"/>
      <c r="AG60" s="1093"/>
      <c r="AH60" s="1094"/>
    </row>
    <row r="61" spans="1:34" s="556" customFormat="1" ht="15.9" customHeight="1" x14ac:dyDescent="0.2">
      <c r="A61" s="1117"/>
      <c r="B61" s="557"/>
      <c r="C61" s="558"/>
      <c r="D61" s="1102" t="s">
        <v>674</v>
      </c>
      <c r="E61" s="1102"/>
      <c r="F61" s="1103"/>
      <c r="G61" s="1099" t="s">
        <v>675</v>
      </c>
      <c r="H61" s="1100"/>
      <c r="I61" s="1100"/>
      <c r="J61" s="1101"/>
      <c r="K61" s="1097"/>
      <c r="L61" s="1098"/>
      <c r="M61" s="1098"/>
      <c r="N61" s="1098"/>
      <c r="O61" s="1098"/>
      <c r="P61" s="1092" t="s">
        <v>673</v>
      </c>
      <c r="Q61" s="1092"/>
      <c r="R61" s="1093"/>
      <c r="S61" s="1093"/>
      <c r="T61" s="1093"/>
      <c r="U61" s="1093"/>
      <c r="V61" s="1092" t="s">
        <v>152</v>
      </c>
      <c r="W61" s="1092"/>
      <c r="X61" s="1098"/>
      <c r="Y61" s="1098"/>
      <c r="Z61" s="1098"/>
      <c r="AA61" s="1098"/>
      <c r="AB61" s="1092" t="s">
        <v>673</v>
      </c>
      <c r="AC61" s="1092"/>
      <c r="AD61" s="1093"/>
      <c r="AE61" s="1093"/>
      <c r="AF61" s="1093"/>
      <c r="AG61" s="1093"/>
      <c r="AH61" s="1094"/>
    </row>
    <row r="62" spans="1:34" s="556" customFormat="1" ht="15.9" customHeight="1" x14ac:dyDescent="0.2">
      <c r="A62" s="1117"/>
      <c r="B62" s="557"/>
      <c r="C62" s="558"/>
      <c r="D62" s="1104"/>
      <c r="E62" s="1104"/>
      <c r="F62" s="1105"/>
      <c r="G62" s="1099" t="s">
        <v>144</v>
      </c>
      <c r="H62" s="1100"/>
      <c r="I62" s="1100"/>
      <c r="J62" s="1101"/>
      <c r="K62" s="1097"/>
      <c r="L62" s="1098"/>
      <c r="M62" s="1098"/>
      <c r="N62" s="1098"/>
      <c r="O62" s="1098"/>
      <c r="P62" s="1092" t="s">
        <v>673</v>
      </c>
      <c r="Q62" s="1092"/>
      <c r="R62" s="1093"/>
      <c r="S62" s="1093"/>
      <c r="T62" s="1093"/>
      <c r="U62" s="1093"/>
      <c r="V62" s="1092" t="s">
        <v>152</v>
      </c>
      <c r="W62" s="1092"/>
      <c r="X62" s="1098"/>
      <c r="Y62" s="1098"/>
      <c r="Z62" s="1098"/>
      <c r="AA62" s="1098"/>
      <c r="AB62" s="1092" t="s">
        <v>673</v>
      </c>
      <c r="AC62" s="1092"/>
      <c r="AD62" s="1093"/>
      <c r="AE62" s="1093"/>
      <c r="AF62" s="1093"/>
      <c r="AG62" s="1093"/>
      <c r="AH62" s="1094"/>
    </row>
    <row r="63" spans="1:34" s="556" customFormat="1" ht="15.9" customHeight="1" x14ac:dyDescent="0.2">
      <c r="A63" s="1117"/>
      <c r="B63" s="559"/>
      <c r="C63" s="560"/>
      <c r="D63" s="1106"/>
      <c r="E63" s="1106"/>
      <c r="F63" s="1107"/>
      <c r="G63" s="1099" t="s">
        <v>676</v>
      </c>
      <c r="H63" s="1100"/>
      <c r="I63" s="1100"/>
      <c r="J63" s="1101"/>
      <c r="K63" s="1097"/>
      <c r="L63" s="1098"/>
      <c r="M63" s="1098"/>
      <c r="N63" s="1098"/>
      <c r="O63" s="1098"/>
      <c r="P63" s="1092" t="s">
        <v>673</v>
      </c>
      <c r="Q63" s="1092"/>
      <c r="R63" s="1093"/>
      <c r="S63" s="1093"/>
      <c r="T63" s="1093"/>
      <c r="U63" s="1093"/>
      <c r="V63" s="1092" t="s">
        <v>152</v>
      </c>
      <c r="W63" s="1092"/>
      <c r="X63" s="1098"/>
      <c r="Y63" s="1098"/>
      <c r="Z63" s="1098"/>
      <c r="AA63" s="1098"/>
      <c r="AB63" s="1092" t="s">
        <v>673</v>
      </c>
      <c r="AC63" s="1092"/>
      <c r="AD63" s="1093"/>
      <c r="AE63" s="1093"/>
      <c r="AF63" s="1093"/>
      <c r="AG63" s="1093"/>
      <c r="AH63" s="1094"/>
    </row>
    <row r="64" spans="1:34" s="556" customFormat="1" ht="16.350000000000001" customHeight="1" x14ac:dyDescent="0.2">
      <c r="A64" s="1117"/>
      <c r="B64" s="1095" t="s">
        <v>677</v>
      </c>
      <c r="C64" s="1096"/>
      <c r="D64" s="1096"/>
      <c r="E64" s="1096"/>
      <c r="F64" s="1096"/>
      <c r="G64" s="1096"/>
      <c r="H64" s="1096"/>
      <c r="I64" s="1096"/>
      <c r="J64" s="1096"/>
      <c r="K64" s="1097"/>
      <c r="L64" s="1098"/>
      <c r="M64" s="1098"/>
      <c r="N64" s="1098"/>
      <c r="O64" s="1098"/>
      <c r="P64" s="1092" t="s">
        <v>673</v>
      </c>
      <c r="Q64" s="1092"/>
      <c r="R64" s="1093"/>
      <c r="S64" s="1093"/>
      <c r="T64" s="1093"/>
      <c r="U64" s="1093"/>
      <c r="V64" s="1092" t="s">
        <v>152</v>
      </c>
      <c r="W64" s="1092"/>
      <c r="X64" s="1098"/>
      <c r="Y64" s="1098"/>
      <c r="Z64" s="1098"/>
      <c r="AA64" s="1098"/>
      <c r="AB64" s="1092" t="s">
        <v>673</v>
      </c>
      <c r="AC64" s="1092"/>
      <c r="AD64" s="1093"/>
      <c r="AE64" s="1093"/>
      <c r="AF64" s="1093"/>
      <c r="AG64" s="1093"/>
      <c r="AH64" s="1094"/>
    </row>
    <row r="65" spans="1:34" s="556" customFormat="1" ht="16.350000000000001" customHeight="1" thickBot="1" x14ac:dyDescent="0.25">
      <c r="A65" s="1118"/>
      <c r="B65" s="1084" t="s">
        <v>298</v>
      </c>
      <c r="C65" s="1085"/>
      <c r="D65" s="1085"/>
      <c r="E65" s="1085"/>
      <c r="F65" s="1085"/>
      <c r="G65" s="1085"/>
      <c r="H65" s="1085"/>
      <c r="I65" s="1085"/>
      <c r="J65" s="1085"/>
      <c r="K65" s="1086"/>
      <c r="L65" s="1087"/>
      <c r="M65" s="1087"/>
      <c r="N65" s="1087"/>
      <c r="O65" s="1087"/>
      <c r="P65" s="1087"/>
      <c r="Q65" s="1087"/>
      <c r="R65" s="1087"/>
      <c r="S65" s="1087"/>
      <c r="T65" s="1088" t="s">
        <v>299</v>
      </c>
      <c r="U65" s="1088"/>
      <c r="V65" s="1089"/>
      <c r="W65" s="1090"/>
      <c r="X65" s="1090"/>
      <c r="Y65" s="1090"/>
      <c r="Z65" s="1090"/>
      <c r="AA65" s="1090"/>
      <c r="AB65" s="1090"/>
      <c r="AC65" s="1090"/>
      <c r="AD65" s="1090"/>
      <c r="AE65" s="1090"/>
      <c r="AF65" s="1090"/>
      <c r="AG65" s="1090"/>
      <c r="AH65" s="1091"/>
    </row>
  </sheetData>
  <mergeCells count="359">
    <mergeCell ref="A1:AH1"/>
    <mergeCell ref="A2:R2"/>
    <mergeCell ref="A3:A17"/>
    <mergeCell ref="B3:AH3"/>
    <mergeCell ref="B4:J5"/>
    <mergeCell ref="K4:P4"/>
    <mergeCell ref="Q4:V4"/>
    <mergeCell ref="W4:AB4"/>
    <mergeCell ref="AC4:AH4"/>
    <mergeCell ref="K5:M5"/>
    <mergeCell ref="AF5:AH5"/>
    <mergeCell ref="B6:J6"/>
    <mergeCell ref="K6:M6"/>
    <mergeCell ref="N6:P6"/>
    <mergeCell ref="Q6:S6"/>
    <mergeCell ref="T6:V6"/>
    <mergeCell ref="W6:Y6"/>
    <mergeCell ref="Z6:AB6"/>
    <mergeCell ref="AC6:AE6"/>
    <mergeCell ref="AF6:AH6"/>
    <mergeCell ref="N5:P5"/>
    <mergeCell ref="Q5:S5"/>
    <mergeCell ref="T5:V5"/>
    <mergeCell ref="W5:Y5"/>
    <mergeCell ref="Z5:AB5"/>
    <mergeCell ref="AC5:AE5"/>
    <mergeCell ref="Z7:AB7"/>
    <mergeCell ref="AC7:AE7"/>
    <mergeCell ref="AF7:AH7"/>
    <mergeCell ref="B8:AH8"/>
    <mergeCell ref="B9:J11"/>
    <mergeCell ref="K9:M9"/>
    <mergeCell ref="N9:P9"/>
    <mergeCell ref="Q9:S9"/>
    <mergeCell ref="T9:V9"/>
    <mergeCell ref="W9:Y9"/>
    <mergeCell ref="B7:J7"/>
    <mergeCell ref="K7:M7"/>
    <mergeCell ref="N7:P7"/>
    <mergeCell ref="Q7:S7"/>
    <mergeCell ref="T7:V7"/>
    <mergeCell ref="W7:Y7"/>
    <mergeCell ref="Z9:AB9"/>
    <mergeCell ref="AC9:AE9"/>
    <mergeCell ref="AF9:AH9"/>
    <mergeCell ref="K10:M10"/>
    <mergeCell ref="N10:P10"/>
    <mergeCell ref="Q10:S10"/>
    <mergeCell ref="T10:V10"/>
    <mergeCell ref="W10:Y10"/>
    <mergeCell ref="Z10:AB10"/>
    <mergeCell ref="AC10:AE10"/>
    <mergeCell ref="AF10:AH10"/>
    <mergeCell ref="K11:S11"/>
    <mergeCell ref="T11:AH11"/>
    <mergeCell ref="B12:J12"/>
    <mergeCell ref="K12:O12"/>
    <mergeCell ref="P12:Q12"/>
    <mergeCell ref="R12:U12"/>
    <mergeCell ref="V12:W12"/>
    <mergeCell ref="X12:AA12"/>
    <mergeCell ref="AB12:AC12"/>
    <mergeCell ref="AD12:AH12"/>
    <mergeCell ref="D13:F15"/>
    <mergeCell ref="G13:J13"/>
    <mergeCell ref="K13:O13"/>
    <mergeCell ref="P13:Q13"/>
    <mergeCell ref="R13:U13"/>
    <mergeCell ref="V13:W13"/>
    <mergeCell ref="X13:AA13"/>
    <mergeCell ref="AB13:AC13"/>
    <mergeCell ref="AD13:AH13"/>
    <mergeCell ref="AB14:AC14"/>
    <mergeCell ref="AD14:AH14"/>
    <mergeCell ref="G15:J15"/>
    <mergeCell ref="K15:O15"/>
    <mergeCell ref="P15:Q15"/>
    <mergeCell ref="R15:U15"/>
    <mergeCell ref="V15:W15"/>
    <mergeCell ref="X15:AA15"/>
    <mergeCell ref="AB15:AC15"/>
    <mergeCell ref="AD15:AH15"/>
    <mergeCell ref="G14:J14"/>
    <mergeCell ref="K14:O14"/>
    <mergeCell ref="P14:Q14"/>
    <mergeCell ref="R14:U14"/>
    <mergeCell ref="V14:W14"/>
    <mergeCell ref="X14:AA14"/>
    <mergeCell ref="AB16:AC16"/>
    <mergeCell ref="AD16:AH16"/>
    <mergeCell ref="B17:J17"/>
    <mergeCell ref="K17:S17"/>
    <mergeCell ref="T17:V17"/>
    <mergeCell ref="W17:AH17"/>
    <mergeCell ref="B16:J16"/>
    <mergeCell ref="K16:O16"/>
    <mergeCell ref="P16:Q16"/>
    <mergeCell ref="R16:U16"/>
    <mergeCell ref="V16:W16"/>
    <mergeCell ref="X16:AA16"/>
    <mergeCell ref="A18:A32"/>
    <mergeCell ref="B18:AH18"/>
    <mergeCell ref="B19:J20"/>
    <mergeCell ref="K19:P19"/>
    <mergeCell ref="Q19:V19"/>
    <mergeCell ref="W19:AB19"/>
    <mergeCell ref="AC19:AH19"/>
    <mergeCell ref="K20:M20"/>
    <mergeCell ref="N20:P20"/>
    <mergeCell ref="Q20:S20"/>
    <mergeCell ref="T20:V20"/>
    <mergeCell ref="W20:Y20"/>
    <mergeCell ref="Z20:AB20"/>
    <mergeCell ref="AC20:AE20"/>
    <mergeCell ref="AF20:AH20"/>
    <mergeCell ref="B21:J21"/>
    <mergeCell ref="K21:M21"/>
    <mergeCell ref="N21:P21"/>
    <mergeCell ref="Q21:S21"/>
    <mergeCell ref="T21:V21"/>
    <mergeCell ref="W21:Y21"/>
    <mergeCell ref="Z21:AB21"/>
    <mergeCell ref="AC21:AE21"/>
    <mergeCell ref="AF21:AH21"/>
    <mergeCell ref="B22:J22"/>
    <mergeCell ref="K22:M22"/>
    <mergeCell ref="N22:P22"/>
    <mergeCell ref="Q22:S22"/>
    <mergeCell ref="T22:V22"/>
    <mergeCell ref="W22:Y22"/>
    <mergeCell ref="Z22:AB22"/>
    <mergeCell ref="AC22:AE22"/>
    <mergeCell ref="AF22:AH22"/>
    <mergeCell ref="B23:AH23"/>
    <mergeCell ref="B24:J26"/>
    <mergeCell ref="K24:M24"/>
    <mergeCell ref="N24:P24"/>
    <mergeCell ref="Q24:S24"/>
    <mergeCell ref="T24:V24"/>
    <mergeCell ref="W24:Y24"/>
    <mergeCell ref="Z24:AB24"/>
    <mergeCell ref="AC24:AE24"/>
    <mergeCell ref="AF24:AH24"/>
    <mergeCell ref="K25:M25"/>
    <mergeCell ref="N25:P25"/>
    <mergeCell ref="Q25:S25"/>
    <mergeCell ref="T25:V25"/>
    <mergeCell ref="W25:Y25"/>
    <mergeCell ref="Z25:AB25"/>
    <mergeCell ref="AC25:AE25"/>
    <mergeCell ref="AF25:AH25"/>
    <mergeCell ref="K26:S26"/>
    <mergeCell ref="T26:AH26"/>
    <mergeCell ref="B27:J27"/>
    <mergeCell ref="K27:O27"/>
    <mergeCell ref="P27:Q27"/>
    <mergeCell ref="R27:U27"/>
    <mergeCell ref="V27:W27"/>
    <mergeCell ref="X27:AA27"/>
    <mergeCell ref="AB27:AC27"/>
    <mergeCell ref="AD27:AH27"/>
    <mergeCell ref="D28:F30"/>
    <mergeCell ref="G28:J28"/>
    <mergeCell ref="K28:O28"/>
    <mergeCell ref="P28:Q28"/>
    <mergeCell ref="R28:U28"/>
    <mergeCell ref="V28:W28"/>
    <mergeCell ref="X28:AA28"/>
    <mergeCell ref="AB28:AC28"/>
    <mergeCell ref="AD28:AH28"/>
    <mergeCell ref="AB29:AC29"/>
    <mergeCell ref="AD29:AH29"/>
    <mergeCell ref="G30:J30"/>
    <mergeCell ref="K30:O30"/>
    <mergeCell ref="P30:Q30"/>
    <mergeCell ref="R30:U30"/>
    <mergeCell ref="V30:W30"/>
    <mergeCell ref="X30:AA30"/>
    <mergeCell ref="AB30:AC30"/>
    <mergeCell ref="AD30:AH30"/>
    <mergeCell ref="G29:J29"/>
    <mergeCell ref="K29:O29"/>
    <mergeCell ref="P29:Q29"/>
    <mergeCell ref="R29:U29"/>
    <mergeCell ref="V29:W29"/>
    <mergeCell ref="X29:AA29"/>
    <mergeCell ref="AB31:AC31"/>
    <mergeCell ref="AD31:AH31"/>
    <mergeCell ref="B32:J32"/>
    <mergeCell ref="K32:S32"/>
    <mergeCell ref="T32:V32"/>
    <mergeCell ref="W32:AH32"/>
    <mergeCell ref="B31:J31"/>
    <mergeCell ref="K31:O31"/>
    <mergeCell ref="P31:Q31"/>
    <mergeCell ref="R31:U31"/>
    <mergeCell ref="V31:W31"/>
    <mergeCell ref="X31:AA31"/>
    <mergeCell ref="A34:AH34"/>
    <mergeCell ref="A35:AH35"/>
    <mergeCell ref="A36:B43"/>
    <mergeCell ref="C36:G36"/>
    <mergeCell ref="H36:AH36"/>
    <mergeCell ref="C37:G37"/>
    <mergeCell ref="H37:AH37"/>
    <mergeCell ref="C38:G41"/>
    <mergeCell ref="H38:K38"/>
    <mergeCell ref="L38:M38"/>
    <mergeCell ref="C42:G43"/>
    <mergeCell ref="H42:J42"/>
    <mergeCell ref="K42:P42"/>
    <mergeCell ref="S42:U42"/>
    <mergeCell ref="V42:X42"/>
    <mergeCell ref="Y42:AH42"/>
    <mergeCell ref="H43:J43"/>
    <mergeCell ref="K43:AH43"/>
    <mergeCell ref="O38:P38"/>
    <mergeCell ref="R38:AH38"/>
    <mergeCell ref="H39:K40"/>
    <mergeCell ref="N39:U40"/>
    <mergeCell ref="X39:AH40"/>
    <mergeCell ref="H41:AH41"/>
    <mergeCell ref="Q47:S47"/>
    <mergeCell ref="T47:V47"/>
    <mergeCell ref="W47:Y47"/>
    <mergeCell ref="Z47:AB47"/>
    <mergeCell ref="AC47:AE47"/>
    <mergeCell ref="AF47:AH47"/>
    <mergeCell ref="A44:AH44"/>
    <mergeCell ref="A45:M45"/>
    <mergeCell ref="N45:P45"/>
    <mergeCell ref="S45:AC45"/>
    <mergeCell ref="AD45:AF45"/>
    <mergeCell ref="A46:A55"/>
    <mergeCell ref="B46:AH46"/>
    <mergeCell ref="B47:J49"/>
    <mergeCell ref="K47:M47"/>
    <mergeCell ref="N47:P47"/>
    <mergeCell ref="AC48:AE48"/>
    <mergeCell ref="AF48:AH48"/>
    <mergeCell ref="K49:S49"/>
    <mergeCell ref="T49:AH49"/>
    <mergeCell ref="B50:J50"/>
    <mergeCell ref="K50:O50"/>
    <mergeCell ref="P50:Q50"/>
    <mergeCell ref="R50:U50"/>
    <mergeCell ref="V50:W50"/>
    <mergeCell ref="X50:AA50"/>
    <mergeCell ref="K48:M48"/>
    <mergeCell ref="N48:P48"/>
    <mergeCell ref="Q48:S48"/>
    <mergeCell ref="T48:V48"/>
    <mergeCell ref="W48:Y48"/>
    <mergeCell ref="Z48:AB48"/>
    <mergeCell ref="AB50:AC50"/>
    <mergeCell ref="AD50:AH50"/>
    <mergeCell ref="D51:F53"/>
    <mergeCell ref="G51:J51"/>
    <mergeCell ref="K51:O51"/>
    <mergeCell ref="P51:Q51"/>
    <mergeCell ref="R51:U51"/>
    <mergeCell ref="V51:W51"/>
    <mergeCell ref="X51:AA51"/>
    <mergeCell ref="AB51:AC51"/>
    <mergeCell ref="AD51:AH51"/>
    <mergeCell ref="G52:J52"/>
    <mergeCell ref="K52:O52"/>
    <mergeCell ref="P52:Q52"/>
    <mergeCell ref="R52:U52"/>
    <mergeCell ref="V52:W52"/>
    <mergeCell ref="X52:AA52"/>
    <mergeCell ref="AB52:AC52"/>
    <mergeCell ref="AD52:AH52"/>
    <mergeCell ref="AB53:AC53"/>
    <mergeCell ref="AD53:AH53"/>
    <mergeCell ref="B54:J54"/>
    <mergeCell ref="K54:O54"/>
    <mergeCell ref="P54:Q54"/>
    <mergeCell ref="R54:U54"/>
    <mergeCell ref="V54:W54"/>
    <mergeCell ref="X54:AA54"/>
    <mergeCell ref="AB54:AC54"/>
    <mergeCell ref="AD54:AH54"/>
    <mergeCell ref="G53:J53"/>
    <mergeCell ref="K53:O53"/>
    <mergeCell ref="P53:Q53"/>
    <mergeCell ref="R53:U53"/>
    <mergeCell ref="V53:W53"/>
    <mergeCell ref="X53:AA53"/>
    <mergeCell ref="B55:J55"/>
    <mergeCell ref="K55:S55"/>
    <mergeCell ref="T55:V55"/>
    <mergeCell ref="W55:AH55"/>
    <mergeCell ref="A56:A65"/>
    <mergeCell ref="B56:AH56"/>
    <mergeCell ref="B57:J59"/>
    <mergeCell ref="K57:M57"/>
    <mergeCell ref="N57:P57"/>
    <mergeCell ref="Q57:S57"/>
    <mergeCell ref="T57:V57"/>
    <mergeCell ref="W57:Y57"/>
    <mergeCell ref="Z57:AB57"/>
    <mergeCell ref="AC57:AE57"/>
    <mergeCell ref="AF57:AH57"/>
    <mergeCell ref="K58:M58"/>
    <mergeCell ref="N58:P58"/>
    <mergeCell ref="Q58:S58"/>
    <mergeCell ref="T58:V58"/>
    <mergeCell ref="W58:Y58"/>
    <mergeCell ref="Z58:AB58"/>
    <mergeCell ref="AC58:AE58"/>
    <mergeCell ref="AF58:AH58"/>
    <mergeCell ref="K59:S59"/>
    <mergeCell ref="T59:AH59"/>
    <mergeCell ref="B60:J60"/>
    <mergeCell ref="K60:O60"/>
    <mergeCell ref="P60:Q60"/>
    <mergeCell ref="R60:U60"/>
    <mergeCell ref="V60:W60"/>
    <mergeCell ref="X60:AA60"/>
    <mergeCell ref="AB60:AC60"/>
    <mergeCell ref="AD60:AH60"/>
    <mergeCell ref="D61:F63"/>
    <mergeCell ref="G61:J61"/>
    <mergeCell ref="K61:O61"/>
    <mergeCell ref="P61:Q61"/>
    <mergeCell ref="R61:U61"/>
    <mergeCell ref="V61:W61"/>
    <mergeCell ref="X61:AA61"/>
    <mergeCell ref="AB61:AC61"/>
    <mergeCell ref="AD61:AH61"/>
    <mergeCell ref="G62:J62"/>
    <mergeCell ref="K62:O62"/>
    <mergeCell ref="P62:Q62"/>
    <mergeCell ref="R62:U62"/>
    <mergeCell ref="V62:W62"/>
    <mergeCell ref="X62:AA62"/>
    <mergeCell ref="AB62:AC62"/>
    <mergeCell ref="AD62:AH62"/>
    <mergeCell ref="B65:J65"/>
    <mergeCell ref="K65:S65"/>
    <mergeCell ref="T65:V65"/>
    <mergeCell ref="W65:AH65"/>
    <mergeCell ref="AB63:AC63"/>
    <mergeCell ref="AD63:AH63"/>
    <mergeCell ref="B64:J64"/>
    <mergeCell ref="K64:O64"/>
    <mergeCell ref="P64:Q64"/>
    <mergeCell ref="R64:U64"/>
    <mergeCell ref="V64:W64"/>
    <mergeCell ref="X64:AA64"/>
    <mergeCell ref="AB64:AC64"/>
    <mergeCell ref="AD64:AH64"/>
    <mergeCell ref="G63:J63"/>
    <mergeCell ref="K63:O63"/>
    <mergeCell ref="P63:Q63"/>
    <mergeCell ref="R63:U63"/>
    <mergeCell ref="V63:W63"/>
    <mergeCell ref="X63:AA63"/>
  </mergeCells>
  <phoneticPr fontId="17"/>
  <dataValidations count="1">
    <dataValidation type="list" allowBlank="1" showInputMessage="1" showErrorMessage="1" sqref="K48:AH48 K10:AH10 K25:AH25 K58:AH58">
      <formula1>"〇"</formula1>
    </dataValidation>
  </dataValidations>
  <printOptions horizontalCentered="1"/>
  <pageMargins left="0.70866141732283472" right="0.70866141732283472" top="0.74803149606299213" bottom="0.74803149606299213" header="0.31496062992125984" footer="0.31496062992125984"/>
  <pageSetup paperSize="9" scale="74"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B1:BS74"/>
  <sheetViews>
    <sheetView workbookViewId="0">
      <selection activeCell="K48" sqref="K48"/>
    </sheetView>
  </sheetViews>
  <sheetFormatPr defaultColWidth="9" defaultRowHeight="13.2" x14ac:dyDescent="0.2"/>
  <cols>
    <col min="1" max="1" width="1.8984375" style="319" customWidth="1"/>
    <col min="2" max="3" width="9" style="319"/>
    <col min="4" max="4" width="45.59765625" style="319" customWidth="1"/>
    <col min="5" max="16384" width="9" style="319"/>
  </cols>
  <sheetData>
    <row r="1" spans="2:11" ht="14.4" x14ac:dyDescent="0.2">
      <c r="B1" s="319" t="s">
        <v>403</v>
      </c>
      <c r="D1" s="320"/>
      <c r="E1" s="320"/>
      <c r="F1" s="320"/>
    </row>
    <row r="2" spans="2:11" s="244" customFormat="1" ht="20.25" customHeight="1" x14ac:dyDescent="0.2">
      <c r="B2" s="321" t="s">
        <v>404</v>
      </c>
      <c r="C2" s="321"/>
      <c r="D2" s="320"/>
      <c r="E2" s="320"/>
      <c r="F2" s="320"/>
    </row>
    <row r="3" spans="2:11" s="244" customFormat="1" ht="20.25" customHeight="1" x14ac:dyDescent="0.2">
      <c r="B3" s="321"/>
      <c r="C3" s="321"/>
      <c r="D3" s="320"/>
      <c r="E3" s="320"/>
      <c r="F3" s="320"/>
    </row>
    <row r="4" spans="2:11" s="323" customFormat="1" ht="20.25" customHeight="1" x14ac:dyDescent="0.2">
      <c r="B4" s="322"/>
      <c r="C4" s="320" t="s">
        <v>405</v>
      </c>
      <c r="D4" s="320"/>
      <c r="F4" s="1196" t="s">
        <v>406</v>
      </c>
      <c r="G4" s="1196"/>
      <c r="H4" s="1196"/>
      <c r="I4" s="1196"/>
      <c r="J4" s="1196"/>
      <c r="K4" s="1196"/>
    </row>
    <row r="5" spans="2:11" s="323" customFormat="1" ht="20.25" customHeight="1" x14ac:dyDescent="0.2">
      <c r="B5" s="324"/>
      <c r="C5" s="320" t="s">
        <v>407</v>
      </c>
      <c r="D5" s="320"/>
      <c r="F5" s="1196"/>
      <c r="G5" s="1196"/>
      <c r="H5" s="1196"/>
      <c r="I5" s="1196"/>
      <c r="J5" s="1196"/>
      <c r="K5" s="1196"/>
    </row>
    <row r="6" spans="2:11" s="244" customFormat="1" ht="20.25" customHeight="1" x14ac:dyDescent="0.2">
      <c r="B6" s="325" t="s">
        <v>408</v>
      </c>
      <c r="C6" s="320"/>
      <c r="D6" s="320"/>
      <c r="E6" s="326"/>
      <c r="F6" s="327"/>
    </row>
    <row r="7" spans="2:11" s="244" customFormat="1" ht="20.25" customHeight="1" x14ac:dyDescent="0.2">
      <c r="B7" s="321"/>
      <c r="C7" s="321"/>
      <c r="D7" s="320"/>
      <c r="E7" s="326"/>
      <c r="F7" s="327"/>
    </row>
    <row r="8" spans="2:11" s="244" customFormat="1" ht="20.25" customHeight="1" x14ac:dyDescent="0.2">
      <c r="B8" s="320" t="s">
        <v>409</v>
      </c>
      <c r="C8" s="321"/>
      <c r="D8" s="320"/>
      <c r="E8" s="326"/>
      <c r="F8" s="327"/>
    </row>
    <row r="9" spans="2:11" s="244" customFormat="1" ht="20.25" customHeight="1" x14ac:dyDescent="0.2">
      <c r="B9" s="321"/>
      <c r="C9" s="321"/>
      <c r="D9" s="320"/>
      <c r="E9" s="320"/>
      <c r="F9" s="320"/>
    </row>
    <row r="10" spans="2:11" s="244" customFormat="1" ht="20.25" customHeight="1" x14ac:dyDescent="0.2">
      <c r="B10" s="320" t="s">
        <v>410</v>
      </c>
      <c r="C10" s="321"/>
      <c r="D10" s="320"/>
      <c r="E10" s="320"/>
      <c r="F10" s="320"/>
    </row>
    <row r="11" spans="2:11" s="244" customFormat="1" ht="20.25" customHeight="1" x14ac:dyDescent="0.2">
      <c r="B11" s="320"/>
      <c r="C11" s="321"/>
      <c r="D11" s="320"/>
      <c r="E11" s="320"/>
      <c r="F11" s="320"/>
    </row>
    <row r="12" spans="2:11" s="244" customFormat="1" ht="20.25" customHeight="1" x14ac:dyDescent="0.2">
      <c r="B12" s="320" t="s">
        <v>411</v>
      </c>
      <c r="C12" s="321"/>
      <c r="D12" s="320"/>
    </row>
    <row r="13" spans="2:11" s="244" customFormat="1" ht="20.25" customHeight="1" x14ac:dyDescent="0.2">
      <c r="B13" s="320"/>
      <c r="C13" s="321"/>
      <c r="D13" s="320"/>
    </row>
    <row r="14" spans="2:11" s="244" customFormat="1" ht="20.25" customHeight="1" x14ac:dyDescent="0.2">
      <c r="B14" s="320" t="s">
        <v>412</v>
      </c>
      <c r="C14" s="321"/>
      <c r="D14" s="320"/>
    </row>
    <row r="15" spans="2:11" s="244" customFormat="1" ht="20.25" customHeight="1" x14ac:dyDescent="0.2">
      <c r="B15" s="320"/>
      <c r="C15" s="321"/>
      <c r="D15" s="320"/>
    </row>
    <row r="16" spans="2:11" s="244" customFormat="1" ht="20.25" customHeight="1" x14ac:dyDescent="0.2">
      <c r="B16" s="320" t="s">
        <v>413</v>
      </c>
      <c r="C16" s="321"/>
      <c r="D16" s="320"/>
    </row>
    <row r="17" spans="2:25" s="244" customFormat="1" ht="20.25" customHeight="1" x14ac:dyDescent="0.2">
      <c r="B17" s="321"/>
      <c r="C17" s="321"/>
      <c r="D17" s="320"/>
    </row>
    <row r="18" spans="2:25" s="244" customFormat="1" ht="20.25" customHeight="1" x14ac:dyDescent="0.2">
      <c r="B18" s="320" t="s">
        <v>414</v>
      </c>
      <c r="C18" s="321"/>
      <c r="D18" s="320"/>
    </row>
    <row r="19" spans="2:25" s="244" customFormat="1" ht="20.25" customHeight="1" x14ac:dyDescent="0.2">
      <c r="B19" s="321"/>
      <c r="C19" s="321"/>
      <c r="D19" s="320"/>
    </row>
    <row r="20" spans="2:25" s="244" customFormat="1" ht="17.25" customHeight="1" x14ac:dyDescent="0.2">
      <c r="B20" s="320" t="s">
        <v>415</v>
      </c>
      <c r="C20" s="320"/>
      <c r="D20" s="320"/>
    </row>
    <row r="21" spans="2:25" s="244" customFormat="1" ht="17.25" customHeight="1" x14ac:dyDescent="0.2">
      <c r="B21" s="320" t="s">
        <v>416</v>
      </c>
      <c r="C21" s="320"/>
      <c r="D21" s="320"/>
    </row>
    <row r="22" spans="2:25" s="244" customFormat="1" ht="17.25" customHeight="1" x14ac:dyDescent="0.2">
      <c r="B22" s="320"/>
      <c r="C22" s="320"/>
      <c r="D22" s="320"/>
    </row>
    <row r="23" spans="2:25" s="244" customFormat="1" ht="17.25" customHeight="1" x14ac:dyDescent="0.2">
      <c r="B23" s="320"/>
      <c r="C23" s="328" t="s">
        <v>327</v>
      </c>
      <c r="D23" s="328" t="s">
        <v>417</v>
      </c>
    </row>
    <row r="24" spans="2:25" s="244" customFormat="1" ht="17.25" customHeight="1" x14ac:dyDescent="0.2">
      <c r="B24" s="320"/>
      <c r="C24" s="328">
        <v>1</v>
      </c>
      <c r="D24" s="329" t="s">
        <v>418</v>
      </c>
    </row>
    <row r="25" spans="2:25" s="244" customFormat="1" ht="17.25" customHeight="1" x14ac:dyDescent="0.2">
      <c r="B25" s="320"/>
      <c r="C25" s="328">
        <v>2</v>
      </c>
      <c r="D25" s="329" t="s">
        <v>349</v>
      </c>
    </row>
    <row r="26" spans="2:25" s="244" customFormat="1" ht="17.25" customHeight="1" x14ac:dyDescent="0.2">
      <c r="B26" s="320"/>
      <c r="C26" s="328">
        <v>3</v>
      </c>
      <c r="D26" s="329" t="s">
        <v>350</v>
      </c>
    </row>
    <row r="27" spans="2:25" s="244" customFormat="1" ht="17.25" customHeight="1" x14ac:dyDescent="0.2">
      <c r="B27" s="320"/>
      <c r="C27" s="328">
        <v>4</v>
      </c>
      <c r="D27" s="329" t="s">
        <v>351</v>
      </c>
    </row>
    <row r="28" spans="2:25" s="244" customFormat="1" ht="17.25" customHeight="1" x14ac:dyDescent="0.2">
      <c r="B28" s="320"/>
      <c r="C28" s="328">
        <v>5</v>
      </c>
      <c r="D28" s="329" t="s">
        <v>352</v>
      </c>
    </row>
    <row r="29" spans="2:25" s="244" customFormat="1" ht="17.25" customHeight="1" x14ac:dyDescent="0.2">
      <c r="B29" s="320"/>
      <c r="C29" s="326"/>
      <c r="D29" s="327"/>
    </row>
    <row r="30" spans="2:25" s="244" customFormat="1" ht="17.25" customHeight="1" x14ac:dyDescent="0.2">
      <c r="B30" s="320" t="s">
        <v>419</v>
      </c>
      <c r="C30" s="320"/>
      <c r="D30" s="320"/>
      <c r="E30" s="323"/>
      <c r="F30" s="323"/>
    </row>
    <row r="31" spans="2:25" s="244" customFormat="1" ht="17.25" customHeight="1" x14ac:dyDescent="0.2">
      <c r="B31" s="320" t="s">
        <v>420</v>
      </c>
      <c r="C31" s="320"/>
      <c r="D31" s="320"/>
      <c r="E31" s="323"/>
      <c r="F31" s="323"/>
    </row>
    <row r="32" spans="2:25" s="244" customFormat="1" ht="17.25" customHeight="1" x14ac:dyDescent="0.2">
      <c r="B32" s="320"/>
      <c r="C32" s="320"/>
      <c r="D32" s="320"/>
      <c r="E32" s="323"/>
      <c r="F32" s="323"/>
      <c r="G32" s="330"/>
      <c r="H32" s="330"/>
      <c r="J32" s="330"/>
      <c r="K32" s="330"/>
      <c r="L32" s="330"/>
      <c r="M32" s="330"/>
      <c r="N32" s="330"/>
      <c r="O32" s="330"/>
      <c r="R32" s="330"/>
      <c r="S32" s="330"/>
      <c r="T32" s="330"/>
      <c r="W32" s="330"/>
      <c r="X32" s="330"/>
      <c r="Y32" s="330"/>
    </row>
    <row r="33" spans="2:51" s="244" customFormat="1" ht="17.25" customHeight="1" x14ac:dyDescent="0.2">
      <c r="B33" s="320"/>
      <c r="C33" s="328" t="s">
        <v>361</v>
      </c>
      <c r="D33" s="328" t="s">
        <v>421</v>
      </c>
      <c r="E33" s="323"/>
      <c r="F33" s="323"/>
      <c r="G33" s="330"/>
      <c r="H33" s="330"/>
      <c r="J33" s="330"/>
      <c r="K33" s="330"/>
      <c r="L33" s="330"/>
      <c r="M33" s="330"/>
      <c r="N33" s="330"/>
      <c r="O33" s="330"/>
      <c r="R33" s="330"/>
      <c r="S33" s="330"/>
      <c r="T33" s="330"/>
      <c r="W33" s="330"/>
      <c r="X33" s="330"/>
      <c r="Y33" s="330"/>
    </row>
    <row r="34" spans="2:51" s="244" customFormat="1" ht="17.25" customHeight="1" x14ac:dyDescent="0.2">
      <c r="B34" s="320"/>
      <c r="C34" s="328" t="s">
        <v>422</v>
      </c>
      <c r="D34" s="329" t="s">
        <v>423</v>
      </c>
      <c r="E34" s="323"/>
      <c r="F34" s="323"/>
      <c r="G34" s="330"/>
      <c r="H34" s="330"/>
      <c r="J34" s="330"/>
      <c r="K34" s="330"/>
      <c r="L34" s="330"/>
      <c r="M34" s="330"/>
      <c r="N34" s="330"/>
      <c r="O34" s="330"/>
      <c r="R34" s="330"/>
      <c r="S34" s="330"/>
      <c r="T34" s="330"/>
      <c r="W34" s="330"/>
      <c r="X34" s="330"/>
      <c r="Y34" s="330"/>
    </row>
    <row r="35" spans="2:51" s="244" customFormat="1" ht="17.25" customHeight="1" x14ac:dyDescent="0.2">
      <c r="B35" s="320"/>
      <c r="C35" s="328" t="s">
        <v>424</v>
      </c>
      <c r="D35" s="329" t="s">
        <v>425</v>
      </c>
      <c r="E35" s="323"/>
      <c r="F35" s="323"/>
      <c r="G35" s="330"/>
      <c r="H35" s="330"/>
      <c r="J35" s="330"/>
      <c r="K35" s="330"/>
      <c r="L35" s="330"/>
      <c r="M35" s="330"/>
      <c r="N35" s="330"/>
      <c r="O35" s="330"/>
      <c r="R35" s="330"/>
      <c r="S35" s="330"/>
      <c r="T35" s="330"/>
      <c r="W35" s="330"/>
      <c r="X35" s="330"/>
      <c r="Y35" s="330"/>
    </row>
    <row r="36" spans="2:51" s="244" customFormat="1" ht="17.25" customHeight="1" x14ac:dyDescent="0.2">
      <c r="B36" s="320"/>
      <c r="C36" s="328" t="s">
        <v>426</v>
      </c>
      <c r="D36" s="329" t="s">
        <v>427</v>
      </c>
      <c r="E36" s="323"/>
      <c r="F36" s="323"/>
      <c r="G36" s="330"/>
      <c r="H36" s="330"/>
      <c r="J36" s="330"/>
      <c r="K36" s="330"/>
      <c r="L36" s="330"/>
      <c r="M36" s="330"/>
      <c r="N36" s="330"/>
      <c r="O36" s="330"/>
      <c r="R36" s="330"/>
      <c r="S36" s="330"/>
      <c r="T36" s="330"/>
      <c r="W36" s="330"/>
      <c r="X36" s="330"/>
      <c r="Y36" s="330"/>
    </row>
    <row r="37" spans="2:51" s="244" customFormat="1" ht="17.25" customHeight="1" x14ac:dyDescent="0.2">
      <c r="B37" s="320"/>
      <c r="C37" s="328" t="s">
        <v>428</v>
      </c>
      <c r="D37" s="329" t="s">
        <v>429</v>
      </c>
      <c r="E37" s="323"/>
      <c r="F37" s="323"/>
      <c r="G37" s="330"/>
      <c r="H37" s="330"/>
      <c r="J37" s="330"/>
      <c r="K37" s="330"/>
      <c r="L37" s="330"/>
      <c r="M37" s="330"/>
      <c r="N37" s="330"/>
      <c r="O37" s="330"/>
      <c r="R37" s="330"/>
      <c r="S37" s="330"/>
      <c r="T37" s="330"/>
      <c r="W37" s="330"/>
      <c r="X37" s="330"/>
      <c r="Y37" s="330"/>
    </row>
    <row r="38" spans="2:51" s="244" customFormat="1" ht="17.25" customHeight="1" x14ac:dyDescent="0.2">
      <c r="B38" s="320"/>
      <c r="C38" s="320"/>
      <c r="D38" s="320"/>
      <c r="E38" s="323"/>
      <c r="F38" s="323"/>
      <c r="G38" s="330"/>
      <c r="H38" s="330"/>
      <c r="J38" s="330"/>
      <c r="K38" s="330"/>
      <c r="L38" s="330"/>
      <c r="M38" s="330"/>
      <c r="N38" s="330"/>
      <c r="O38" s="330"/>
      <c r="R38" s="330"/>
      <c r="S38" s="330"/>
      <c r="T38" s="330"/>
      <c r="W38" s="330"/>
      <c r="X38" s="330"/>
      <c r="Y38" s="330"/>
    </row>
    <row r="39" spans="2:51" s="244" customFormat="1" ht="17.25" customHeight="1" x14ac:dyDescent="0.2">
      <c r="B39" s="320"/>
      <c r="C39" s="331" t="s">
        <v>430</v>
      </c>
      <c r="D39" s="320"/>
      <c r="E39" s="323"/>
      <c r="F39" s="323"/>
      <c r="G39" s="330"/>
      <c r="H39" s="330"/>
      <c r="J39" s="330"/>
      <c r="K39" s="330"/>
      <c r="L39" s="330"/>
      <c r="M39" s="330"/>
      <c r="N39" s="330"/>
      <c r="O39" s="330"/>
      <c r="R39" s="330"/>
      <c r="S39" s="330"/>
      <c r="T39" s="330"/>
      <c r="W39" s="330"/>
      <c r="X39" s="330"/>
      <c r="Y39" s="330"/>
    </row>
    <row r="40" spans="2:51" s="244" customFormat="1" ht="17.25" customHeight="1" x14ac:dyDescent="0.2">
      <c r="B40" s="323"/>
      <c r="C40" s="320" t="s">
        <v>431</v>
      </c>
      <c r="D40" s="323"/>
      <c r="E40" s="323"/>
      <c r="F40" s="331"/>
      <c r="G40" s="330"/>
      <c r="H40" s="330"/>
      <c r="J40" s="330"/>
      <c r="K40" s="330"/>
      <c r="L40" s="330"/>
      <c r="M40" s="330"/>
      <c r="N40" s="330"/>
      <c r="O40" s="330"/>
      <c r="R40" s="330"/>
      <c r="S40" s="330"/>
      <c r="T40" s="330"/>
      <c r="W40" s="330"/>
      <c r="X40" s="330"/>
      <c r="Y40" s="330"/>
    </row>
    <row r="41" spans="2:51" s="244" customFormat="1" ht="17.25" customHeight="1" x14ac:dyDescent="0.2">
      <c r="B41" s="323"/>
      <c r="C41" s="320" t="s">
        <v>432</v>
      </c>
      <c r="D41" s="323"/>
      <c r="E41" s="323"/>
      <c r="F41" s="320"/>
      <c r="G41" s="330"/>
      <c r="H41" s="330"/>
      <c r="J41" s="330"/>
      <c r="K41" s="330"/>
      <c r="L41" s="330"/>
      <c r="M41" s="330"/>
      <c r="N41" s="330"/>
      <c r="O41" s="330"/>
      <c r="R41" s="330"/>
      <c r="S41" s="330"/>
      <c r="T41" s="330"/>
      <c r="W41" s="330"/>
      <c r="X41" s="330"/>
      <c r="Y41" s="330"/>
    </row>
    <row r="42" spans="2:51" s="244" customFormat="1" ht="17.25" customHeight="1" x14ac:dyDescent="0.2">
      <c r="B42" s="320"/>
      <c r="C42" s="320"/>
      <c r="D42" s="320"/>
      <c r="E42" s="331"/>
      <c r="F42" s="330"/>
      <c r="G42" s="330"/>
      <c r="H42" s="330"/>
      <c r="J42" s="330"/>
      <c r="K42" s="330"/>
      <c r="L42" s="330"/>
      <c r="M42" s="330"/>
      <c r="N42" s="330"/>
      <c r="O42" s="330"/>
      <c r="R42" s="330"/>
      <c r="S42" s="330"/>
      <c r="T42" s="330"/>
      <c r="W42" s="330"/>
      <c r="X42" s="330"/>
      <c r="Y42" s="330"/>
    </row>
    <row r="43" spans="2:51" s="244" customFormat="1" ht="17.25" customHeight="1" x14ac:dyDescent="0.2">
      <c r="B43" s="320" t="s">
        <v>433</v>
      </c>
      <c r="C43" s="320"/>
      <c r="D43" s="320"/>
    </row>
    <row r="44" spans="2:51" s="244" customFormat="1" ht="17.25" customHeight="1" x14ac:dyDescent="0.2">
      <c r="B44" s="320" t="s">
        <v>434</v>
      </c>
      <c r="C44" s="320"/>
      <c r="D44" s="320"/>
      <c r="AH44" s="332"/>
      <c r="AI44" s="332"/>
      <c r="AJ44" s="332"/>
      <c r="AK44" s="332"/>
      <c r="AL44" s="332"/>
      <c r="AM44" s="332"/>
      <c r="AN44" s="332"/>
      <c r="AO44" s="332"/>
      <c r="AP44" s="332"/>
      <c r="AQ44" s="332"/>
      <c r="AR44" s="332"/>
      <c r="AS44" s="332"/>
    </row>
    <row r="45" spans="2:51" s="244" customFormat="1" ht="17.25" customHeight="1" x14ac:dyDescent="0.2">
      <c r="B45" s="333" t="s">
        <v>435</v>
      </c>
      <c r="C45" s="323"/>
      <c r="D45" s="323"/>
      <c r="E45" s="334"/>
      <c r="F45" s="334"/>
      <c r="G45" s="334"/>
      <c r="H45" s="334"/>
      <c r="I45" s="334"/>
      <c r="J45" s="334"/>
      <c r="K45" s="334"/>
      <c r="L45" s="334"/>
      <c r="M45" s="334"/>
      <c r="N45" s="334"/>
      <c r="O45" s="335"/>
      <c r="P45" s="335"/>
      <c r="Q45" s="334"/>
      <c r="R45" s="335"/>
      <c r="S45" s="334"/>
      <c r="T45" s="334"/>
      <c r="U45" s="335"/>
      <c r="V45" s="332"/>
      <c r="W45" s="332"/>
      <c r="X45" s="332"/>
      <c r="Y45" s="334"/>
      <c r="Z45" s="334"/>
      <c r="AA45" s="334"/>
      <c r="AB45" s="334"/>
      <c r="AC45" s="332"/>
      <c r="AD45" s="334"/>
      <c r="AE45" s="335"/>
      <c r="AF45" s="335"/>
      <c r="AG45" s="335"/>
      <c r="AH45" s="335"/>
      <c r="AI45" s="336"/>
      <c r="AJ45" s="335"/>
      <c r="AK45" s="335"/>
      <c r="AL45" s="335"/>
      <c r="AM45" s="335"/>
      <c r="AN45" s="335"/>
      <c r="AO45" s="335"/>
      <c r="AP45" s="335"/>
      <c r="AQ45" s="335"/>
      <c r="AR45" s="335"/>
      <c r="AS45" s="335"/>
      <c r="AT45" s="335"/>
      <c r="AU45" s="335"/>
      <c r="AV45" s="335"/>
      <c r="AW45" s="335"/>
      <c r="AX45" s="335"/>
      <c r="AY45" s="336"/>
    </row>
    <row r="46" spans="2:51" s="244" customFormat="1" ht="17.25" customHeight="1" x14ac:dyDescent="0.2">
      <c r="F46" s="332"/>
    </row>
    <row r="47" spans="2:51" s="244" customFormat="1" ht="17.25" customHeight="1" x14ac:dyDescent="0.2">
      <c r="B47" s="320" t="s">
        <v>436</v>
      </c>
      <c r="C47" s="320"/>
    </row>
    <row r="48" spans="2:51" s="244" customFormat="1" ht="17.25" customHeight="1" x14ac:dyDescent="0.2">
      <c r="B48" s="320"/>
      <c r="C48" s="320"/>
    </row>
    <row r="49" spans="2:54" s="244" customFormat="1" ht="17.25" customHeight="1" x14ac:dyDescent="0.2">
      <c r="B49" s="320" t="s">
        <v>437</v>
      </c>
      <c r="C49" s="320"/>
    </row>
    <row r="50" spans="2:54" s="244" customFormat="1" ht="17.25" customHeight="1" x14ac:dyDescent="0.2">
      <c r="B50" s="320" t="s">
        <v>438</v>
      </c>
      <c r="C50" s="320"/>
    </row>
    <row r="51" spans="2:54" s="244" customFormat="1" ht="17.25" customHeight="1" x14ac:dyDescent="0.2">
      <c r="B51" s="320"/>
      <c r="C51" s="320"/>
    </row>
    <row r="52" spans="2:54" s="244" customFormat="1" ht="17.25" customHeight="1" x14ac:dyDescent="0.2">
      <c r="B52" s="320" t="s">
        <v>439</v>
      </c>
      <c r="C52" s="320"/>
    </row>
    <row r="53" spans="2:54" s="244" customFormat="1" ht="17.25" customHeight="1" x14ac:dyDescent="0.2">
      <c r="B53" s="320" t="s">
        <v>440</v>
      </c>
      <c r="C53" s="320"/>
    </row>
    <row r="54" spans="2:54" s="244" customFormat="1" ht="17.25" customHeight="1" x14ac:dyDescent="0.2">
      <c r="B54" s="320"/>
      <c r="C54" s="320"/>
    </row>
    <row r="55" spans="2:54" s="244" customFormat="1" ht="17.25" customHeight="1" x14ac:dyDescent="0.2">
      <c r="B55" s="320" t="s">
        <v>441</v>
      </c>
      <c r="C55" s="320"/>
      <c r="D55" s="320"/>
    </row>
    <row r="56" spans="2:54" s="244" customFormat="1" ht="17.25" customHeight="1" x14ac:dyDescent="0.2">
      <c r="B56" s="320"/>
      <c r="C56" s="320"/>
      <c r="D56" s="320"/>
    </row>
    <row r="57" spans="2:54" s="244" customFormat="1" ht="17.25" customHeight="1" x14ac:dyDescent="0.2">
      <c r="B57" s="323" t="s">
        <v>442</v>
      </c>
      <c r="C57" s="323"/>
      <c r="D57" s="320"/>
    </row>
    <row r="58" spans="2:54" s="244" customFormat="1" ht="17.25" customHeight="1" x14ac:dyDescent="0.2">
      <c r="B58" s="323" t="s">
        <v>443</v>
      </c>
      <c r="C58" s="323"/>
      <c r="D58" s="320"/>
    </row>
    <row r="59" spans="2:54" s="244" customFormat="1" ht="17.25" customHeight="1" x14ac:dyDescent="0.2">
      <c r="B59" s="323" t="s">
        <v>444</v>
      </c>
      <c r="C59" s="323"/>
      <c r="D59" s="320"/>
    </row>
    <row r="60" spans="2:54" s="244" customFormat="1" ht="17.25" customHeight="1" x14ac:dyDescent="0.2"/>
    <row r="61" spans="2:54" s="244" customFormat="1" ht="17.25" customHeight="1" x14ac:dyDescent="0.2">
      <c r="B61" s="244" t="s">
        <v>445</v>
      </c>
      <c r="E61" s="337"/>
      <c r="F61" s="337"/>
      <c r="G61" s="337"/>
      <c r="H61" s="337"/>
      <c r="I61" s="337"/>
      <c r="J61" s="337"/>
      <c r="K61" s="337"/>
      <c r="L61" s="337"/>
      <c r="M61" s="337"/>
      <c r="N61" s="337"/>
      <c r="O61" s="337"/>
      <c r="P61" s="337"/>
      <c r="Q61" s="337"/>
      <c r="R61" s="337"/>
      <c r="S61" s="337"/>
      <c r="T61" s="337"/>
      <c r="U61" s="337"/>
      <c r="V61" s="337"/>
      <c r="W61" s="337"/>
      <c r="X61" s="337"/>
      <c r="Y61" s="337"/>
      <c r="Z61" s="337"/>
      <c r="AA61" s="337"/>
      <c r="AB61" s="337"/>
      <c r="AC61" s="337"/>
      <c r="AD61" s="337"/>
      <c r="AE61" s="337"/>
      <c r="AF61" s="337"/>
      <c r="AG61" s="337"/>
      <c r="AH61" s="337"/>
      <c r="AI61" s="337"/>
      <c r="AJ61" s="337"/>
      <c r="AK61" s="337"/>
      <c r="AL61" s="337"/>
      <c r="AM61" s="337"/>
      <c r="AN61" s="337"/>
      <c r="AO61" s="337"/>
      <c r="AP61" s="337"/>
      <c r="AQ61" s="337"/>
      <c r="AR61" s="337"/>
      <c r="AS61" s="337"/>
      <c r="AT61" s="337"/>
      <c r="AU61" s="337"/>
      <c r="AV61" s="337"/>
      <c r="AW61" s="337"/>
      <c r="AX61" s="337"/>
    </row>
    <row r="62" spans="2:54" s="244" customFormat="1" ht="17.25" customHeight="1" x14ac:dyDescent="0.2">
      <c r="E62" s="337"/>
      <c r="F62" s="337"/>
      <c r="G62" s="337"/>
      <c r="H62" s="337"/>
      <c r="I62" s="337"/>
      <c r="J62" s="337"/>
      <c r="K62" s="337"/>
      <c r="L62" s="337"/>
      <c r="M62" s="337"/>
      <c r="N62" s="337"/>
      <c r="O62" s="337"/>
      <c r="P62" s="337"/>
      <c r="Q62" s="337"/>
      <c r="R62" s="337"/>
      <c r="S62" s="337"/>
      <c r="T62" s="337"/>
      <c r="U62" s="337"/>
      <c r="V62" s="337"/>
      <c r="W62" s="337"/>
      <c r="X62" s="337"/>
      <c r="Y62" s="337"/>
      <c r="Z62" s="337"/>
      <c r="AA62" s="337"/>
      <c r="AB62" s="337"/>
      <c r="AC62" s="337"/>
      <c r="AD62" s="337"/>
      <c r="AE62" s="337"/>
      <c r="AF62" s="337"/>
      <c r="AG62" s="337"/>
      <c r="AH62" s="337"/>
      <c r="AI62" s="337"/>
      <c r="AJ62" s="337"/>
      <c r="AK62" s="337"/>
      <c r="AL62" s="337"/>
      <c r="AM62" s="337"/>
      <c r="AN62" s="337"/>
      <c r="AO62" s="337"/>
      <c r="AP62" s="337"/>
      <c r="AQ62" s="337"/>
      <c r="AR62" s="337"/>
      <c r="AS62" s="337"/>
      <c r="AT62" s="337"/>
      <c r="AU62" s="337"/>
      <c r="AV62" s="337"/>
      <c r="AW62" s="337"/>
      <c r="AX62" s="337"/>
    </row>
    <row r="63" spans="2:54" s="244" customFormat="1" ht="17.25" customHeight="1" x14ac:dyDescent="0.2">
      <c r="B63" s="244" t="s">
        <v>446</v>
      </c>
      <c r="E63" s="337"/>
      <c r="F63" s="337"/>
      <c r="G63" s="337"/>
      <c r="H63" s="337"/>
      <c r="I63" s="337"/>
      <c r="J63" s="337"/>
      <c r="K63" s="337"/>
      <c r="L63" s="337"/>
      <c r="M63" s="337"/>
      <c r="N63" s="337"/>
      <c r="O63" s="337"/>
      <c r="P63" s="337"/>
      <c r="Q63" s="337"/>
      <c r="R63" s="337"/>
      <c r="S63" s="337"/>
      <c r="T63" s="337"/>
      <c r="U63" s="337"/>
      <c r="V63" s="337"/>
      <c r="W63" s="337"/>
      <c r="X63" s="337"/>
      <c r="Y63" s="337"/>
      <c r="Z63" s="337"/>
      <c r="AA63" s="337"/>
      <c r="AB63" s="337"/>
      <c r="AC63" s="337"/>
      <c r="AD63" s="337"/>
      <c r="AE63" s="337"/>
      <c r="AF63" s="337"/>
      <c r="AG63" s="337"/>
      <c r="AH63" s="337"/>
      <c r="AI63" s="337"/>
      <c r="AJ63" s="337"/>
      <c r="AK63" s="337"/>
      <c r="AL63" s="337"/>
      <c r="AM63" s="337"/>
      <c r="AN63" s="337"/>
      <c r="AO63" s="337"/>
      <c r="AP63" s="337"/>
      <c r="AQ63" s="337"/>
      <c r="AR63" s="337"/>
      <c r="AS63" s="337"/>
      <c r="AT63" s="337"/>
      <c r="AU63" s="337"/>
      <c r="AV63" s="337"/>
      <c r="AW63" s="337"/>
      <c r="AX63" s="337"/>
    </row>
    <row r="64" spans="2:54" s="244" customFormat="1" ht="17.25" customHeight="1" x14ac:dyDescent="0.2">
      <c r="E64" s="337"/>
      <c r="F64" s="337"/>
      <c r="G64" s="337"/>
      <c r="H64" s="337"/>
      <c r="I64" s="337"/>
      <c r="J64" s="337"/>
      <c r="K64" s="337"/>
      <c r="L64" s="337"/>
      <c r="M64" s="337"/>
      <c r="N64" s="337"/>
      <c r="O64" s="337"/>
      <c r="P64" s="337"/>
      <c r="Q64" s="337"/>
      <c r="R64" s="337"/>
      <c r="S64" s="337"/>
      <c r="T64" s="337"/>
      <c r="U64" s="337"/>
      <c r="V64" s="337"/>
      <c r="W64" s="337"/>
      <c r="X64" s="337"/>
      <c r="Y64" s="337"/>
      <c r="Z64" s="337"/>
      <c r="AA64" s="337"/>
      <c r="AB64" s="337"/>
      <c r="AC64" s="337"/>
      <c r="AD64" s="337"/>
      <c r="AE64" s="337"/>
      <c r="AF64" s="337"/>
      <c r="AG64" s="337"/>
      <c r="AH64" s="337"/>
      <c r="AI64" s="337"/>
      <c r="AJ64" s="337"/>
      <c r="AK64" s="337"/>
      <c r="AL64" s="337"/>
      <c r="AM64" s="337"/>
      <c r="AN64" s="337"/>
      <c r="AO64" s="337"/>
      <c r="AP64" s="337"/>
      <c r="AQ64" s="337"/>
      <c r="AR64" s="337"/>
      <c r="AS64" s="337"/>
      <c r="AT64" s="337"/>
      <c r="AU64" s="337"/>
      <c r="AV64" s="337"/>
      <c r="AW64" s="337"/>
      <c r="AX64" s="337"/>
      <c r="AY64" s="337"/>
      <c r="AZ64" s="337"/>
      <c r="BA64" s="337"/>
      <c r="BB64" s="337"/>
    </row>
    <row r="65" spans="2:71" s="244" customFormat="1" ht="17.25" customHeight="1" x14ac:dyDescent="0.2">
      <c r="B65" s="244" t="s">
        <v>447</v>
      </c>
      <c r="E65" s="337"/>
      <c r="F65" s="337"/>
      <c r="G65" s="337"/>
      <c r="H65" s="337"/>
      <c r="I65" s="337"/>
      <c r="J65" s="337"/>
      <c r="K65" s="337"/>
      <c r="L65" s="337"/>
      <c r="M65" s="337"/>
      <c r="N65" s="337"/>
      <c r="O65" s="337"/>
      <c r="P65" s="337"/>
      <c r="Q65" s="337"/>
      <c r="R65" s="337"/>
      <c r="S65" s="337"/>
      <c r="T65" s="337"/>
      <c r="U65" s="337"/>
      <c r="V65" s="337"/>
      <c r="W65" s="337"/>
      <c r="X65" s="337"/>
      <c r="Y65" s="337"/>
      <c r="Z65" s="337"/>
      <c r="AA65" s="337"/>
      <c r="AB65" s="337"/>
      <c r="AC65" s="337"/>
      <c r="AD65" s="337"/>
      <c r="AE65" s="337"/>
      <c r="AF65" s="337"/>
      <c r="AG65" s="337"/>
      <c r="AH65" s="337"/>
      <c r="AI65" s="337"/>
      <c r="AJ65" s="337"/>
      <c r="AK65" s="337"/>
      <c r="AL65" s="337"/>
      <c r="AM65" s="337"/>
      <c r="AN65" s="337"/>
      <c r="AO65" s="337"/>
      <c r="AP65" s="337"/>
      <c r="AQ65" s="337"/>
      <c r="AR65" s="337"/>
      <c r="AS65" s="337"/>
      <c r="AT65" s="337"/>
      <c r="AU65" s="337"/>
      <c r="AV65" s="337"/>
      <c r="AW65" s="337"/>
      <c r="AX65" s="337"/>
      <c r="AY65" s="337"/>
      <c r="AZ65" s="337"/>
      <c r="BA65" s="337"/>
      <c r="BB65" s="337"/>
    </row>
    <row r="66" spans="2:71" s="244" customFormat="1" ht="17.25" customHeight="1" x14ac:dyDescent="0.2">
      <c r="E66" s="337"/>
      <c r="F66" s="337"/>
      <c r="G66" s="337"/>
      <c r="H66" s="337"/>
      <c r="I66" s="337"/>
      <c r="J66" s="337"/>
      <c r="K66" s="337"/>
      <c r="L66" s="337"/>
      <c r="M66" s="337"/>
      <c r="N66" s="337"/>
      <c r="O66" s="337"/>
      <c r="P66" s="337"/>
      <c r="Q66" s="337"/>
      <c r="R66" s="337"/>
      <c r="S66" s="337"/>
      <c r="T66" s="337"/>
      <c r="U66" s="337"/>
      <c r="V66" s="337"/>
      <c r="W66" s="337"/>
      <c r="X66" s="337"/>
      <c r="Y66" s="337"/>
      <c r="Z66" s="337"/>
      <c r="AA66" s="337"/>
      <c r="AB66" s="337"/>
      <c r="AC66" s="337"/>
      <c r="AD66" s="337"/>
      <c r="AE66" s="337"/>
      <c r="AF66" s="337"/>
      <c r="AG66" s="337"/>
      <c r="AH66" s="337"/>
      <c r="AI66" s="337"/>
      <c r="AJ66" s="337"/>
      <c r="AK66" s="337"/>
      <c r="AL66" s="337"/>
      <c r="AM66" s="337"/>
      <c r="AN66" s="337"/>
      <c r="AO66" s="337"/>
      <c r="AP66" s="337"/>
      <c r="AQ66" s="337"/>
      <c r="AR66" s="337"/>
      <c r="AS66" s="337"/>
      <c r="AT66" s="337"/>
      <c r="AU66" s="337"/>
      <c r="AV66" s="337"/>
      <c r="AW66" s="337"/>
      <c r="AX66" s="337"/>
      <c r="AY66" s="337"/>
      <c r="AZ66" s="337"/>
      <c r="BA66" s="337"/>
      <c r="BB66" s="337"/>
    </row>
    <row r="67" spans="2:71" s="244" customFormat="1" ht="17.25" customHeight="1" x14ac:dyDescent="0.2">
      <c r="B67" s="244" t="s">
        <v>448</v>
      </c>
      <c r="BL67" s="338"/>
      <c r="BM67" s="339"/>
      <c r="BN67" s="338"/>
      <c r="BO67" s="338"/>
      <c r="BP67" s="338"/>
      <c r="BQ67" s="340"/>
      <c r="BR67" s="341"/>
      <c r="BS67" s="341"/>
    </row>
    <row r="68" spans="2:71" s="244" customFormat="1" ht="17.25" customHeight="1" x14ac:dyDescent="0.2">
      <c r="E68" s="337"/>
      <c r="F68" s="337"/>
      <c r="G68" s="337"/>
      <c r="H68" s="337"/>
      <c r="I68" s="337"/>
      <c r="J68" s="337"/>
      <c r="K68" s="337"/>
      <c r="L68" s="337"/>
      <c r="M68" s="337"/>
      <c r="N68" s="337"/>
      <c r="O68" s="337"/>
      <c r="P68" s="337"/>
      <c r="Q68" s="337"/>
      <c r="R68" s="337"/>
      <c r="S68" s="337"/>
      <c r="T68" s="337"/>
      <c r="U68" s="337"/>
      <c r="V68" s="337"/>
      <c r="W68" s="337"/>
      <c r="X68" s="337"/>
      <c r="Y68" s="337"/>
      <c r="Z68" s="337"/>
      <c r="AA68" s="337"/>
      <c r="AB68" s="337"/>
      <c r="AC68" s="337"/>
      <c r="AD68" s="337"/>
      <c r="AE68" s="337"/>
      <c r="AF68" s="337"/>
      <c r="AG68" s="337"/>
      <c r="AH68" s="337"/>
      <c r="AI68" s="337"/>
      <c r="AJ68" s="337"/>
      <c r="AK68" s="337"/>
      <c r="AL68" s="337"/>
      <c r="AM68" s="337"/>
      <c r="AN68" s="337"/>
      <c r="AO68" s="337"/>
      <c r="AP68" s="337"/>
      <c r="AQ68" s="337"/>
      <c r="AR68" s="337"/>
      <c r="AS68" s="337"/>
      <c r="AT68" s="337"/>
      <c r="AU68" s="337"/>
      <c r="AV68" s="337"/>
      <c r="AW68" s="337"/>
      <c r="AX68" s="337"/>
    </row>
    <row r="69" spans="2:71" s="244" customFormat="1" ht="17.25" customHeight="1" x14ac:dyDescent="0.2">
      <c r="B69" s="244" t="s">
        <v>449</v>
      </c>
      <c r="E69" s="337"/>
      <c r="F69" s="337"/>
      <c r="G69" s="337"/>
      <c r="H69" s="337"/>
      <c r="I69" s="337"/>
      <c r="J69" s="337"/>
      <c r="K69" s="337"/>
      <c r="L69" s="337"/>
      <c r="M69" s="337"/>
      <c r="N69" s="337"/>
      <c r="O69" s="337"/>
      <c r="P69" s="337"/>
      <c r="Q69" s="337"/>
      <c r="R69" s="337"/>
      <c r="S69" s="337"/>
      <c r="T69" s="337"/>
      <c r="U69" s="337"/>
      <c r="V69" s="337"/>
      <c r="W69" s="337"/>
      <c r="X69" s="337"/>
      <c r="Y69" s="337"/>
      <c r="Z69" s="337"/>
      <c r="AA69" s="337"/>
      <c r="AB69" s="337"/>
      <c r="AC69" s="337"/>
      <c r="AD69" s="337"/>
      <c r="AE69" s="337"/>
      <c r="AF69" s="337"/>
      <c r="AG69" s="337"/>
      <c r="AH69" s="337"/>
      <c r="AI69" s="337"/>
      <c r="AJ69" s="337"/>
      <c r="AK69" s="337"/>
      <c r="AL69" s="337"/>
      <c r="AM69" s="337"/>
      <c r="AN69" s="337"/>
      <c r="AO69" s="337"/>
      <c r="AP69" s="337"/>
      <c r="AQ69" s="337"/>
      <c r="AR69" s="337"/>
      <c r="AS69" s="337"/>
      <c r="AT69" s="337"/>
      <c r="AU69" s="337"/>
      <c r="AV69" s="337"/>
      <c r="AW69" s="337"/>
      <c r="AX69" s="337"/>
      <c r="AY69" s="337"/>
      <c r="AZ69" s="337"/>
      <c r="BA69" s="337"/>
      <c r="BB69" s="337"/>
    </row>
    <row r="70" spans="2:71" s="244" customFormat="1" ht="17.25" customHeight="1" x14ac:dyDescent="0.2">
      <c r="E70" s="337"/>
      <c r="F70" s="337"/>
      <c r="G70" s="337"/>
      <c r="H70" s="337"/>
      <c r="I70" s="337"/>
      <c r="J70" s="337"/>
      <c r="K70" s="337"/>
      <c r="L70" s="337"/>
      <c r="M70" s="337"/>
      <c r="N70" s="337"/>
      <c r="O70" s="337"/>
      <c r="P70" s="337"/>
      <c r="Q70" s="337"/>
      <c r="R70" s="337"/>
      <c r="S70" s="337"/>
      <c r="T70" s="337"/>
      <c r="U70" s="337"/>
      <c r="V70" s="337"/>
      <c r="W70" s="337"/>
      <c r="X70" s="337"/>
      <c r="Y70" s="337"/>
      <c r="Z70" s="337"/>
      <c r="AA70" s="337"/>
      <c r="AB70" s="337"/>
      <c r="AC70" s="337"/>
      <c r="AD70" s="337"/>
      <c r="AE70" s="337"/>
      <c r="AF70" s="337"/>
      <c r="AG70" s="337"/>
      <c r="AH70" s="337"/>
      <c r="AI70" s="337"/>
      <c r="AJ70" s="337"/>
      <c r="AK70" s="337"/>
      <c r="AL70" s="337"/>
      <c r="AM70" s="337"/>
      <c r="AN70" s="337"/>
      <c r="AO70" s="337"/>
      <c r="AP70" s="337"/>
      <c r="AQ70" s="337"/>
      <c r="AR70" s="337"/>
      <c r="AS70" s="337"/>
      <c r="AT70" s="337"/>
      <c r="AU70" s="337"/>
      <c r="AV70" s="337"/>
      <c r="AW70" s="337"/>
      <c r="AX70" s="337"/>
      <c r="AY70" s="337"/>
      <c r="AZ70" s="337"/>
      <c r="BA70" s="337"/>
      <c r="BB70" s="337"/>
    </row>
    <row r="71" spans="2:71" ht="17.25" customHeight="1" x14ac:dyDescent="0.2">
      <c r="B71" s="319" t="s">
        <v>450</v>
      </c>
    </row>
    <row r="72" spans="2:71" ht="17.25" customHeight="1" x14ac:dyDescent="0.2">
      <c r="B72" s="244" t="s">
        <v>451</v>
      </c>
    </row>
    <row r="73" spans="2:71" ht="17.25" customHeight="1" x14ac:dyDescent="0.2">
      <c r="B73" s="342" t="s">
        <v>452</v>
      </c>
    </row>
    <row r="74" spans="2:71" ht="17.25" customHeight="1" x14ac:dyDescent="0.2"/>
  </sheetData>
  <mergeCells count="1">
    <mergeCell ref="F4:K5"/>
  </mergeCells>
  <phoneticPr fontId="17"/>
  <pageMargins left="0.70866141732283472" right="0.70866141732283472" top="0.74803149606299213" bottom="0.74803149606299213" header="0.31496062992125984" footer="0.31496062992125984"/>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U341"/>
  <sheetViews>
    <sheetView showGridLines="0" view="pageBreakPreview" zoomScale="55" zoomScaleNormal="70" zoomScaleSheetLayoutView="55" workbookViewId="0">
      <selection activeCell="C17" sqref="C17:E21"/>
    </sheetView>
  </sheetViews>
  <sheetFormatPr defaultColWidth="4.3984375" defaultRowHeight="20.25" customHeight="1" x14ac:dyDescent="0.2"/>
  <cols>
    <col min="1" max="1" width="1.59765625" style="214" customWidth="1"/>
    <col min="2" max="5" width="5.69921875" style="214" customWidth="1"/>
    <col min="6" max="6" width="16.5" style="214" hidden="1" customWidth="1"/>
    <col min="7" max="58" width="5.59765625" style="214" customWidth="1"/>
    <col min="59" max="16384" width="4.3984375" style="214"/>
  </cols>
  <sheetData>
    <row r="1" spans="2:64" s="150" customFormat="1" ht="20.25" customHeight="1" x14ac:dyDescent="0.2">
      <c r="C1" s="151" t="s">
        <v>305</v>
      </c>
      <c r="D1" s="151"/>
      <c r="E1" s="151"/>
      <c r="F1" s="151"/>
      <c r="G1" s="151"/>
      <c r="H1" s="152" t="s">
        <v>306</v>
      </c>
      <c r="J1" s="152"/>
      <c r="L1" s="151"/>
      <c r="M1" s="151"/>
      <c r="N1" s="151"/>
      <c r="O1" s="151"/>
      <c r="P1" s="151"/>
      <c r="Q1" s="151"/>
      <c r="R1" s="151"/>
      <c r="AM1" s="153"/>
      <c r="AN1" s="154"/>
      <c r="AO1" s="154" t="s">
        <v>307</v>
      </c>
      <c r="AP1" s="1375" t="s">
        <v>308</v>
      </c>
      <c r="AQ1" s="1376"/>
      <c r="AR1" s="1376"/>
      <c r="AS1" s="1376"/>
      <c r="AT1" s="1376"/>
      <c r="AU1" s="1376"/>
      <c r="AV1" s="1376"/>
      <c r="AW1" s="1376"/>
      <c r="AX1" s="1376"/>
      <c r="AY1" s="1376"/>
      <c r="AZ1" s="1376"/>
      <c r="BA1" s="1376"/>
      <c r="BB1" s="1376"/>
      <c r="BC1" s="1376"/>
      <c r="BD1" s="1376"/>
      <c r="BE1" s="1376"/>
      <c r="BF1" s="154" t="s">
        <v>194</v>
      </c>
    </row>
    <row r="2" spans="2:64" s="150" customFormat="1" ht="20.25" customHeight="1" x14ac:dyDescent="0.2">
      <c r="C2" s="151"/>
      <c r="D2" s="151"/>
      <c r="E2" s="151"/>
      <c r="F2" s="151"/>
      <c r="G2" s="151"/>
      <c r="J2" s="152"/>
      <c r="L2" s="151"/>
      <c r="M2" s="151"/>
      <c r="N2" s="151"/>
      <c r="O2" s="151"/>
      <c r="P2" s="151"/>
      <c r="Q2" s="151"/>
      <c r="R2" s="151"/>
      <c r="Y2" s="155" t="s">
        <v>309</v>
      </c>
      <c r="Z2" s="1377"/>
      <c r="AA2" s="1377"/>
      <c r="AB2" s="155" t="s">
        <v>310</v>
      </c>
      <c r="AC2" s="1378" t="str">
        <f>IF(Z2=0,"",YEAR(DATE(2018+Z2,1,1)))</f>
        <v/>
      </c>
      <c r="AD2" s="1378"/>
      <c r="AE2" s="156" t="s">
        <v>311</v>
      </c>
      <c r="AF2" s="156" t="s">
        <v>178</v>
      </c>
      <c r="AG2" s="1377"/>
      <c r="AH2" s="1377"/>
      <c r="AI2" s="156" t="s">
        <v>312</v>
      </c>
      <c r="AM2" s="153"/>
      <c r="AN2" s="154"/>
      <c r="AO2" s="154" t="s">
        <v>313</v>
      </c>
      <c r="AP2" s="1377"/>
      <c r="AQ2" s="1377"/>
      <c r="AR2" s="1377"/>
      <c r="AS2" s="1377"/>
      <c r="AT2" s="1377"/>
      <c r="AU2" s="1377"/>
      <c r="AV2" s="1377"/>
      <c r="AW2" s="1377"/>
      <c r="AX2" s="1377"/>
      <c r="AY2" s="1377"/>
      <c r="AZ2" s="1377"/>
      <c r="BA2" s="1377"/>
      <c r="BB2" s="1377"/>
      <c r="BC2" s="1377"/>
      <c r="BD2" s="1377"/>
      <c r="BE2" s="1377"/>
      <c r="BF2" s="154" t="s">
        <v>194</v>
      </c>
    </row>
    <row r="3" spans="2:64" s="163" customFormat="1" ht="20.25" customHeight="1" x14ac:dyDescent="0.2">
      <c r="B3" s="157"/>
      <c r="C3" s="157"/>
      <c r="D3" s="157"/>
      <c r="E3" s="157"/>
      <c r="F3" s="157"/>
      <c r="G3" s="158"/>
      <c r="H3" s="157"/>
      <c r="I3" s="157"/>
      <c r="J3" s="158"/>
      <c r="K3" s="157"/>
      <c r="L3" s="159"/>
      <c r="M3" s="159"/>
      <c r="N3" s="159"/>
      <c r="O3" s="159"/>
      <c r="P3" s="159"/>
      <c r="Q3" s="159"/>
      <c r="R3" s="159"/>
      <c r="S3" s="157"/>
      <c r="T3" s="157"/>
      <c r="U3" s="157"/>
      <c r="V3" s="157"/>
      <c r="W3" s="157"/>
      <c r="X3" s="157"/>
      <c r="Y3" s="157"/>
      <c r="Z3" s="160"/>
      <c r="AA3" s="160"/>
      <c r="AB3" s="161"/>
      <c r="AC3" s="162"/>
      <c r="AD3" s="161"/>
      <c r="AE3" s="157"/>
      <c r="AF3" s="157"/>
      <c r="AG3" s="157"/>
      <c r="AH3" s="157"/>
      <c r="AI3" s="157"/>
      <c r="AJ3" s="157"/>
      <c r="AK3" s="157"/>
      <c r="AL3" s="157"/>
      <c r="AM3" s="157"/>
      <c r="AN3" s="157"/>
      <c r="AO3" s="157"/>
      <c r="AP3" s="157"/>
      <c r="AQ3" s="157"/>
      <c r="AR3" s="157"/>
      <c r="AS3" s="157"/>
      <c r="AT3" s="157"/>
      <c r="BA3" s="164" t="s">
        <v>314</v>
      </c>
      <c r="BB3" s="1366"/>
      <c r="BC3" s="1367"/>
      <c r="BD3" s="1367"/>
      <c r="BE3" s="1368"/>
      <c r="BF3" s="154"/>
    </row>
    <row r="4" spans="2:64" s="163" customFormat="1" ht="19.2" x14ac:dyDescent="0.2">
      <c r="B4" s="157"/>
      <c r="C4" s="157"/>
      <c r="D4" s="157"/>
      <c r="E4" s="157"/>
      <c r="F4" s="157"/>
      <c r="G4" s="158"/>
      <c r="H4" s="157"/>
      <c r="I4" s="157"/>
      <c r="J4" s="158"/>
      <c r="K4" s="157"/>
      <c r="L4" s="159"/>
      <c r="M4" s="159"/>
      <c r="N4" s="159"/>
      <c r="O4" s="159"/>
      <c r="P4" s="159"/>
      <c r="Q4" s="159"/>
      <c r="R4" s="159"/>
      <c r="S4" s="157"/>
      <c r="T4" s="157"/>
      <c r="U4" s="157"/>
      <c r="V4" s="157"/>
      <c r="W4" s="157"/>
      <c r="X4" s="157"/>
      <c r="Y4" s="157"/>
      <c r="Z4" s="165"/>
      <c r="AA4" s="165"/>
      <c r="AB4" s="157"/>
      <c r="AC4" s="157"/>
      <c r="AD4" s="157"/>
      <c r="AE4" s="157"/>
      <c r="AF4" s="157"/>
      <c r="AG4" s="166"/>
      <c r="AH4" s="166"/>
      <c r="AI4" s="166"/>
      <c r="AJ4" s="166"/>
      <c r="AK4" s="166"/>
      <c r="AL4" s="166"/>
      <c r="AM4" s="166"/>
      <c r="AN4" s="166"/>
      <c r="AO4" s="166"/>
      <c r="AP4" s="166"/>
      <c r="AQ4" s="166"/>
      <c r="AR4" s="166"/>
      <c r="AS4" s="166"/>
      <c r="AT4" s="166"/>
      <c r="AU4" s="150"/>
      <c r="AV4" s="150"/>
      <c r="AW4" s="150"/>
      <c r="AX4" s="150"/>
      <c r="AY4" s="150"/>
      <c r="AZ4" s="150"/>
      <c r="BA4" s="164" t="s">
        <v>315</v>
      </c>
      <c r="BB4" s="1366"/>
      <c r="BC4" s="1367"/>
      <c r="BD4" s="1367"/>
      <c r="BE4" s="1368"/>
      <c r="BF4" s="167"/>
    </row>
    <row r="5" spans="2:64" s="163" customFormat="1" ht="6.75" customHeight="1" x14ac:dyDescent="0.2">
      <c r="B5" s="157"/>
      <c r="C5" s="168"/>
      <c r="D5" s="168"/>
      <c r="E5" s="168"/>
      <c r="F5" s="168"/>
      <c r="G5" s="169"/>
      <c r="H5" s="168"/>
      <c r="I5" s="168"/>
      <c r="J5" s="169"/>
      <c r="K5" s="168"/>
      <c r="L5" s="170"/>
      <c r="M5" s="170"/>
      <c r="N5" s="170"/>
      <c r="O5" s="170"/>
      <c r="P5" s="170"/>
      <c r="Q5" s="170"/>
      <c r="R5" s="170"/>
      <c r="S5" s="168"/>
      <c r="T5" s="168"/>
      <c r="U5" s="168"/>
      <c r="V5" s="168"/>
      <c r="W5" s="168"/>
      <c r="X5" s="168"/>
      <c r="Y5" s="168"/>
      <c r="Z5" s="171"/>
      <c r="AA5" s="171"/>
      <c r="AB5" s="168"/>
      <c r="AC5" s="168"/>
      <c r="AD5" s="168"/>
      <c r="AE5" s="168"/>
      <c r="AF5" s="157"/>
      <c r="AG5" s="166"/>
      <c r="AH5" s="166"/>
      <c r="AI5" s="166"/>
      <c r="AJ5" s="166"/>
      <c r="AK5" s="166"/>
      <c r="AL5" s="166"/>
      <c r="AM5" s="166"/>
      <c r="AN5" s="166"/>
      <c r="AO5" s="166"/>
      <c r="AP5" s="166"/>
      <c r="AQ5" s="166"/>
      <c r="AR5" s="166"/>
      <c r="AS5" s="166"/>
      <c r="AT5" s="166"/>
      <c r="AU5" s="150"/>
      <c r="AV5" s="150"/>
      <c r="AW5" s="150"/>
      <c r="AX5" s="150"/>
      <c r="AY5" s="150"/>
      <c r="AZ5" s="150"/>
      <c r="BA5" s="150"/>
      <c r="BB5" s="150"/>
      <c r="BC5" s="150"/>
      <c r="BD5" s="150"/>
      <c r="BE5" s="167"/>
      <c r="BF5" s="167"/>
    </row>
    <row r="6" spans="2:64" s="163" customFormat="1" ht="20.25" customHeight="1" x14ac:dyDescent="0.2">
      <c r="B6" s="157"/>
      <c r="C6" s="168"/>
      <c r="D6" s="168"/>
      <c r="E6" s="168"/>
      <c r="F6" s="168"/>
      <c r="G6" s="169"/>
      <c r="H6" s="168"/>
      <c r="I6" s="168"/>
      <c r="J6" s="169"/>
      <c r="K6" s="168"/>
      <c r="L6" s="170"/>
      <c r="M6" s="170"/>
      <c r="N6" s="170"/>
      <c r="O6" s="170"/>
      <c r="P6" s="170"/>
      <c r="Q6" s="170"/>
      <c r="R6" s="170"/>
      <c r="S6" s="168"/>
      <c r="T6" s="168"/>
      <c r="U6" s="168"/>
      <c r="V6" s="168"/>
      <c r="W6" s="168"/>
      <c r="X6" s="168"/>
      <c r="Y6" s="168"/>
      <c r="Z6" s="171"/>
      <c r="AA6" s="171"/>
      <c r="AB6" s="168"/>
      <c r="AC6" s="168"/>
      <c r="AD6" s="168"/>
      <c r="AE6" s="168"/>
      <c r="AF6" s="157"/>
      <c r="AG6" s="166"/>
      <c r="AH6" s="166"/>
      <c r="AI6" s="166"/>
      <c r="AJ6" s="166"/>
      <c r="AK6" s="166"/>
      <c r="AL6" s="166" t="s">
        <v>316</v>
      </c>
      <c r="AM6" s="166"/>
      <c r="AN6" s="166"/>
      <c r="AO6" s="166"/>
      <c r="AP6" s="166"/>
      <c r="AQ6" s="166"/>
      <c r="AR6" s="166"/>
      <c r="AS6" s="166"/>
      <c r="AT6" s="172"/>
      <c r="AU6" s="172"/>
      <c r="AV6" s="173"/>
      <c r="AW6" s="166"/>
      <c r="AX6" s="1369"/>
      <c r="AY6" s="1370"/>
      <c r="AZ6" s="173" t="s">
        <v>317</v>
      </c>
      <c r="BA6" s="166"/>
      <c r="BB6" s="1369"/>
      <c r="BC6" s="1370"/>
      <c r="BD6" s="173" t="s">
        <v>318</v>
      </c>
      <c r="BE6" s="166"/>
      <c r="BF6" s="167"/>
    </row>
    <row r="7" spans="2:64" s="163" customFormat="1" ht="6.75" customHeight="1" x14ac:dyDescent="0.2">
      <c r="B7" s="157"/>
      <c r="C7" s="168"/>
      <c r="D7" s="168"/>
      <c r="E7" s="168"/>
      <c r="F7" s="168"/>
      <c r="G7" s="169"/>
      <c r="H7" s="168"/>
      <c r="I7" s="168"/>
      <c r="J7" s="169"/>
      <c r="K7" s="168"/>
      <c r="L7" s="170"/>
      <c r="M7" s="170"/>
      <c r="N7" s="170"/>
      <c r="O7" s="170"/>
      <c r="P7" s="170"/>
      <c r="Q7" s="170"/>
      <c r="R7" s="170"/>
      <c r="S7" s="168"/>
      <c r="T7" s="168"/>
      <c r="U7" s="168"/>
      <c r="V7" s="168"/>
      <c r="W7" s="168"/>
      <c r="X7" s="168"/>
      <c r="Y7" s="168"/>
      <c r="Z7" s="171"/>
      <c r="AA7" s="171"/>
      <c r="AB7" s="168"/>
      <c r="AC7" s="168"/>
      <c r="AD7" s="168"/>
      <c r="AE7" s="168"/>
      <c r="AF7" s="157"/>
      <c r="AG7" s="166"/>
      <c r="AH7" s="166"/>
      <c r="AI7" s="166"/>
      <c r="AJ7" s="166"/>
      <c r="AK7" s="166"/>
      <c r="AL7" s="166"/>
      <c r="AM7" s="166"/>
      <c r="AN7" s="166"/>
      <c r="AO7" s="166"/>
      <c r="AP7" s="166"/>
      <c r="AQ7" s="166"/>
      <c r="AR7" s="166"/>
      <c r="AS7" s="166"/>
      <c r="AT7" s="166"/>
      <c r="AU7" s="150"/>
      <c r="AV7" s="150"/>
      <c r="AW7" s="150"/>
      <c r="AX7" s="150"/>
      <c r="AY7" s="150"/>
      <c r="AZ7" s="150"/>
      <c r="BA7" s="150"/>
      <c r="BB7" s="150"/>
      <c r="BC7" s="150"/>
      <c r="BD7" s="150"/>
      <c r="BE7" s="167"/>
      <c r="BF7" s="167"/>
    </row>
    <row r="8" spans="2:64" s="163" customFormat="1" ht="20.25" customHeight="1" x14ac:dyDescent="0.2">
      <c r="B8" s="174"/>
      <c r="C8" s="174"/>
      <c r="D8" s="174"/>
      <c r="E8" s="174"/>
      <c r="F8" s="174"/>
      <c r="G8" s="175"/>
      <c r="H8" s="175"/>
      <c r="I8" s="175"/>
      <c r="J8" s="174"/>
      <c r="K8" s="174"/>
      <c r="L8" s="175"/>
      <c r="M8" s="175"/>
      <c r="N8" s="175"/>
      <c r="O8" s="174"/>
      <c r="P8" s="175"/>
      <c r="Q8" s="175"/>
      <c r="R8" s="175"/>
      <c r="S8" s="176"/>
      <c r="T8" s="177"/>
      <c r="U8" s="177"/>
      <c r="V8" s="178"/>
      <c r="W8" s="157"/>
      <c r="X8" s="157"/>
      <c r="Y8" s="157"/>
      <c r="Z8" s="171"/>
      <c r="AA8" s="179"/>
      <c r="AB8" s="169"/>
      <c r="AC8" s="171"/>
      <c r="AD8" s="171"/>
      <c r="AE8" s="171"/>
      <c r="AF8" s="180"/>
      <c r="AG8" s="181"/>
      <c r="AH8" s="181"/>
      <c r="AI8" s="181"/>
      <c r="AJ8" s="182"/>
      <c r="AK8" s="170"/>
      <c r="AL8" s="179"/>
      <c r="AM8" s="179"/>
      <c r="AN8" s="169"/>
      <c r="AO8" s="172"/>
      <c r="AP8" s="172"/>
      <c r="AQ8" s="172"/>
      <c r="AR8" s="183"/>
      <c r="AS8" s="183"/>
      <c r="AT8" s="166"/>
      <c r="AU8" s="184"/>
      <c r="AV8" s="184"/>
      <c r="AW8" s="185"/>
      <c r="AX8" s="150"/>
      <c r="AY8" s="150" t="s">
        <v>319</v>
      </c>
      <c r="AZ8" s="150"/>
      <c r="BA8" s="150"/>
      <c r="BB8" s="1371" t="e">
        <f>DAY(EOMONTH(DATE(AC2,AG2,1),0))</f>
        <v>#VALUE!</v>
      </c>
      <c r="BC8" s="1372"/>
      <c r="BD8" s="150" t="s">
        <v>179</v>
      </c>
      <c r="BE8" s="150"/>
      <c r="BF8" s="150"/>
      <c r="BJ8" s="154"/>
      <c r="BK8" s="154"/>
      <c r="BL8" s="154"/>
    </row>
    <row r="9" spans="2:64" s="163" customFormat="1" ht="6" customHeight="1" x14ac:dyDescent="0.2">
      <c r="B9" s="186"/>
      <c r="C9" s="186"/>
      <c r="D9" s="186"/>
      <c r="E9" s="186"/>
      <c r="F9" s="186"/>
      <c r="G9" s="174"/>
      <c r="H9" s="175"/>
      <c r="I9" s="172"/>
      <c r="J9" s="172"/>
      <c r="K9" s="186"/>
      <c r="L9" s="174"/>
      <c r="M9" s="175"/>
      <c r="N9" s="172"/>
      <c r="O9" s="172"/>
      <c r="P9" s="174"/>
      <c r="Q9" s="172"/>
      <c r="R9" s="186"/>
      <c r="S9" s="172"/>
      <c r="T9" s="172"/>
      <c r="U9" s="172"/>
      <c r="V9" s="172"/>
      <c r="W9" s="157"/>
      <c r="X9" s="157"/>
      <c r="Y9" s="157"/>
      <c r="Z9" s="168"/>
      <c r="AA9" s="182"/>
      <c r="AB9" s="182"/>
      <c r="AC9" s="168"/>
      <c r="AD9" s="168"/>
      <c r="AE9" s="168"/>
      <c r="AF9" s="187"/>
      <c r="AG9" s="171"/>
      <c r="AH9" s="182"/>
      <c r="AI9" s="168"/>
      <c r="AJ9" s="181"/>
      <c r="AK9" s="182"/>
      <c r="AL9" s="182"/>
      <c r="AM9" s="182"/>
      <c r="AN9" s="182"/>
      <c r="AO9" s="168"/>
      <c r="AP9" s="166"/>
      <c r="AQ9" s="188"/>
      <c r="AR9" s="188"/>
      <c r="AS9" s="188"/>
      <c r="AT9" s="166"/>
      <c r="AU9" s="150"/>
      <c r="AV9" s="150"/>
      <c r="AW9" s="150"/>
      <c r="AX9" s="150"/>
      <c r="AY9" s="150"/>
      <c r="AZ9" s="150"/>
      <c r="BA9" s="150"/>
      <c r="BB9" s="150"/>
      <c r="BC9" s="150"/>
      <c r="BD9" s="150"/>
      <c r="BE9" s="150"/>
      <c r="BF9" s="150"/>
      <c r="BJ9" s="154"/>
      <c r="BK9" s="154"/>
      <c r="BL9" s="154"/>
    </row>
    <row r="10" spans="2:64" s="163" customFormat="1" ht="19.2" x14ac:dyDescent="0.2">
      <c r="B10" s="174"/>
      <c r="C10" s="174"/>
      <c r="D10" s="174"/>
      <c r="E10" s="174"/>
      <c r="F10" s="174"/>
      <c r="G10" s="175"/>
      <c r="H10" s="175"/>
      <c r="I10" s="175"/>
      <c r="J10" s="174"/>
      <c r="K10" s="174"/>
      <c r="L10" s="175"/>
      <c r="M10" s="175"/>
      <c r="N10" s="175"/>
      <c r="O10" s="174"/>
      <c r="P10" s="175"/>
      <c r="Q10" s="175"/>
      <c r="R10" s="175"/>
      <c r="S10" s="176"/>
      <c r="T10" s="177"/>
      <c r="U10" s="177"/>
      <c r="V10" s="178"/>
      <c r="W10" s="157"/>
      <c r="X10" s="157"/>
      <c r="Y10" s="157"/>
      <c r="Z10" s="171"/>
      <c r="AA10" s="179"/>
      <c r="AB10" s="169"/>
      <c r="AC10" s="171"/>
      <c r="AD10" s="171"/>
      <c r="AE10" s="171"/>
      <c r="AF10" s="187"/>
      <c r="AG10" s="181"/>
      <c r="AH10" s="181"/>
      <c r="AI10" s="181"/>
      <c r="AJ10" s="182"/>
      <c r="AK10" s="170"/>
      <c r="AL10" s="179"/>
      <c r="AM10" s="166"/>
      <c r="AN10" s="166"/>
      <c r="AO10" s="189"/>
      <c r="AP10" s="189"/>
      <c r="AQ10" s="189"/>
      <c r="AR10" s="173"/>
      <c r="AS10" s="188"/>
      <c r="AT10" s="188"/>
      <c r="AU10" s="190"/>
      <c r="AV10" s="191"/>
      <c r="AW10" s="191"/>
      <c r="AX10" s="192"/>
      <c r="AY10" s="192"/>
      <c r="AZ10" s="167" t="s">
        <v>320</v>
      </c>
      <c r="BA10" s="191"/>
      <c r="BB10" s="1369"/>
      <c r="BC10" s="1373"/>
      <c r="BD10" s="1370"/>
      <c r="BE10" s="193" t="s">
        <v>321</v>
      </c>
      <c r="BF10" s="150"/>
      <c r="BJ10" s="154"/>
      <c r="BK10" s="154"/>
      <c r="BL10" s="154"/>
    </row>
    <row r="11" spans="2:64" s="163" customFormat="1" ht="6" customHeight="1" x14ac:dyDescent="0.2">
      <c r="B11" s="186"/>
      <c r="C11" s="186"/>
      <c r="D11" s="186"/>
      <c r="E11" s="186"/>
      <c r="F11" s="194"/>
      <c r="G11" s="186"/>
      <c r="H11" s="186"/>
      <c r="I11" s="186"/>
      <c r="J11" s="186"/>
      <c r="K11" s="174"/>
      <c r="L11" s="175"/>
      <c r="M11" s="172"/>
      <c r="N11" s="172"/>
      <c r="O11" s="174"/>
      <c r="P11" s="172"/>
      <c r="Q11" s="186"/>
      <c r="R11" s="172"/>
      <c r="S11" s="172"/>
      <c r="T11" s="172"/>
      <c r="U11" s="172"/>
      <c r="V11" s="194"/>
      <c r="W11" s="157"/>
      <c r="X11" s="157"/>
      <c r="Y11" s="157"/>
      <c r="Z11" s="168"/>
      <c r="AA11" s="182"/>
      <c r="AB11" s="182"/>
      <c r="AC11" s="168"/>
      <c r="AD11" s="168"/>
      <c r="AE11" s="168"/>
      <c r="AF11" s="187"/>
      <c r="AG11" s="171"/>
      <c r="AH11" s="181"/>
      <c r="AI11" s="182"/>
      <c r="AJ11" s="181"/>
      <c r="AK11" s="182"/>
      <c r="AL11" s="182"/>
      <c r="AM11" s="182"/>
      <c r="AN11" s="182"/>
      <c r="AO11" s="186"/>
      <c r="AP11" s="186"/>
      <c r="AQ11" s="174"/>
      <c r="AR11" s="195"/>
      <c r="AS11" s="188"/>
      <c r="AT11" s="188"/>
      <c r="AU11" s="190"/>
      <c r="AV11" s="191"/>
      <c r="AW11" s="191"/>
      <c r="AX11" s="192"/>
      <c r="AY11" s="192"/>
      <c r="AZ11" s="191"/>
      <c r="BA11" s="191"/>
      <c r="BB11" s="196"/>
      <c r="BC11" s="196"/>
      <c r="BD11" s="196"/>
      <c r="BE11" s="193"/>
      <c r="BF11" s="150"/>
      <c r="BJ11" s="154"/>
      <c r="BK11" s="154"/>
      <c r="BL11" s="154"/>
    </row>
    <row r="12" spans="2:64" s="163" customFormat="1" ht="20.25" customHeight="1" x14ac:dyDescent="0.2">
      <c r="B12" s="197"/>
      <c r="C12" s="197"/>
      <c r="D12" s="197"/>
      <c r="E12" s="197"/>
      <c r="F12" s="197"/>
      <c r="G12" s="197"/>
      <c r="H12" s="197"/>
      <c r="I12" s="197"/>
      <c r="J12" s="197"/>
      <c r="K12" s="197"/>
      <c r="L12" s="197"/>
      <c r="M12" s="197"/>
      <c r="N12" s="197"/>
      <c r="O12" s="197"/>
      <c r="P12" s="197"/>
      <c r="Q12" s="197"/>
      <c r="R12" s="197"/>
      <c r="S12" s="197"/>
      <c r="T12" s="197"/>
      <c r="U12" s="197"/>
      <c r="V12" s="197"/>
      <c r="W12" s="157"/>
      <c r="X12" s="157"/>
      <c r="Y12" s="157"/>
      <c r="Z12" s="174"/>
      <c r="AA12" s="198"/>
      <c r="AB12" s="198"/>
      <c r="AC12" s="174"/>
      <c r="AD12" s="171"/>
      <c r="AE12" s="171"/>
      <c r="AF12" s="180"/>
      <c r="AG12" s="169"/>
      <c r="AH12" s="181"/>
      <c r="AI12" s="182"/>
      <c r="AJ12" s="181"/>
      <c r="AK12" s="182"/>
      <c r="AL12" s="182"/>
      <c r="AM12" s="182"/>
      <c r="AN12" s="182"/>
      <c r="AO12" s="1374"/>
      <c r="AP12" s="1374"/>
      <c r="AQ12" s="1374"/>
      <c r="AR12" s="173"/>
      <c r="AS12" s="188"/>
      <c r="AT12" s="188"/>
      <c r="AU12" s="190"/>
      <c r="AV12" s="191"/>
      <c r="AW12" s="191"/>
      <c r="AX12" s="192"/>
      <c r="AY12" s="192"/>
      <c r="AZ12" s="191"/>
      <c r="BA12" s="191"/>
      <c r="BB12" s="1369"/>
      <c r="BC12" s="1373"/>
      <c r="BD12" s="1370"/>
      <c r="BE12" s="199" t="s">
        <v>322</v>
      </c>
      <c r="BF12" s="150"/>
      <c r="BJ12" s="154"/>
      <c r="BK12" s="154"/>
      <c r="BL12" s="154"/>
    </row>
    <row r="13" spans="2:64" s="163" customFormat="1" ht="6.75" customHeight="1" x14ac:dyDescent="0.2">
      <c r="B13" s="197"/>
      <c r="C13" s="197"/>
      <c r="D13" s="197"/>
      <c r="E13" s="197"/>
      <c r="F13" s="197"/>
      <c r="G13" s="197"/>
      <c r="H13" s="197"/>
      <c r="I13" s="197"/>
      <c r="J13" s="197"/>
      <c r="K13" s="197"/>
      <c r="L13" s="197"/>
      <c r="M13" s="197"/>
      <c r="N13" s="197"/>
      <c r="O13" s="197"/>
      <c r="P13" s="197"/>
      <c r="Q13" s="197"/>
      <c r="R13" s="197"/>
      <c r="S13" s="197"/>
      <c r="T13" s="197"/>
      <c r="U13" s="197"/>
      <c r="V13" s="197"/>
      <c r="W13" s="157"/>
      <c r="X13" s="157"/>
      <c r="Y13" s="157"/>
      <c r="Z13" s="175"/>
      <c r="AA13" s="200"/>
      <c r="AB13" s="200"/>
      <c r="AC13" s="175"/>
      <c r="AD13" s="181"/>
      <c r="AE13" s="181"/>
      <c r="AF13" s="187"/>
      <c r="AG13" s="166"/>
      <c r="AH13" s="166"/>
      <c r="AI13" s="166"/>
      <c r="AJ13" s="166"/>
      <c r="AK13" s="166"/>
      <c r="AL13" s="166"/>
      <c r="AM13" s="166"/>
      <c r="AN13" s="166"/>
      <c r="AO13" s="186"/>
      <c r="AP13" s="186"/>
      <c r="AQ13" s="186"/>
      <c r="AR13" s="166"/>
      <c r="AS13" s="188"/>
      <c r="AT13" s="188"/>
      <c r="AU13" s="190"/>
      <c r="AV13" s="191"/>
      <c r="AW13" s="191"/>
      <c r="AX13" s="192"/>
      <c r="AY13" s="192"/>
      <c r="AZ13" s="191"/>
      <c r="BA13" s="191"/>
      <c r="BB13" s="196"/>
      <c r="BC13" s="196"/>
      <c r="BD13" s="196"/>
      <c r="BE13" s="193"/>
      <c r="BF13" s="150"/>
      <c r="BJ13" s="154"/>
      <c r="BK13" s="154"/>
      <c r="BL13" s="154"/>
    </row>
    <row r="14" spans="2:64" s="163" customFormat="1" ht="19.2" x14ac:dyDescent="0.2">
      <c r="B14" s="197"/>
      <c r="C14" s="197"/>
      <c r="D14" s="197"/>
      <c r="E14" s="197"/>
      <c r="F14" s="197"/>
      <c r="G14" s="197"/>
      <c r="H14" s="197"/>
      <c r="I14" s="197"/>
      <c r="J14" s="197"/>
      <c r="K14" s="197"/>
      <c r="L14" s="197"/>
      <c r="M14" s="197"/>
      <c r="N14" s="197"/>
      <c r="O14" s="197"/>
      <c r="P14" s="197"/>
      <c r="Q14" s="197"/>
      <c r="R14" s="197"/>
      <c r="S14" s="197"/>
      <c r="T14" s="197"/>
      <c r="U14" s="197"/>
      <c r="V14" s="197"/>
      <c r="W14" s="157"/>
      <c r="X14" s="157"/>
      <c r="Y14" s="157"/>
      <c r="Z14" s="174"/>
      <c r="AA14" s="198"/>
      <c r="AB14" s="198"/>
      <c r="AC14" s="174"/>
      <c r="AD14" s="171"/>
      <c r="AE14" s="171"/>
      <c r="AF14" s="187"/>
      <c r="AG14" s="166"/>
      <c r="AH14" s="166"/>
      <c r="AI14" s="166"/>
      <c r="AJ14" s="166"/>
      <c r="AK14" s="166"/>
      <c r="AL14" s="166"/>
      <c r="AM14" s="166"/>
      <c r="AN14" s="166"/>
      <c r="AO14" s="172"/>
      <c r="AP14" s="172"/>
      <c r="AQ14" s="172"/>
      <c r="AR14" s="166"/>
      <c r="AS14" s="188"/>
      <c r="AT14" s="201" t="s">
        <v>323</v>
      </c>
      <c r="AU14" s="1400"/>
      <c r="AV14" s="1401"/>
      <c r="AW14" s="1402"/>
      <c r="AX14" s="196" t="s">
        <v>324</v>
      </c>
      <c r="AY14" s="1400"/>
      <c r="AZ14" s="1401"/>
      <c r="BA14" s="1402"/>
      <c r="BB14" s="202" t="s">
        <v>325</v>
      </c>
      <c r="BC14" s="1403">
        <f>(AY14-AU14)*24</f>
        <v>0</v>
      </c>
      <c r="BD14" s="1404"/>
      <c r="BE14" s="203" t="s">
        <v>326</v>
      </c>
      <c r="BF14" s="196"/>
      <c r="BJ14" s="154"/>
      <c r="BK14" s="154"/>
      <c r="BL14" s="154"/>
    </row>
    <row r="15" spans="2:64" s="163" customFormat="1" ht="6.75" customHeight="1" x14ac:dyDescent="0.2">
      <c r="B15" s="157"/>
      <c r="C15" s="183"/>
      <c r="D15" s="183"/>
      <c r="E15" s="183"/>
      <c r="F15" s="183"/>
      <c r="G15" s="168"/>
      <c r="H15" s="168"/>
      <c r="I15" s="170"/>
      <c r="J15" s="171"/>
      <c r="K15" s="181"/>
      <c r="L15" s="182"/>
      <c r="M15" s="182"/>
      <c r="N15" s="171"/>
      <c r="O15" s="182"/>
      <c r="P15" s="168"/>
      <c r="Q15" s="181"/>
      <c r="R15" s="182"/>
      <c r="S15" s="182"/>
      <c r="T15" s="182"/>
      <c r="U15" s="182"/>
      <c r="V15" s="168"/>
      <c r="W15" s="170"/>
      <c r="X15" s="204"/>
      <c r="Y15" s="204"/>
      <c r="Z15" s="169"/>
      <c r="AA15" s="171"/>
      <c r="AB15" s="170"/>
      <c r="AC15" s="171"/>
      <c r="AD15" s="181"/>
      <c r="AE15" s="182"/>
      <c r="AF15" s="187"/>
      <c r="AG15" s="180"/>
      <c r="AH15" s="205"/>
      <c r="AI15" s="187"/>
      <c r="AJ15" s="205"/>
      <c r="AK15" s="187"/>
      <c r="AL15" s="187"/>
      <c r="AM15" s="187"/>
      <c r="AN15" s="187"/>
      <c r="AO15" s="206"/>
      <c r="AP15" s="157"/>
      <c r="AQ15" s="165"/>
      <c r="AR15" s="165"/>
      <c r="AS15" s="165"/>
      <c r="AT15" s="165"/>
      <c r="AU15" s="207"/>
      <c r="AV15" s="208"/>
      <c r="AW15" s="208"/>
      <c r="AX15" s="209"/>
      <c r="AY15" s="209"/>
      <c r="AZ15" s="208"/>
      <c r="BA15" s="208"/>
      <c r="BB15" s="210"/>
      <c r="BC15" s="210"/>
      <c r="BD15" s="210"/>
      <c r="BE15" s="211"/>
      <c r="BJ15" s="154"/>
      <c r="BK15" s="154"/>
      <c r="BL15" s="154"/>
    </row>
    <row r="16" spans="2:64" ht="8.4" customHeight="1" thickBot="1" x14ac:dyDescent="0.25">
      <c r="B16" s="212"/>
      <c r="C16" s="213"/>
      <c r="D16" s="213"/>
      <c r="E16" s="213"/>
      <c r="F16" s="213"/>
      <c r="G16" s="213"/>
      <c r="H16" s="212"/>
      <c r="I16" s="212"/>
      <c r="J16" s="212"/>
      <c r="K16" s="212"/>
      <c r="L16" s="212"/>
      <c r="M16" s="212"/>
      <c r="N16" s="212"/>
      <c r="O16" s="212"/>
      <c r="P16" s="212"/>
      <c r="Q16" s="212"/>
      <c r="R16" s="212"/>
      <c r="S16" s="212"/>
      <c r="T16" s="212"/>
      <c r="U16" s="212"/>
      <c r="V16" s="212"/>
      <c r="W16" s="212"/>
      <c r="X16" s="213"/>
      <c r="Y16" s="212"/>
      <c r="Z16" s="212"/>
      <c r="AA16" s="212"/>
      <c r="AB16" s="212"/>
      <c r="AC16" s="212"/>
      <c r="AD16" s="212"/>
      <c r="AE16" s="212"/>
      <c r="AF16" s="212"/>
      <c r="AG16" s="212"/>
      <c r="AH16" s="212"/>
      <c r="AI16" s="212"/>
      <c r="AJ16" s="212"/>
      <c r="AK16" s="212"/>
      <c r="AL16" s="212"/>
      <c r="AM16" s="212"/>
      <c r="AN16" s="213"/>
      <c r="AO16" s="212"/>
      <c r="AP16" s="212"/>
      <c r="AQ16" s="212"/>
      <c r="AR16" s="212"/>
      <c r="AS16" s="212"/>
      <c r="AT16" s="212"/>
      <c r="BE16" s="215"/>
      <c r="BF16" s="215"/>
      <c r="BG16" s="215"/>
    </row>
    <row r="17" spans="2:58" ht="20.25" customHeight="1" x14ac:dyDescent="0.2">
      <c r="B17" s="1325" t="s">
        <v>327</v>
      </c>
      <c r="C17" s="1328" t="s">
        <v>328</v>
      </c>
      <c r="D17" s="1329"/>
      <c r="E17" s="1330"/>
      <c r="F17" s="216"/>
      <c r="G17" s="1337" t="s">
        <v>329</v>
      </c>
      <c r="H17" s="1340" t="s">
        <v>330</v>
      </c>
      <c r="I17" s="1329"/>
      <c r="J17" s="1329"/>
      <c r="K17" s="1330"/>
      <c r="L17" s="1340" t="s">
        <v>331</v>
      </c>
      <c r="M17" s="1329"/>
      <c r="N17" s="1329"/>
      <c r="O17" s="1343"/>
      <c r="P17" s="1346"/>
      <c r="Q17" s="1347"/>
      <c r="R17" s="1348"/>
      <c r="S17" s="1355" t="s">
        <v>332</v>
      </c>
      <c r="T17" s="1356"/>
      <c r="U17" s="1356"/>
      <c r="V17" s="1356"/>
      <c r="W17" s="1356"/>
      <c r="X17" s="1356"/>
      <c r="Y17" s="1356"/>
      <c r="Z17" s="1356"/>
      <c r="AA17" s="1356"/>
      <c r="AB17" s="1356"/>
      <c r="AC17" s="1356"/>
      <c r="AD17" s="1356"/>
      <c r="AE17" s="1356"/>
      <c r="AF17" s="1356"/>
      <c r="AG17" s="1356"/>
      <c r="AH17" s="1356"/>
      <c r="AI17" s="1356"/>
      <c r="AJ17" s="1356"/>
      <c r="AK17" s="1356"/>
      <c r="AL17" s="1356"/>
      <c r="AM17" s="1356"/>
      <c r="AN17" s="1356"/>
      <c r="AO17" s="1356"/>
      <c r="AP17" s="1356"/>
      <c r="AQ17" s="1356"/>
      <c r="AR17" s="1356"/>
      <c r="AS17" s="1356"/>
      <c r="AT17" s="1356"/>
      <c r="AU17" s="1356"/>
      <c r="AV17" s="1356"/>
      <c r="AW17" s="1357"/>
      <c r="AX17" s="1379" t="str">
        <f>IF(BB3="４週","(11) 1～4週目の勤務時間数合計","(11) 1か月の勤務時間数   合計")</f>
        <v>(11) 1か月の勤務時間数   合計</v>
      </c>
      <c r="AY17" s="1380"/>
      <c r="AZ17" s="1385" t="s">
        <v>333</v>
      </c>
      <c r="BA17" s="1386"/>
      <c r="BB17" s="1391" t="s">
        <v>334</v>
      </c>
      <c r="BC17" s="1392"/>
      <c r="BD17" s="1392"/>
      <c r="BE17" s="1392"/>
      <c r="BF17" s="1393"/>
    </row>
    <row r="18" spans="2:58" ht="20.25" customHeight="1" x14ac:dyDescent="0.2">
      <c r="B18" s="1326"/>
      <c r="C18" s="1331"/>
      <c r="D18" s="1332"/>
      <c r="E18" s="1333"/>
      <c r="F18" s="217"/>
      <c r="G18" s="1338"/>
      <c r="H18" s="1341"/>
      <c r="I18" s="1332"/>
      <c r="J18" s="1332"/>
      <c r="K18" s="1333"/>
      <c r="L18" s="1341"/>
      <c r="M18" s="1332"/>
      <c r="N18" s="1332"/>
      <c r="O18" s="1344"/>
      <c r="P18" s="1349"/>
      <c r="Q18" s="1350"/>
      <c r="R18" s="1351"/>
      <c r="S18" s="1394" t="s">
        <v>335</v>
      </c>
      <c r="T18" s="1395"/>
      <c r="U18" s="1395"/>
      <c r="V18" s="1395"/>
      <c r="W18" s="1395"/>
      <c r="X18" s="1395"/>
      <c r="Y18" s="1396"/>
      <c r="Z18" s="1394" t="s">
        <v>336</v>
      </c>
      <c r="AA18" s="1395"/>
      <c r="AB18" s="1395"/>
      <c r="AC18" s="1395"/>
      <c r="AD18" s="1395"/>
      <c r="AE18" s="1395"/>
      <c r="AF18" s="1396"/>
      <c r="AG18" s="1394" t="s">
        <v>337</v>
      </c>
      <c r="AH18" s="1395"/>
      <c r="AI18" s="1395"/>
      <c r="AJ18" s="1395"/>
      <c r="AK18" s="1395"/>
      <c r="AL18" s="1395"/>
      <c r="AM18" s="1396"/>
      <c r="AN18" s="1394" t="s">
        <v>338</v>
      </c>
      <c r="AO18" s="1395"/>
      <c r="AP18" s="1395"/>
      <c r="AQ18" s="1395"/>
      <c r="AR18" s="1395"/>
      <c r="AS18" s="1395"/>
      <c r="AT18" s="1396"/>
      <c r="AU18" s="1397" t="s">
        <v>339</v>
      </c>
      <c r="AV18" s="1398"/>
      <c r="AW18" s="1399"/>
      <c r="AX18" s="1381"/>
      <c r="AY18" s="1382"/>
      <c r="AZ18" s="1387"/>
      <c r="BA18" s="1388"/>
      <c r="BB18" s="1199"/>
      <c r="BC18" s="1200"/>
      <c r="BD18" s="1200"/>
      <c r="BE18" s="1200"/>
      <c r="BF18" s="1201"/>
    </row>
    <row r="19" spans="2:58" ht="20.25" customHeight="1" x14ac:dyDescent="0.2">
      <c r="B19" s="1326"/>
      <c r="C19" s="1331"/>
      <c r="D19" s="1332"/>
      <c r="E19" s="1333"/>
      <c r="F19" s="217"/>
      <c r="G19" s="1338"/>
      <c r="H19" s="1341"/>
      <c r="I19" s="1332"/>
      <c r="J19" s="1332"/>
      <c r="K19" s="1333"/>
      <c r="L19" s="1341"/>
      <c r="M19" s="1332"/>
      <c r="N19" s="1332"/>
      <c r="O19" s="1344"/>
      <c r="P19" s="1349"/>
      <c r="Q19" s="1350"/>
      <c r="R19" s="1351"/>
      <c r="S19" s="218">
        <v>1</v>
      </c>
      <c r="T19" s="219">
        <v>2</v>
      </c>
      <c r="U19" s="219">
        <v>3</v>
      </c>
      <c r="V19" s="219">
        <v>4</v>
      </c>
      <c r="W19" s="219">
        <v>5</v>
      </c>
      <c r="X19" s="219">
        <v>6</v>
      </c>
      <c r="Y19" s="220">
        <v>7</v>
      </c>
      <c r="Z19" s="218">
        <v>8</v>
      </c>
      <c r="AA19" s="219">
        <v>9</v>
      </c>
      <c r="AB19" s="219">
        <v>10</v>
      </c>
      <c r="AC19" s="219">
        <v>11</v>
      </c>
      <c r="AD19" s="219">
        <v>12</v>
      </c>
      <c r="AE19" s="219">
        <v>13</v>
      </c>
      <c r="AF19" s="220">
        <v>14</v>
      </c>
      <c r="AG19" s="221">
        <v>15</v>
      </c>
      <c r="AH19" s="219">
        <v>16</v>
      </c>
      <c r="AI19" s="219">
        <v>17</v>
      </c>
      <c r="AJ19" s="219">
        <v>18</v>
      </c>
      <c r="AK19" s="219">
        <v>19</v>
      </c>
      <c r="AL19" s="219">
        <v>20</v>
      </c>
      <c r="AM19" s="220">
        <v>21</v>
      </c>
      <c r="AN19" s="218">
        <v>22</v>
      </c>
      <c r="AO19" s="219">
        <v>23</v>
      </c>
      <c r="AP19" s="219">
        <v>24</v>
      </c>
      <c r="AQ19" s="219">
        <v>25</v>
      </c>
      <c r="AR19" s="219">
        <v>26</v>
      </c>
      <c r="AS19" s="219">
        <v>27</v>
      </c>
      <c r="AT19" s="220">
        <v>28</v>
      </c>
      <c r="AU19" s="222" t="str">
        <f>IF($BB$3="暦月",IF(DAY(DATE($AC$2,$AG$2,29))=29,29,""),"")</f>
        <v/>
      </c>
      <c r="AV19" s="223" t="str">
        <f>IF($BB$3="暦月",IF(DAY(DATE($AC$2,$AG$2,30))=30,30,""),"")</f>
        <v/>
      </c>
      <c r="AW19" s="224" t="str">
        <f>IF($BB$3="暦月",IF(DAY(DATE($AC$2,$AG$2,31))=31,31,""),"")</f>
        <v/>
      </c>
      <c r="AX19" s="1381"/>
      <c r="AY19" s="1382"/>
      <c r="AZ19" s="1387"/>
      <c r="BA19" s="1388"/>
      <c r="BB19" s="1199"/>
      <c r="BC19" s="1200"/>
      <c r="BD19" s="1200"/>
      <c r="BE19" s="1200"/>
      <c r="BF19" s="1201"/>
    </row>
    <row r="20" spans="2:58" ht="20.25" hidden="1" customHeight="1" x14ac:dyDescent="0.2">
      <c r="B20" s="1326"/>
      <c r="C20" s="1331"/>
      <c r="D20" s="1332"/>
      <c r="E20" s="1333"/>
      <c r="F20" s="217"/>
      <c r="G20" s="1338"/>
      <c r="H20" s="1341"/>
      <c r="I20" s="1332"/>
      <c r="J20" s="1332"/>
      <c r="K20" s="1333"/>
      <c r="L20" s="1341"/>
      <c r="M20" s="1332"/>
      <c r="N20" s="1332"/>
      <c r="O20" s="1344"/>
      <c r="P20" s="1349"/>
      <c r="Q20" s="1350"/>
      <c r="R20" s="1351"/>
      <c r="S20" s="218" t="e">
        <f>WEEKDAY(DATE($AC$2,$AG$2,1))</f>
        <v>#VALUE!</v>
      </c>
      <c r="T20" s="219" t="e">
        <f>WEEKDAY(DATE($AC$2,$AG$2,2))</f>
        <v>#VALUE!</v>
      </c>
      <c r="U20" s="219" t="e">
        <f>WEEKDAY(DATE($AC$2,$AG$2,3))</f>
        <v>#VALUE!</v>
      </c>
      <c r="V20" s="219" t="e">
        <f>WEEKDAY(DATE($AC$2,$AG$2,4))</f>
        <v>#VALUE!</v>
      </c>
      <c r="W20" s="219" t="e">
        <f>WEEKDAY(DATE($AC$2,$AG$2,5))</f>
        <v>#VALUE!</v>
      </c>
      <c r="X20" s="219" t="e">
        <f>WEEKDAY(DATE($AC$2,$AG$2,6))</f>
        <v>#VALUE!</v>
      </c>
      <c r="Y20" s="220" t="e">
        <f>WEEKDAY(DATE($AC$2,$AG$2,7))</f>
        <v>#VALUE!</v>
      </c>
      <c r="Z20" s="218" t="e">
        <f>WEEKDAY(DATE($AC$2,$AG$2,8))</f>
        <v>#VALUE!</v>
      </c>
      <c r="AA20" s="219" t="e">
        <f>WEEKDAY(DATE($AC$2,$AG$2,9))</f>
        <v>#VALUE!</v>
      </c>
      <c r="AB20" s="219" t="e">
        <f>WEEKDAY(DATE($AC$2,$AG$2,10))</f>
        <v>#VALUE!</v>
      </c>
      <c r="AC20" s="219" t="e">
        <f>WEEKDAY(DATE($AC$2,$AG$2,11))</f>
        <v>#VALUE!</v>
      </c>
      <c r="AD20" s="219" t="e">
        <f>WEEKDAY(DATE($AC$2,$AG$2,12))</f>
        <v>#VALUE!</v>
      </c>
      <c r="AE20" s="219" t="e">
        <f>WEEKDAY(DATE($AC$2,$AG$2,13))</f>
        <v>#VALUE!</v>
      </c>
      <c r="AF20" s="220" t="e">
        <f>WEEKDAY(DATE($AC$2,$AG$2,14))</f>
        <v>#VALUE!</v>
      </c>
      <c r="AG20" s="218" t="e">
        <f>WEEKDAY(DATE($AC$2,$AG$2,15))</f>
        <v>#VALUE!</v>
      </c>
      <c r="AH20" s="219" t="e">
        <f>WEEKDAY(DATE($AC$2,$AG$2,16))</f>
        <v>#VALUE!</v>
      </c>
      <c r="AI20" s="219" t="e">
        <f>WEEKDAY(DATE($AC$2,$AG$2,17))</f>
        <v>#VALUE!</v>
      </c>
      <c r="AJ20" s="219" t="e">
        <f>WEEKDAY(DATE($AC$2,$AG$2,18))</f>
        <v>#VALUE!</v>
      </c>
      <c r="AK20" s="219" t="e">
        <f>WEEKDAY(DATE($AC$2,$AG$2,19))</f>
        <v>#VALUE!</v>
      </c>
      <c r="AL20" s="219" t="e">
        <f>WEEKDAY(DATE($AC$2,$AG$2,20))</f>
        <v>#VALUE!</v>
      </c>
      <c r="AM20" s="220" t="e">
        <f>WEEKDAY(DATE($AC$2,$AG$2,21))</f>
        <v>#VALUE!</v>
      </c>
      <c r="AN20" s="218" t="e">
        <f>WEEKDAY(DATE($AC$2,$AG$2,22))</f>
        <v>#VALUE!</v>
      </c>
      <c r="AO20" s="219" t="e">
        <f>WEEKDAY(DATE($AC$2,$AG$2,23))</f>
        <v>#VALUE!</v>
      </c>
      <c r="AP20" s="219" t="e">
        <f>WEEKDAY(DATE($AC$2,$AG$2,24))</f>
        <v>#VALUE!</v>
      </c>
      <c r="AQ20" s="219" t="e">
        <f>WEEKDAY(DATE($AC$2,$AG$2,25))</f>
        <v>#VALUE!</v>
      </c>
      <c r="AR20" s="219" t="e">
        <f>WEEKDAY(DATE($AC$2,$AG$2,26))</f>
        <v>#VALUE!</v>
      </c>
      <c r="AS20" s="219" t="e">
        <f>WEEKDAY(DATE($AC$2,$AG$2,27))</f>
        <v>#VALUE!</v>
      </c>
      <c r="AT20" s="220" t="e">
        <f>WEEKDAY(DATE($AC$2,$AG$2,28))</f>
        <v>#VALUE!</v>
      </c>
      <c r="AU20" s="218">
        <f>IF(AU19=29,WEEKDAY(DATE($AC$2,$AG$2,29)),0)</f>
        <v>0</v>
      </c>
      <c r="AV20" s="219">
        <f>IF(AV19=30,WEEKDAY(DATE($AC$2,$AG$2,30)),0)</f>
        <v>0</v>
      </c>
      <c r="AW20" s="220">
        <f>IF(AW19=31,WEEKDAY(DATE($AC$2,$AG$2,31)),0)</f>
        <v>0</v>
      </c>
      <c r="AX20" s="1381"/>
      <c r="AY20" s="1382"/>
      <c r="AZ20" s="1387"/>
      <c r="BA20" s="1388"/>
      <c r="BB20" s="1199"/>
      <c r="BC20" s="1200"/>
      <c r="BD20" s="1200"/>
      <c r="BE20" s="1200"/>
      <c r="BF20" s="1201"/>
    </row>
    <row r="21" spans="2:58" ht="22.5" customHeight="1" thickBot="1" x14ac:dyDescent="0.25">
      <c r="B21" s="1327"/>
      <c r="C21" s="1334"/>
      <c r="D21" s="1335"/>
      <c r="E21" s="1336"/>
      <c r="F21" s="225"/>
      <c r="G21" s="1339"/>
      <c r="H21" s="1342"/>
      <c r="I21" s="1335"/>
      <c r="J21" s="1335"/>
      <c r="K21" s="1336"/>
      <c r="L21" s="1342"/>
      <c r="M21" s="1335"/>
      <c r="N21" s="1335"/>
      <c r="O21" s="1345"/>
      <c r="P21" s="1352"/>
      <c r="Q21" s="1353"/>
      <c r="R21" s="1354"/>
      <c r="S21" s="226" t="e">
        <f>IF(S20=1,"日",IF(S20=2,"月",IF(S20=3,"火",IF(S20=4,"水",IF(S20=5,"木",IF(S20=6,"金","土"))))))</f>
        <v>#VALUE!</v>
      </c>
      <c r="T21" s="227" t="e">
        <f t="shared" ref="T21:AT21" si="0">IF(T20=1,"日",IF(T20=2,"月",IF(T20=3,"火",IF(T20=4,"水",IF(T20=5,"木",IF(T20=6,"金","土"))))))</f>
        <v>#VALUE!</v>
      </c>
      <c r="U21" s="227" t="e">
        <f t="shared" si="0"/>
        <v>#VALUE!</v>
      </c>
      <c r="V21" s="227" t="e">
        <f t="shared" si="0"/>
        <v>#VALUE!</v>
      </c>
      <c r="W21" s="227" t="e">
        <f t="shared" si="0"/>
        <v>#VALUE!</v>
      </c>
      <c r="X21" s="227" t="e">
        <f t="shared" si="0"/>
        <v>#VALUE!</v>
      </c>
      <c r="Y21" s="228" t="e">
        <f t="shared" si="0"/>
        <v>#VALUE!</v>
      </c>
      <c r="Z21" s="226" t="e">
        <f>IF(Z20=1,"日",IF(Z20=2,"月",IF(Z20=3,"火",IF(Z20=4,"水",IF(Z20=5,"木",IF(Z20=6,"金","土"))))))</f>
        <v>#VALUE!</v>
      </c>
      <c r="AA21" s="227" t="e">
        <f t="shared" si="0"/>
        <v>#VALUE!</v>
      </c>
      <c r="AB21" s="227" t="e">
        <f t="shared" si="0"/>
        <v>#VALUE!</v>
      </c>
      <c r="AC21" s="227" t="e">
        <f t="shared" si="0"/>
        <v>#VALUE!</v>
      </c>
      <c r="AD21" s="227" t="e">
        <f t="shared" si="0"/>
        <v>#VALUE!</v>
      </c>
      <c r="AE21" s="227" t="e">
        <f t="shared" si="0"/>
        <v>#VALUE!</v>
      </c>
      <c r="AF21" s="228" t="e">
        <f t="shared" si="0"/>
        <v>#VALUE!</v>
      </c>
      <c r="AG21" s="226" t="e">
        <f>IF(AG20=1,"日",IF(AG20=2,"月",IF(AG20=3,"火",IF(AG20=4,"水",IF(AG20=5,"木",IF(AG20=6,"金","土"))))))</f>
        <v>#VALUE!</v>
      </c>
      <c r="AH21" s="227" t="e">
        <f t="shared" si="0"/>
        <v>#VALUE!</v>
      </c>
      <c r="AI21" s="227" t="e">
        <f t="shared" si="0"/>
        <v>#VALUE!</v>
      </c>
      <c r="AJ21" s="227" t="e">
        <f t="shared" si="0"/>
        <v>#VALUE!</v>
      </c>
      <c r="AK21" s="227" t="e">
        <f t="shared" si="0"/>
        <v>#VALUE!</v>
      </c>
      <c r="AL21" s="227" t="e">
        <f t="shared" si="0"/>
        <v>#VALUE!</v>
      </c>
      <c r="AM21" s="228" t="e">
        <f t="shared" si="0"/>
        <v>#VALUE!</v>
      </c>
      <c r="AN21" s="226" t="e">
        <f>IF(AN20=1,"日",IF(AN20=2,"月",IF(AN20=3,"火",IF(AN20=4,"水",IF(AN20=5,"木",IF(AN20=6,"金","土"))))))</f>
        <v>#VALUE!</v>
      </c>
      <c r="AO21" s="227" t="e">
        <f t="shared" si="0"/>
        <v>#VALUE!</v>
      </c>
      <c r="AP21" s="227" t="e">
        <f t="shared" si="0"/>
        <v>#VALUE!</v>
      </c>
      <c r="AQ21" s="227" t="e">
        <f t="shared" si="0"/>
        <v>#VALUE!</v>
      </c>
      <c r="AR21" s="227" t="e">
        <f t="shared" si="0"/>
        <v>#VALUE!</v>
      </c>
      <c r="AS21" s="227" t="e">
        <f t="shared" si="0"/>
        <v>#VALUE!</v>
      </c>
      <c r="AT21" s="228" t="e">
        <f t="shared" si="0"/>
        <v>#VALUE!</v>
      </c>
      <c r="AU21" s="227" t="str">
        <f>IF(AU20=1,"日",IF(AU20=2,"月",IF(AU20=3,"火",IF(AU20=4,"水",IF(AU20=5,"木",IF(AU20=6,"金",IF(AU20=0,"","土")))))))</f>
        <v/>
      </c>
      <c r="AV21" s="227" t="str">
        <f>IF(AV20=1,"日",IF(AV20=2,"月",IF(AV20=3,"火",IF(AV20=4,"水",IF(AV20=5,"木",IF(AV20=6,"金",IF(AV20=0,"","土")))))))</f>
        <v/>
      </c>
      <c r="AW21" s="227" t="str">
        <f>IF(AW20=1,"日",IF(AW20=2,"月",IF(AW20=3,"火",IF(AW20=4,"水",IF(AW20=5,"木",IF(AW20=6,"金",IF(AW20=0,"","土")))))))</f>
        <v/>
      </c>
      <c r="AX21" s="1383"/>
      <c r="AY21" s="1384"/>
      <c r="AZ21" s="1389"/>
      <c r="BA21" s="1390"/>
      <c r="BB21" s="1202"/>
      <c r="BC21" s="1203"/>
      <c r="BD21" s="1203"/>
      <c r="BE21" s="1203"/>
      <c r="BF21" s="1204"/>
    </row>
    <row r="22" spans="2:58" ht="20.25" customHeight="1" x14ac:dyDescent="0.2">
      <c r="B22" s="1365">
        <v>1</v>
      </c>
      <c r="C22" s="1312"/>
      <c r="D22" s="1313"/>
      <c r="E22" s="1314"/>
      <c r="F22" s="229"/>
      <c r="G22" s="1315"/>
      <c r="H22" s="1316"/>
      <c r="I22" s="1317"/>
      <c r="J22" s="1317"/>
      <c r="K22" s="1318"/>
      <c r="L22" s="1319"/>
      <c r="M22" s="1320"/>
      <c r="N22" s="1320"/>
      <c r="O22" s="1321"/>
      <c r="P22" s="1322" t="s">
        <v>340</v>
      </c>
      <c r="Q22" s="1323"/>
      <c r="R22" s="1324"/>
      <c r="S22" s="230"/>
      <c r="T22" s="231"/>
      <c r="U22" s="231"/>
      <c r="V22" s="231"/>
      <c r="W22" s="231"/>
      <c r="X22" s="231"/>
      <c r="Y22" s="232"/>
      <c r="Z22" s="230"/>
      <c r="AA22" s="231"/>
      <c r="AB22" s="231"/>
      <c r="AC22" s="231"/>
      <c r="AD22" s="231"/>
      <c r="AE22" s="231"/>
      <c r="AF22" s="232"/>
      <c r="AG22" s="230"/>
      <c r="AH22" s="231"/>
      <c r="AI22" s="231"/>
      <c r="AJ22" s="231"/>
      <c r="AK22" s="231"/>
      <c r="AL22" s="231"/>
      <c r="AM22" s="232"/>
      <c r="AN22" s="230"/>
      <c r="AO22" s="231"/>
      <c r="AP22" s="231"/>
      <c r="AQ22" s="231"/>
      <c r="AR22" s="231"/>
      <c r="AS22" s="231"/>
      <c r="AT22" s="232"/>
      <c r="AU22" s="230"/>
      <c r="AV22" s="231"/>
      <c r="AW22" s="231"/>
      <c r="AX22" s="1358"/>
      <c r="AY22" s="1359"/>
      <c r="AZ22" s="1360"/>
      <c r="BA22" s="1361"/>
      <c r="BB22" s="1362"/>
      <c r="BC22" s="1363"/>
      <c r="BD22" s="1363"/>
      <c r="BE22" s="1363"/>
      <c r="BF22" s="1364"/>
    </row>
    <row r="23" spans="2:58" ht="20.25" customHeight="1" x14ac:dyDescent="0.2">
      <c r="B23" s="1268"/>
      <c r="C23" s="1272"/>
      <c r="D23" s="1273"/>
      <c r="E23" s="1274"/>
      <c r="F23" s="233"/>
      <c r="G23" s="1279"/>
      <c r="H23" s="1284"/>
      <c r="I23" s="1282"/>
      <c r="J23" s="1282"/>
      <c r="K23" s="1283"/>
      <c r="L23" s="1286"/>
      <c r="M23" s="1249"/>
      <c r="N23" s="1249"/>
      <c r="O23" s="1250"/>
      <c r="P23" s="1254" t="s">
        <v>341</v>
      </c>
      <c r="Q23" s="1255"/>
      <c r="R23" s="1256"/>
      <c r="S23" s="234" t="str">
        <f>IF(S22="","",VLOOKUP(S22,'シフト記号表（勤務時間帯）'!$C$6:$K$35,9,FALSE))</f>
        <v/>
      </c>
      <c r="T23" s="235" t="str">
        <f>IF(T22="","",VLOOKUP(T22,'シフト記号表（勤務時間帯）'!$C$6:$K$35,9,FALSE))</f>
        <v/>
      </c>
      <c r="U23" s="235" t="str">
        <f>IF(U22="","",VLOOKUP(U22,'シフト記号表（勤務時間帯）'!$C$6:$K$35,9,FALSE))</f>
        <v/>
      </c>
      <c r="V23" s="235" t="str">
        <f>IF(V22="","",VLOOKUP(V22,'シフト記号表（勤務時間帯）'!$C$6:$K$35,9,FALSE))</f>
        <v/>
      </c>
      <c r="W23" s="235" t="str">
        <f>IF(W22="","",VLOOKUP(W22,'シフト記号表（勤務時間帯）'!$C$6:$K$35,9,FALSE))</f>
        <v/>
      </c>
      <c r="X23" s="235" t="str">
        <f>IF(X22="","",VLOOKUP(X22,'シフト記号表（勤務時間帯）'!$C$6:$K$35,9,FALSE))</f>
        <v/>
      </c>
      <c r="Y23" s="236" t="str">
        <f>IF(Y22="","",VLOOKUP(Y22,'シフト記号表（勤務時間帯）'!$C$6:$K$35,9,FALSE))</f>
        <v/>
      </c>
      <c r="Z23" s="234" t="str">
        <f>IF(Z22="","",VLOOKUP(Z22,'シフト記号表（勤務時間帯）'!$C$6:$K$35,9,FALSE))</f>
        <v/>
      </c>
      <c r="AA23" s="235" t="str">
        <f>IF(AA22="","",VLOOKUP(AA22,'シフト記号表（勤務時間帯）'!$C$6:$K$35,9,FALSE))</f>
        <v/>
      </c>
      <c r="AB23" s="235" t="str">
        <f>IF(AB22="","",VLOOKUP(AB22,'シフト記号表（勤務時間帯）'!$C$6:$K$35,9,FALSE))</f>
        <v/>
      </c>
      <c r="AC23" s="235" t="str">
        <f>IF(AC22="","",VLOOKUP(AC22,'シフト記号表（勤務時間帯）'!$C$6:$K$35,9,FALSE))</f>
        <v/>
      </c>
      <c r="AD23" s="235" t="str">
        <f>IF(AD22="","",VLOOKUP(AD22,'シフト記号表（勤務時間帯）'!$C$6:$K$35,9,FALSE))</f>
        <v/>
      </c>
      <c r="AE23" s="235" t="str">
        <f>IF(AE22="","",VLOOKUP(AE22,'シフト記号表（勤務時間帯）'!$C$6:$K$35,9,FALSE))</f>
        <v/>
      </c>
      <c r="AF23" s="236" t="str">
        <f>IF(AF22="","",VLOOKUP(AF22,'シフト記号表（勤務時間帯）'!$C$6:$K$35,9,FALSE))</f>
        <v/>
      </c>
      <c r="AG23" s="234" t="str">
        <f>IF(AG22="","",VLOOKUP(AG22,'シフト記号表（勤務時間帯）'!$C$6:$K$35,9,FALSE))</f>
        <v/>
      </c>
      <c r="AH23" s="235" t="str">
        <f>IF(AH22="","",VLOOKUP(AH22,'シフト記号表（勤務時間帯）'!$C$6:$K$35,9,FALSE))</f>
        <v/>
      </c>
      <c r="AI23" s="235" t="str">
        <f>IF(AI22="","",VLOOKUP(AI22,'シフト記号表（勤務時間帯）'!$C$6:$K$35,9,FALSE))</f>
        <v/>
      </c>
      <c r="AJ23" s="235" t="str">
        <f>IF(AJ22="","",VLOOKUP(AJ22,'シフト記号表（勤務時間帯）'!$C$6:$K$35,9,FALSE))</f>
        <v/>
      </c>
      <c r="AK23" s="235" t="str">
        <f>IF(AK22="","",VLOOKUP(AK22,'シフト記号表（勤務時間帯）'!$C$6:$K$35,9,FALSE))</f>
        <v/>
      </c>
      <c r="AL23" s="235" t="str">
        <f>IF(AL22="","",VLOOKUP(AL22,'シフト記号表（勤務時間帯）'!$C$6:$K$35,9,FALSE))</f>
        <v/>
      </c>
      <c r="AM23" s="236" t="str">
        <f>IF(AM22="","",VLOOKUP(AM22,'シフト記号表（勤務時間帯）'!$C$6:$K$35,9,FALSE))</f>
        <v/>
      </c>
      <c r="AN23" s="234" t="str">
        <f>IF(AN22="","",VLOOKUP(AN22,'シフト記号表（勤務時間帯）'!$C$6:$K$35,9,FALSE))</f>
        <v/>
      </c>
      <c r="AO23" s="235" t="str">
        <f>IF(AO22="","",VLOOKUP(AO22,'シフト記号表（勤務時間帯）'!$C$6:$K$35,9,FALSE))</f>
        <v/>
      </c>
      <c r="AP23" s="235" t="str">
        <f>IF(AP22="","",VLOOKUP(AP22,'シフト記号表（勤務時間帯）'!$C$6:$K$35,9,FALSE))</f>
        <v/>
      </c>
      <c r="AQ23" s="235" t="str">
        <f>IF(AQ22="","",VLOOKUP(AQ22,'シフト記号表（勤務時間帯）'!$C$6:$K$35,9,FALSE))</f>
        <v/>
      </c>
      <c r="AR23" s="235" t="str">
        <f>IF(AR22="","",VLOOKUP(AR22,'シフト記号表（勤務時間帯）'!$C$6:$K$35,9,FALSE))</f>
        <v/>
      </c>
      <c r="AS23" s="235" t="str">
        <f>IF(AS22="","",VLOOKUP(AS22,'シフト記号表（勤務時間帯）'!$C$6:$K$35,9,FALSE))</f>
        <v/>
      </c>
      <c r="AT23" s="236" t="str">
        <f>IF(AT22="","",VLOOKUP(AT22,'シフト記号表（勤務時間帯）'!$C$6:$K$35,9,FALSE))</f>
        <v/>
      </c>
      <c r="AU23" s="234" t="str">
        <f>IF(AU22="","",VLOOKUP(AU22,'シフト記号表（勤務時間帯）'!$C$6:$K$35,9,FALSE))</f>
        <v/>
      </c>
      <c r="AV23" s="235" t="str">
        <f>IF(AV22="","",VLOOKUP(AV22,'シフト記号表（勤務時間帯）'!$C$6:$K$35,9,FALSE))</f>
        <v/>
      </c>
      <c r="AW23" s="235" t="str">
        <f>IF(AW22="","",VLOOKUP(AW22,'シフト記号表（勤務時間帯）'!$C$6:$K$35,9,FALSE))</f>
        <v/>
      </c>
      <c r="AX23" s="1257" t="str">
        <f>IF($BB$3="４週",SUM(S23:AT23),IF($BB$3="暦月",SUM(S23:AW23),""))</f>
        <v/>
      </c>
      <c r="AY23" s="1258"/>
      <c r="AZ23" s="1259" t="str">
        <f>IF($BB$3="４週",AX23/4,IF($BB$3="暦月",'勤務表（参考様式１_100名まで）'!AX23/('勤務表（参考様式１_100名まで）'!$BB$8/7),""))</f>
        <v/>
      </c>
      <c r="BA23" s="1260"/>
      <c r="BB23" s="1306"/>
      <c r="BC23" s="1307"/>
      <c r="BD23" s="1307"/>
      <c r="BE23" s="1307"/>
      <c r="BF23" s="1308"/>
    </row>
    <row r="24" spans="2:58" ht="20.25" customHeight="1" x14ac:dyDescent="0.2">
      <c r="B24" s="1268"/>
      <c r="C24" s="1275"/>
      <c r="D24" s="1276"/>
      <c r="E24" s="1277"/>
      <c r="F24" s="237">
        <f>C22</f>
        <v>0</v>
      </c>
      <c r="G24" s="1279"/>
      <c r="H24" s="1284"/>
      <c r="I24" s="1282"/>
      <c r="J24" s="1282"/>
      <c r="K24" s="1283"/>
      <c r="L24" s="1286"/>
      <c r="M24" s="1249"/>
      <c r="N24" s="1249"/>
      <c r="O24" s="1250"/>
      <c r="P24" s="1261" t="s">
        <v>342</v>
      </c>
      <c r="Q24" s="1262"/>
      <c r="R24" s="1263"/>
      <c r="S24" s="238" t="str">
        <f>IF(S22="","",VLOOKUP(S22,'シフト記号表（勤務時間帯）'!$C$6:$U$35,19,FALSE))</f>
        <v/>
      </c>
      <c r="T24" s="239" t="str">
        <f>IF(T22="","",VLOOKUP(T22,'シフト記号表（勤務時間帯）'!$C$6:$U$35,19,FALSE))</f>
        <v/>
      </c>
      <c r="U24" s="239" t="str">
        <f>IF(U22="","",VLOOKUP(U22,'シフト記号表（勤務時間帯）'!$C$6:$U$35,19,FALSE))</f>
        <v/>
      </c>
      <c r="V24" s="239" t="str">
        <f>IF(V22="","",VLOOKUP(V22,'シフト記号表（勤務時間帯）'!$C$6:$U$35,19,FALSE))</f>
        <v/>
      </c>
      <c r="W24" s="239" t="str">
        <f>IF(W22="","",VLOOKUP(W22,'シフト記号表（勤務時間帯）'!$C$6:$U$35,19,FALSE))</f>
        <v/>
      </c>
      <c r="X24" s="239" t="str">
        <f>IF(X22="","",VLOOKUP(X22,'シフト記号表（勤務時間帯）'!$C$6:$U$35,19,FALSE))</f>
        <v/>
      </c>
      <c r="Y24" s="240" t="str">
        <f>IF(Y22="","",VLOOKUP(Y22,'シフト記号表（勤務時間帯）'!$C$6:$U$35,19,FALSE))</f>
        <v/>
      </c>
      <c r="Z24" s="238" t="str">
        <f>IF(Z22="","",VLOOKUP(Z22,'シフト記号表（勤務時間帯）'!$C$6:$U$35,19,FALSE))</f>
        <v/>
      </c>
      <c r="AA24" s="239" t="str">
        <f>IF(AA22="","",VLOOKUP(AA22,'シフト記号表（勤務時間帯）'!$C$6:$U$35,19,FALSE))</f>
        <v/>
      </c>
      <c r="AB24" s="239" t="str">
        <f>IF(AB22="","",VLOOKUP(AB22,'シフト記号表（勤務時間帯）'!$C$6:$U$35,19,FALSE))</f>
        <v/>
      </c>
      <c r="AC24" s="239" t="str">
        <f>IF(AC22="","",VLOOKUP(AC22,'シフト記号表（勤務時間帯）'!$C$6:$U$35,19,FALSE))</f>
        <v/>
      </c>
      <c r="AD24" s="239" t="str">
        <f>IF(AD22="","",VLOOKUP(AD22,'シフト記号表（勤務時間帯）'!$C$6:$U$35,19,FALSE))</f>
        <v/>
      </c>
      <c r="AE24" s="239" t="str">
        <f>IF(AE22="","",VLOOKUP(AE22,'シフト記号表（勤務時間帯）'!$C$6:$U$35,19,FALSE))</f>
        <v/>
      </c>
      <c r="AF24" s="240" t="str">
        <f>IF(AF22="","",VLOOKUP(AF22,'シフト記号表（勤務時間帯）'!$C$6:$U$35,19,FALSE))</f>
        <v/>
      </c>
      <c r="AG24" s="238" t="str">
        <f>IF(AG22="","",VLOOKUP(AG22,'シフト記号表（勤務時間帯）'!$C$6:$U$35,19,FALSE))</f>
        <v/>
      </c>
      <c r="AH24" s="239" t="str">
        <f>IF(AH22="","",VLOOKUP(AH22,'シフト記号表（勤務時間帯）'!$C$6:$U$35,19,FALSE))</f>
        <v/>
      </c>
      <c r="AI24" s="239" t="str">
        <f>IF(AI22="","",VLOOKUP(AI22,'シフト記号表（勤務時間帯）'!$C$6:$U$35,19,FALSE))</f>
        <v/>
      </c>
      <c r="AJ24" s="239" t="str">
        <f>IF(AJ22="","",VLOOKUP(AJ22,'シフト記号表（勤務時間帯）'!$C$6:$U$35,19,FALSE))</f>
        <v/>
      </c>
      <c r="AK24" s="239" t="str">
        <f>IF(AK22="","",VLOOKUP(AK22,'シフト記号表（勤務時間帯）'!$C$6:$U$35,19,FALSE))</f>
        <v/>
      </c>
      <c r="AL24" s="239" t="str">
        <f>IF(AL22="","",VLOOKUP(AL22,'シフト記号表（勤務時間帯）'!$C$6:$U$35,19,FALSE))</f>
        <v/>
      </c>
      <c r="AM24" s="240" t="str">
        <f>IF(AM22="","",VLOOKUP(AM22,'シフト記号表（勤務時間帯）'!$C$6:$U$35,19,FALSE))</f>
        <v/>
      </c>
      <c r="AN24" s="238" t="str">
        <f>IF(AN22="","",VLOOKUP(AN22,'シフト記号表（勤務時間帯）'!$C$6:$U$35,19,FALSE))</f>
        <v/>
      </c>
      <c r="AO24" s="239" t="str">
        <f>IF(AO22="","",VLOOKUP(AO22,'シフト記号表（勤務時間帯）'!$C$6:$U$35,19,FALSE))</f>
        <v/>
      </c>
      <c r="AP24" s="239" t="str">
        <f>IF(AP22="","",VLOOKUP(AP22,'シフト記号表（勤務時間帯）'!$C$6:$U$35,19,FALSE))</f>
        <v/>
      </c>
      <c r="AQ24" s="239" t="str">
        <f>IF(AQ22="","",VLOOKUP(AQ22,'シフト記号表（勤務時間帯）'!$C$6:$U$35,19,FALSE))</f>
        <v/>
      </c>
      <c r="AR24" s="239" t="str">
        <f>IF(AR22="","",VLOOKUP(AR22,'シフト記号表（勤務時間帯）'!$C$6:$U$35,19,FALSE))</f>
        <v/>
      </c>
      <c r="AS24" s="239" t="str">
        <f>IF(AS22="","",VLOOKUP(AS22,'シフト記号表（勤務時間帯）'!$C$6:$U$35,19,FALSE))</f>
        <v/>
      </c>
      <c r="AT24" s="240" t="str">
        <f>IF(AT22="","",VLOOKUP(AT22,'シフト記号表（勤務時間帯）'!$C$6:$U$35,19,FALSE))</f>
        <v/>
      </c>
      <c r="AU24" s="238" t="str">
        <f>IF(AU22="","",VLOOKUP(AU22,'シフト記号表（勤務時間帯）'!$C$6:$U$35,19,FALSE))</f>
        <v/>
      </c>
      <c r="AV24" s="239" t="str">
        <f>IF(AV22="","",VLOOKUP(AV22,'シフト記号表（勤務時間帯）'!$C$6:$U$35,19,FALSE))</f>
        <v/>
      </c>
      <c r="AW24" s="239" t="str">
        <f>IF(AW22="","",VLOOKUP(AW22,'シフト記号表（勤務時間帯）'!$C$6:$U$35,19,FALSE))</f>
        <v/>
      </c>
      <c r="AX24" s="1264" t="str">
        <f>IF($BB$3="４週",SUM(S24:AT24),IF($BB$3="暦月",SUM(S24:AW24),""))</f>
        <v/>
      </c>
      <c r="AY24" s="1265"/>
      <c r="AZ24" s="1266" t="str">
        <f>IF($BB$3="４週",AX24/4,IF($BB$3="暦月",'勤務表（参考様式１_100名まで）'!AX24/('勤務表（参考様式１_100名まで）'!$BB$8/7),""))</f>
        <v/>
      </c>
      <c r="BA24" s="1267"/>
      <c r="BB24" s="1309"/>
      <c r="BC24" s="1310"/>
      <c r="BD24" s="1310"/>
      <c r="BE24" s="1310"/>
      <c r="BF24" s="1311"/>
    </row>
    <row r="25" spans="2:58" ht="20.25" customHeight="1" x14ac:dyDescent="0.2">
      <c r="B25" s="1268">
        <f>B22+1</f>
        <v>2</v>
      </c>
      <c r="C25" s="1269"/>
      <c r="D25" s="1270"/>
      <c r="E25" s="1271"/>
      <c r="F25" s="241"/>
      <c r="G25" s="1278"/>
      <c r="H25" s="1281"/>
      <c r="I25" s="1282"/>
      <c r="J25" s="1282"/>
      <c r="K25" s="1283"/>
      <c r="L25" s="1285"/>
      <c r="M25" s="1246"/>
      <c r="N25" s="1246"/>
      <c r="O25" s="1247"/>
      <c r="P25" s="1288" t="s">
        <v>340</v>
      </c>
      <c r="Q25" s="1289"/>
      <c r="R25" s="1290"/>
      <c r="S25" s="230"/>
      <c r="T25" s="231"/>
      <c r="U25" s="231"/>
      <c r="V25" s="231"/>
      <c r="W25" s="231"/>
      <c r="X25" s="231"/>
      <c r="Y25" s="232"/>
      <c r="Z25" s="230"/>
      <c r="AA25" s="231"/>
      <c r="AB25" s="231"/>
      <c r="AC25" s="231"/>
      <c r="AD25" s="231"/>
      <c r="AE25" s="231"/>
      <c r="AF25" s="232"/>
      <c r="AG25" s="230"/>
      <c r="AH25" s="231"/>
      <c r="AI25" s="231"/>
      <c r="AJ25" s="231"/>
      <c r="AK25" s="231"/>
      <c r="AL25" s="231"/>
      <c r="AM25" s="232"/>
      <c r="AN25" s="230"/>
      <c r="AO25" s="231"/>
      <c r="AP25" s="231"/>
      <c r="AQ25" s="231"/>
      <c r="AR25" s="231"/>
      <c r="AS25" s="231"/>
      <c r="AT25" s="232"/>
      <c r="AU25" s="230"/>
      <c r="AV25" s="231"/>
      <c r="AW25" s="231"/>
      <c r="AX25" s="1241"/>
      <c r="AY25" s="1242"/>
      <c r="AZ25" s="1243"/>
      <c r="BA25" s="1244"/>
      <c r="BB25" s="1303"/>
      <c r="BC25" s="1304"/>
      <c r="BD25" s="1304"/>
      <c r="BE25" s="1304"/>
      <c r="BF25" s="1305"/>
    </row>
    <row r="26" spans="2:58" ht="20.25" customHeight="1" x14ac:dyDescent="0.2">
      <c r="B26" s="1268"/>
      <c r="C26" s="1272"/>
      <c r="D26" s="1273"/>
      <c r="E26" s="1274"/>
      <c r="F26" s="233"/>
      <c r="G26" s="1279"/>
      <c r="H26" s="1284"/>
      <c r="I26" s="1282"/>
      <c r="J26" s="1282"/>
      <c r="K26" s="1283"/>
      <c r="L26" s="1286"/>
      <c r="M26" s="1249"/>
      <c r="N26" s="1249"/>
      <c r="O26" s="1250"/>
      <c r="P26" s="1254" t="s">
        <v>341</v>
      </c>
      <c r="Q26" s="1255"/>
      <c r="R26" s="1256"/>
      <c r="S26" s="234" t="str">
        <f>IF(S25="","",VLOOKUP(S25,'シフト記号表（勤務時間帯）'!$C$6:$K$35,9,FALSE))</f>
        <v/>
      </c>
      <c r="T26" s="235" t="str">
        <f>IF(T25="","",VLOOKUP(T25,'シフト記号表（勤務時間帯）'!$C$6:$K$35,9,FALSE))</f>
        <v/>
      </c>
      <c r="U26" s="235" t="str">
        <f>IF(U25="","",VLOOKUP(U25,'シフト記号表（勤務時間帯）'!$C$6:$K$35,9,FALSE))</f>
        <v/>
      </c>
      <c r="V26" s="235" t="str">
        <f>IF(V25="","",VLOOKUP(V25,'シフト記号表（勤務時間帯）'!$C$6:$K$35,9,FALSE))</f>
        <v/>
      </c>
      <c r="W26" s="235" t="str">
        <f>IF(W25="","",VLOOKUP(W25,'シフト記号表（勤務時間帯）'!$C$6:$K$35,9,FALSE))</f>
        <v/>
      </c>
      <c r="X26" s="235" t="str">
        <f>IF(X25="","",VLOOKUP(X25,'シフト記号表（勤務時間帯）'!$C$6:$K$35,9,FALSE))</f>
        <v/>
      </c>
      <c r="Y26" s="236" t="str">
        <f>IF(Y25="","",VLOOKUP(Y25,'シフト記号表（勤務時間帯）'!$C$6:$K$35,9,FALSE))</f>
        <v/>
      </c>
      <c r="Z26" s="234" t="str">
        <f>IF(Z25="","",VLOOKUP(Z25,'シフト記号表（勤務時間帯）'!$C$6:$K$35,9,FALSE))</f>
        <v/>
      </c>
      <c r="AA26" s="235" t="str">
        <f>IF(AA25="","",VLOOKUP(AA25,'シフト記号表（勤務時間帯）'!$C$6:$K$35,9,FALSE))</f>
        <v/>
      </c>
      <c r="AB26" s="235" t="str">
        <f>IF(AB25="","",VLOOKUP(AB25,'シフト記号表（勤務時間帯）'!$C$6:$K$35,9,FALSE))</f>
        <v/>
      </c>
      <c r="AC26" s="235" t="str">
        <f>IF(AC25="","",VLOOKUP(AC25,'シフト記号表（勤務時間帯）'!$C$6:$K$35,9,FALSE))</f>
        <v/>
      </c>
      <c r="AD26" s="235" t="str">
        <f>IF(AD25="","",VLOOKUP(AD25,'シフト記号表（勤務時間帯）'!$C$6:$K$35,9,FALSE))</f>
        <v/>
      </c>
      <c r="AE26" s="235" t="str">
        <f>IF(AE25="","",VLOOKUP(AE25,'シフト記号表（勤務時間帯）'!$C$6:$K$35,9,FALSE))</f>
        <v/>
      </c>
      <c r="AF26" s="236" t="str">
        <f>IF(AF25="","",VLOOKUP(AF25,'シフト記号表（勤務時間帯）'!$C$6:$K$35,9,FALSE))</f>
        <v/>
      </c>
      <c r="AG26" s="234" t="str">
        <f>IF(AG25="","",VLOOKUP(AG25,'シフト記号表（勤務時間帯）'!$C$6:$K$35,9,FALSE))</f>
        <v/>
      </c>
      <c r="AH26" s="235" t="str">
        <f>IF(AH25="","",VLOOKUP(AH25,'シフト記号表（勤務時間帯）'!$C$6:$K$35,9,FALSE))</f>
        <v/>
      </c>
      <c r="AI26" s="235" t="str">
        <f>IF(AI25="","",VLOOKUP(AI25,'シフト記号表（勤務時間帯）'!$C$6:$K$35,9,FALSE))</f>
        <v/>
      </c>
      <c r="AJ26" s="235" t="str">
        <f>IF(AJ25="","",VLOOKUP(AJ25,'シフト記号表（勤務時間帯）'!$C$6:$K$35,9,FALSE))</f>
        <v/>
      </c>
      <c r="AK26" s="235" t="str">
        <f>IF(AK25="","",VLOOKUP(AK25,'シフト記号表（勤務時間帯）'!$C$6:$K$35,9,FALSE))</f>
        <v/>
      </c>
      <c r="AL26" s="235" t="str">
        <f>IF(AL25="","",VLOOKUP(AL25,'シフト記号表（勤務時間帯）'!$C$6:$K$35,9,FALSE))</f>
        <v/>
      </c>
      <c r="AM26" s="236" t="str">
        <f>IF(AM25="","",VLOOKUP(AM25,'シフト記号表（勤務時間帯）'!$C$6:$K$35,9,FALSE))</f>
        <v/>
      </c>
      <c r="AN26" s="234" t="str">
        <f>IF(AN25="","",VLOOKUP(AN25,'シフト記号表（勤務時間帯）'!$C$6:$K$35,9,FALSE))</f>
        <v/>
      </c>
      <c r="AO26" s="235" t="str">
        <f>IF(AO25="","",VLOOKUP(AO25,'シフト記号表（勤務時間帯）'!$C$6:$K$35,9,FALSE))</f>
        <v/>
      </c>
      <c r="AP26" s="235" t="str">
        <f>IF(AP25="","",VLOOKUP(AP25,'シフト記号表（勤務時間帯）'!$C$6:$K$35,9,FALSE))</f>
        <v/>
      </c>
      <c r="AQ26" s="235" t="str">
        <f>IF(AQ25="","",VLOOKUP(AQ25,'シフト記号表（勤務時間帯）'!$C$6:$K$35,9,FALSE))</f>
        <v/>
      </c>
      <c r="AR26" s="235" t="str">
        <f>IF(AR25="","",VLOOKUP(AR25,'シフト記号表（勤務時間帯）'!$C$6:$K$35,9,FALSE))</f>
        <v/>
      </c>
      <c r="AS26" s="235" t="str">
        <f>IF(AS25="","",VLOOKUP(AS25,'シフト記号表（勤務時間帯）'!$C$6:$K$35,9,FALSE))</f>
        <v/>
      </c>
      <c r="AT26" s="236" t="str">
        <f>IF(AT25="","",VLOOKUP(AT25,'シフト記号表（勤務時間帯）'!$C$6:$K$35,9,FALSE))</f>
        <v/>
      </c>
      <c r="AU26" s="234" t="str">
        <f>IF(AU25="","",VLOOKUP(AU25,'シフト記号表（勤務時間帯）'!$C$6:$K$35,9,FALSE))</f>
        <v/>
      </c>
      <c r="AV26" s="235" t="str">
        <f>IF(AV25="","",VLOOKUP(AV25,'シフト記号表（勤務時間帯）'!$C$6:$K$35,9,FALSE))</f>
        <v/>
      </c>
      <c r="AW26" s="235" t="str">
        <f>IF(AW25="","",VLOOKUP(AW25,'シフト記号表（勤務時間帯）'!$C$6:$K$35,9,FALSE))</f>
        <v/>
      </c>
      <c r="AX26" s="1257" t="str">
        <f>IF($BB$3="４週",SUM(S26:AT26),IF($BB$3="暦月",SUM(S26:AW26),""))</f>
        <v/>
      </c>
      <c r="AY26" s="1258"/>
      <c r="AZ26" s="1259" t="str">
        <f>IF($BB$3="４週",AX26/4,IF($BB$3="暦月",'勤務表（参考様式１_100名まで）'!AX26/('勤務表（参考様式１_100名まで）'!$BB$8/7),""))</f>
        <v/>
      </c>
      <c r="BA26" s="1260"/>
      <c r="BB26" s="1306"/>
      <c r="BC26" s="1307"/>
      <c r="BD26" s="1307"/>
      <c r="BE26" s="1307"/>
      <c r="BF26" s="1308"/>
    </row>
    <row r="27" spans="2:58" ht="20.25" customHeight="1" x14ac:dyDescent="0.2">
      <c r="B27" s="1268"/>
      <c r="C27" s="1275"/>
      <c r="D27" s="1276"/>
      <c r="E27" s="1277"/>
      <c r="F27" s="233">
        <f>C25</f>
        <v>0</v>
      </c>
      <c r="G27" s="1280"/>
      <c r="H27" s="1284"/>
      <c r="I27" s="1282"/>
      <c r="J27" s="1282"/>
      <c r="K27" s="1283"/>
      <c r="L27" s="1287"/>
      <c r="M27" s="1252"/>
      <c r="N27" s="1252"/>
      <c r="O27" s="1253"/>
      <c r="P27" s="1261" t="s">
        <v>342</v>
      </c>
      <c r="Q27" s="1262"/>
      <c r="R27" s="1263"/>
      <c r="S27" s="238" t="str">
        <f>IF(S25="","",VLOOKUP(S25,'シフト記号表（勤務時間帯）'!$C$6:$U$35,19,FALSE))</f>
        <v/>
      </c>
      <c r="T27" s="239" t="str">
        <f>IF(T25="","",VLOOKUP(T25,'シフト記号表（勤務時間帯）'!$C$6:$U$35,19,FALSE))</f>
        <v/>
      </c>
      <c r="U27" s="239" t="str">
        <f>IF(U25="","",VLOOKUP(U25,'シフト記号表（勤務時間帯）'!$C$6:$U$35,19,FALSE))</f>
        <v/>
      </c>
      <c r="V27" s="239" t="str">
        <f>IF(V25="","",VLOOKUP(V25,'シフト記号表（勤務時間帯）'!$C$6:$U$35,19,FALSE))</f>
        <v/>
      </c>
      <c r="W27" s="239" t="str">
        <f>IF(W25="","",VLOOKUP(W25,'シフト記号表（勤務時間帯）'!$C$6:$U$35,19,FALSE))</f>
        <v/>
      </c>
      <c r="X27" s="239" t="str">
        <f>IF(X25="","",VLOOKUP(X25,'シフト記号表（勤務時間帯）'!$C$6:$U$35,19,FALSE))</f>
        <v/>
      </c>
      <c r="Y27" s="240" t="str">
        <f>IF(Y25="","",VLOOKUP(Y25,'シフト記号表（勤務時間帯）'!$C$6:$U$35,19,FALSE))</f>
        <v/>
      </c>
      <c r="Z27" s="238" t="str">
        <f>IF(Z25="","",VLOOKUP(Z25,'シフト記号表（勤務時間帯）'!$C$6:$U$35,19,FALSE))</f>
        <v/>
      </c>
      <c r="AA27" s="239" t="str">
        <f>IF(AA25="","",VLOOKUP(AA25,'シフト記号表（勤務時間帯）'!$C$6:$U$35,19,FALSE))</f>
        <v/>
      </c>
      <c r="AB27" s="239" t="str">
        <f>IF(AB25="","",VLOOKUP(AB25,'シフト記号表（勤務時間帯）'!$C$6:$U$35,19,FALSE))</f>
        <v/>
      </c>
      <c r="AC27" s="239" t="str">
        <f>IF(AC25="","",VLOOKUP(AC25,'シフト記号表（勤務時間帯）'!$C$6:$U$35,19,FALSE))</f>
        <v/>
      </c>
      <c r="AD27" s="239" t="str">
        <f>IF(AD25="","",VLOOKUP(AD25,'シフト記号表（勤務時間帯）'!$C$6:$U$35,19,FALSE))</f>
        <v/>
      </c>
      <c r="AE27" s="239" t="str">
        <f>IF(AE25="","",VLOOKUP(AE25,'シフト記号表（勤務時間帯）'!$C$6:$U$35,19,FALSE))</f>
        <v/>
      </c>
      <c r="AF27" s="240" t="str">
        <f>IF(AF25="","",VLOOKUP(AF25,'シフト記号表（勤務時間帯）'!$C$6:$U$35,19,FALSE))</f>
        <v/>
      </c>
      <c r="AG27" s="238" t="str">
        <f>IF(AG25="","",VLOOKUP(AG25,'シフト記号表（勤務時間帯）'!$C$6:$U$35,19,FALSE))</f>
        <v/>
      </c>
      <c r="AH27" s="239" t="str">
        <f>IF(AH25="","",VLOOKUP(AH25,'シフト記号表（勤務時間帯）'!$C$6:$U$35,19,FALSE))</f>
        <v/>
      </c>
      <c r="AI27" s="239" t="str">
        <f>IF(AI25="","",VLOOKUP(AI25,'シフト記号表（勤務時間帯）'!$C$6:$U$35,19,FALSE))</f>
        <v/>
      </c>
      <c r="AJ27" s="239" t="str">
        <f>IF(AJ25="","",VLOOKUP(AJ25,'シフト記号表（勤務時間帯）'!$C$6:$U$35,19,FALSE))</f>
        <v/>
      </c>
      <c r="AK27" s="239" t="str">
        <f>IF(AK25="","",VLOOKUP(AK25,'シフト記号表（勤務時間帯）'!$C$6:$U$35,19,FALSE))</f>
        <v/>
      </c>
      <c r="AL27" s="239" t="str">
        <f>IF(AL25="","",VLOOKUP(AL25,'シフト記号表（勤務時間帯）'!$C$6:$U$35,19,FALSE))</f>
        <v/>
      </c>
      <c r="AM27" s="240" t="str">
        <f>IF(AM25="","",VLOOKUP(AM25,'シフト記号表（勤務時間帯）'!$C$6:$U$35,19,FALSE))</f>
        <v/>
      </c>
      <c r="AN27" s="238" t="str">
        <f>IF(AN25="","",VLOOKUP(AN25,'シフト記号表（勤務時間帯）'!$C$6:$U$35,19,FALSE))</f>
        <v/>
      </c>
      <c r="AO27" s="239" t="str">
        <f>IF(AO25="","",VLOOKUP(AO25,'シフト記号表（勤務時間帯）'!$C$6:$U$35,19,FALSE))</f>
        <v/>
      </c>
      <c r="AP27" s="239" t="str">
        <f>IF(AP25="","",VLOOKUP(AP25,'シフト記号表（勤務時間帯）'!$C$6:$U$35,19,FALSE))</f>
        <v/>
      </c>
      <c r="AQ27" s="239" t="str">
        <f>IF(AQ25="","",VLOOKUP(AQ25,'シフト記号表（勤務時間帯）'!$C$6:$U$35,19,FALSE))</f>
        <v/>
      </c>
      <c r="AR27" s="239" t="str">
        <f>IF(AR25="","",VLOOKUP(AR25,'シフト記号表（勤務時間帯）'!$C$6:$U$35,19,FALSE))</f>
        <v/>
      </c>
      <c r="AS27" s="239" t="str">
        <f>IF(AS25="","",VLOOKUP(AS25,'シフト記号表（勤務時間帯）'!$C$6:$U$35,19,FALSE))</f>
        <v/>
      </c>
      <c r="AT27" s="240" t="str">
        <f>IF(AT25="","",VLOOKUP(AT25,'シフト記号表（勤務時間帯）'!$C$6:$U$35,19,FALSE))</f>
        <v/>
      </c>
      <c r="AU27" s="238" t="str">
        <f>IF(AU25="","",VLOOKUP(AU25,'シフト記号表（勤務時間帯）'!$C$6:$U$35,19,FALSE))</f>
        <v/>
      </c>
      <c r="AV27" s="239" t="str">
        <f>IF(AV25="","",VLOOKUP(AV25,'シフト記号表（勤務時間帯）'!$C$6:$U$35,19,FALSE))</f>
        <v/>
      </c>
      <c r="AW27" s="239" t="str">
        <f>IF(AW25="","",VLOOKUP(AW25,'シフト記号表（勤務時間帯）'!$C$6:$U$35,19,FALSE))</f>
        <v/>
      </c>
      <c r="AX27" s="1264" t="str">
        <f>IF($BB$3="４週",SUM(S27:AT27),IF($BB$3="暦月",SUM(S27:AW27),""))</f>
        <v/>
      </c>
      <c r="AY27" s="1265"/>
      <c r="AZ27" s="1266" t="str">
        <f>IF($BB$3="４週",AX27/4,IF($BB$3="暦月",'勤務表（参考様式１_100名まで）'!AX27/('勤務表（参考様式１_100名まで）'!$BB$8/7),""))</f>
        <v/>
      </c>
      <c r="BA27" s="1267"/>
      <c r="BB27" s="1309"/>
      <c r="BC27" s="1310"/>
      <c r="BD27" s="1310"/>
      <c r="BE27" s="1310"/>
      <c r="BF27" s="1311"/>
    </row>
    <row r="28" spans="2:58" ht="20.25" customHeight="1" x14ac:dyDescent="0.2">
      <c r="B28" s="1268">
        <f>B25+1</f>
        <v>3</v>
      </c>
      <c r="C28" s="1269"/>
      <c r="D28" s="1270"/>
      <c r="E28" s="1271"/>
      <c r="F28" s="241"/>
      <c r="G28" s="1278"/>
      <c r="H28" s="1281"/>
      <c r="I28" s="1282"/>
      <c r="J28" s="1282"/>
      <c r="K28" s="1283"/>
      <c r="L28" s="1285"/>
      <c r="M28" s="1246"/>
      <c r="N28" s="1246"/>
      <c r="O28" s="1247"/>
      <c r="P28" s="1288" t="s">
        <v>340</v>
      </c>
      <c r="Q28" s="1289"/>
      <c r="R28" s="1290"/>
      <c r="S28" s="230"/>
      <c r="T28" s="231"/>
      <c r="U28" s="231"/>
      <c r="V28" s="231"/>
      <c r="W28" s="231"/>
      <c r="X28" s="231"/>
      <c r="Y28" s="232"/>
      <c r="Z28" s="230"/>
      <c r="AA28" s="231"/>
      <c r="AB28" s="231"/>
      <c r="AC28" s="231"/>
      <c r="AD28" s="231"/>
      <c r="AE28" s="231"/>
      <c r="AF28" s="232"/>
      <c r="AG28" s="230"/>
      <c r="AH28" s="231"/>
      <c r="AI28" s="231"/>
      <c r="AJ28" s="231"/>
      <c r="AK28" s="231"/>
      <c r="AL28" s="231"/>
      <c r="AM28" s="232"/>
      <c r="AN28" s="230"/>
      <c r="AO28" s="231"/>
      <c r="AP28" s="231"/>
      <c r="AQ28" s="231"/>
      <c r="AR28" s="231"/>
      <c r="AS28" s="231"/>
      <c r="AT28" s="232"/>
      <c r="AU28" s="230"/>
      <c r="AV28" s="231"/>
      <c r="AW28" s="231"/>
      <c r="AX28" s="1241"/>
      <c r="AY28" s="1242"/>
      <c r="AZ28" s="1243"/>
      <c r="BA28" s="1244"/>
      <c r="BB28" s="1303"/>
      <c r="BC28" s="1304"/>
      <c r="BD28" s="1304"/>
      <c r="BE28" s="1304"/>
      <c r="BF28" s="1305"/>
    </row>
    <row r="29" spans="2:58" ht="20.25" customHeight="1" x14ac:dyDescent="0.2">
      <c r="B29" s="1268"/>
      <c r="C29" s="1272"/>
      <c r="D29" s="1273"/>
      <c r="E29" s="1274"/>
      <c r="F29" s="233"/>
      <c r="G29" s="1279"/>
      <c r="H29" s="1284"/>
      <c r="I29" s="1282"/>
      <c r="J29" s="1282"/>
      <c r="K29" s="1283"/>
      <c r="L29" s="1286"/>
      <c r="M29" s="1249"/>
      <c r="N29" s="1249"/>
      <c r="O29" s="1250"/>
      <c r="P29" s="1254" t="s">
        <v>341</v>
      </c>
      <c r="Q29" s="1255"/>
      <c r="R29" s="1256"/>
      <c r="S29" s="234" t="str">
        <f>IF(S28="","",VLOOKUP(S28,'シフト記号表（勤務時間帯）'!$C$6:$K$35,9,FALSE))</f>
        <v/>
      </c>
      <c r="T29" s="235" t="str">
        <f>IF(T28="","",VLOOKUP(T28,'シフト記号表（勤務時間帯）'!$C$6:$K$35,9,FALSE))</f>
        <v/>
      </c>
      <c r="U29" s="235" t="str">
        <f>IF(U28="","",VLOOKUP(U28,'シフト記号表（勤務時間帯）'!$C$6:$K$35,9,FALSE))</f>
        <v/>
      </c>
      <c r="V29" s="235" t="str">
        <f>IF(V28="","",VLOOKUP(V28,'シフト記号表（勤務時間帯）'!$C$6:$K$35,9,FALSE))</f>
        <v/>
      </c>
      <c r="W29" s="235" t="str">
        <f>IF(W28="","",VLOOKUP(W28,'シフト記号表（勤務時間帯）'!$C$6:$K$35,9,FALSE))</f>
        <v/>
      </c>
      <c r="X29" s="235" t="str">
        <f>IF(X28="","",VLOOKUP(X28,'シフト記号表（勤務時間帯）'!$C$6:$K$35,9,FALSE))</f>
        <v/>
      </c>
      <c r="Y29" s="236" t="str">
        <f>IF(Y28="","",VLOOKUP(Y28,'シフト記号表（勤務時間帯）'!$C$6:$K$35,9,FALSE))</f>
        <v/>
      </c>
      <c r="Z29" s="234" t="str">
        <f>IF(Z28="","",VLOOKUP(Z28,'シフト記号表（勤務時間帯）'!$C$6:$K$35,9,FALSE))</f>
        <v/>
      </c>
      <c r="AA29" s="235" t="str">
        <f>IF(AA28="","",VLOOKUP(AA28,'シフト記号表（勤務時間帯）'!$C$6:$K$35,9,FALSE))</f>
        <v/>
      </c>
      <c r="AB29" s="235" t="str">
        <f>IF(AB28="","",VLOOKUP(AB28,'シフト記号表（勤務時間帯）'!$C$6:$K$35,9,FALSE))</f>
        <v/>
      </c>
      <c r="AC29" s="235" t="str">
        <f>IF(AC28="","",VLOOKUP(AC28,'シフト記号表（勤務時間帯）'!$C$6:$K$35,9,FALSE))</f>
        <v/>
      </c>
      <c r="AD29" s="235" t="str">
        <f>IF(AD28="","",VLOOKUP(AD28,'シフト記号表（勤務時間帯）'!$C$6:$K$35,9,FALSE))</f>
        <v/>
      </c>
      <c r="AE29" s="235" t="str">
        <f>IF(AE28="","",VLOOKUP(AE28,'シフト記号表（勤務時間帯）'!$C$6:$K$35,9,FALSE))</f>
        <v/>
      </c>
      <c r="AF29" s="236" t="str">
        <f>IF(AF28="","",VLOOKUP(AF28,'シフト記号表（勤務時間帯）'!$C$6:$K$35,9,FALSE))</f>
        <v/>
      </c>
      <c r="AG29" s="234" t="str">
        <f>IF(AG28="","",VLOOKUP(AG28,'シフト記号表（勤務時間帯）'!$C$6:$K$35,9,FALSE))</f>
        <v/>
      </c>
      <c r="AH29" s="235" t="str">
        <f>IF(AH28="","",VLOOKUP(AH28,'シフト記号表（勤務時間帯）'!$C$6:$K$35,9,FALSE))</f>
        <v/>
      </c>
      <c r="AI29" s="235" t="str">
        <f>IF(AI28="","",VLOOKUP(AI28,'シフト記号表（勤務時間帯）'!$C$6:$K$35,9,FALSE))</f>
        <v/>
      </c>
      <c r="AJ29" s="235" t="str">
        <f>IF(AJ28="","",VLOOKUP(AJ28,'シフト記号表（勤務時間帯）'!$C$6:$K$35,9,FALSE))</f>
        <v/>
      </c>
      <c r="AK29" s="235" t="str">
        <f>IF(AK28="","",VLOOKUP(AK28,'シフト記号表（勤務時間帯）'!$C$6:$K$35,9,FALSE))</f>
        <v/>
      </c>
      <c r="AL29" s="235" t="str">
        <f>IF(AL28="","",VLOOKUP(AL28,'シフト記号表（勤務時間帯）'!$C$6:$K$35,9,FALSE))</f>
        <v/>
      </c>
      <c r="AM29" s="236" t="str">
        <f>IF(AM28="","",VLOOKUP(AM28,'シフト記号表（勤務時間帯）'!$C$6:$K$35,9,FALSE))</f>
        <v/>
      </c>
      <c r="AN29" s="234" t="str">
        <f>IF(AN28="","",VLOOKUP(AN28,'シフト記号表（勤務時間帯）'!$C$6:$K$35,9,FALSE))</f>
        <v/>
      </c>
      <c r="AO29" s="235" t="str">
        <f>IF(AO28="","",VLOOKUP(AO28,'シフト記号表（勤務時間帯）'!$C$6:$K$35,9,FALSE))</f>
        <v/>
      </c>
      <c r="AP29" s="235" t="str">
        <f>IF(AP28="","",VLOOKUP(AP28,'シフト記号表（勤務時間帯）'!$C$6:$K$35,9,FALSE))</f>
        <v/>
      </c>
      <c r="AQ29" s="235" t="str">
        <f>IF(AQ28="","",VLOOKUP(AQ28,'シフト記号表（勤務時間帯）'!$C$6:$K$35,9,FALSE))</f>
        <v/>
      </c>
      <c r="AR29" s="235" t="str">
        <f>IF(AR28="","",VLOOKUP(AR28,'シフト記号表（勤務時間帯）'!$C$6:$K$35,9,FALSE))</f>
        <v/>
      </c>
      <c r="AS29" s="235" t="str">
        <f>IF(AS28="","",VLOOKUP(AS28,'シフト記号表（勤務時間帯）'!$C$6:$K$35,9,FALSE))</f>
        <v/>
      </c>
      <c r="AT29" s="236" t="str">
        <f>IF(AT28="","",VLOOKUP(AT28,'シフト記号表（勤務時間帯）'!$C$6:$K$35,9,FALSE))</f>
        <v/>
      </c>
      <c r="AU29" s="234" t="str">
        <f>IF(AU28="","",VLOOKUP(AU28,'シフト記号表（勤務時間帯）'!$C$6:$K$35,9,FALSE))</f>
        <v/>
      </c>
      <c r="AV29" s="235" t="str">
        <f>IF(AV28="","",VLOOKUP(AV28,'シフト記号表（勤務時間帯）'!$C$6:$K$35,9,FALSE))</f>
        <v/>
      </c>
      <c r="AW29" s="235" t="str">
        <f>IF(AW28="","",VLOOKUP(AW28,'シフト記号表（勤務時間帯）'!$C$6:$K$35,9,FALSE))</f>
        <v/>
      </c>
      <c r="AX29" s="1257" t="str">
        <f>IF($BB$3="４週",SUM(S29:AT29),IF($BB$3="暦月",SUM(S29:AW29),""))</f>
        <v/>
      </c>
      <c r="AY29" s="1258"/>
      <c r="AZ29" s="1259" t="str">
        <f>IF($BB$3="４週",AX29/4,IF($BB$3="暦月",'勤務表（参考様式１_100名まで）'!AX29/('勤務表（参考様式１_100名まで）'!$BB$8/7),""))</f>
        <v/>
      </c>
      <c r="BA29" s="1260"/>
      <c r="BB29" s="1306"/>
      <c r="BC29" s="1307"/>
      <c r="BD29" s="1307"/>
      <c r="BE29" s="1307"/>
      <c r="BF29" s="1308"/>
    </row>
    <row r="30" spans="2:58" ht="20.25" customHeight="1" x14ac:dyDescent="0.2">
      <c r="B30" s="1268"/>
      <c r="C30" s="1275"/>
      <c r="D30" s="1276"/>
      <c r="E30" s="1277"/>
      <c r="F30" s="233">
        <f>C28</f>
        <v>0</v>
      </c>
      <c r="G30" s="1280"/>
      <c r="H30" s="1284"/>
      <c r="I30" s="1282"/>
      <c r="J30" s="1282"/>
      <c r="K30" s="1283"/>
      <c r="L30" s="1287"/>
      <c r="M30" s="1252"/>
      <c r="N30" s="1252"/>
      <c r="O30" s="1253"/>
      <c r="P30" s="1261" t="s">
        <v>342</v>
      </c>
      <c r="Q30" s="1262"/>
      <c r="R30" s="1263"/>
      <c r="S30" s="238" t="str">
        <f>IF(S28="","",VLOOKUP(S28,'シフト記号表（勤務時間帯）'!$C$6:$U$35,19,FALSE))</f>
        <v/>
      </c>
      <c r="T30" s="239" t="str">
        <f>IF(T28="","",VLOOKUP(T28,'シフト記号表（勤務時間帯）'!$C$6:$U$35,19,FALSE))</f>
        <v/>
      </c>
      <c r="U30" s="239" t="str">
        <f>IF(U28="","",VLOOKUP(U28,'シフト記号表（勤務時間帯）'!$C$6:$U$35,19,FALSE))</f>
        <v/>
      </c>
      <c r="V30" s="239" t="str">
        <f>IF(V28="","",VLOOKUP(V28,'シフト記号表（勤務時間帯）'!$C$6:$U$35,19,FALSE))</f>
        <v/>
      </c>
      <c r="W30" s="239" t="str">
        <f>IF(W28="","",VLOOKUP(W28,'シフト記号表（勤務時間帯）'!$C$6:$U$35,19,FALSE))</f>
        <v/>
      </c>
      <c r="X30" s="239" t="str">
        <f>IF(X28="","",VLOOKUP(X28,'シフト記号表（勤務時間帯）'!$C$6:$U$35,19,FALSE))</f>
        <v/>
      </c>
      <c r="Y30" s="240" t="str">
        <f>IF(Y28="","",VLOOKUP(Y28,'シフト記号表（勤務時間帯）'!$C$6:$U$35,19,FALSE))</f>
        <v/>
      </c>
      <c r="Z30" s="238" t="str">
        <f>IF(Z28="","",VLOOKUP(Z28,'シフト記号表（勤務時間帯）'!$C$6:$U$35,19,FALSE))</f>
        <v/>
      </c>
      <c r="AA30" s="239" t="str">
        <f>IF(AA28="","",VLOOKUP(AA28,'シフト記号表（勤務時間帯）'!$C$6:$U$35,19,FALSE))</f>
        <v/>
      </c>
      <c r="AB30" s="239" t="str">
        <f>IF(AB28="","",VLOOKUP(AB28,'シフト記号表（勤務時間帯）'!$C$6:$U$35,19,FALSE))</f>
        <v/>
      </c>
      <c r="AC30" s="239" t="str">
        <f>IF(AC28="","",VLOOKUP(AC28,'シフト記号表（勤務時間帯）'!$C$6:$U$35,19,FALSE))</f>
        <v/>
      </c>
      <c r="AD30" s="239" t="str">
        <f>IF(AD28="","",VLOOKUP(AD28,'シフト記号表（勤務時間帯）'!$C$6:$U$35,19,FALSE))</f>
        <v/>
      </c>
      <c r="AE30" s="239" t="str">
        <f>IF(AE28="","",VLOOKUP(AE28,'シフト記号表（勤務時間帯）'!$C$6:$U$35,19,FALSE))</f>
        <v/>
      </c>
      <c r="AF30" s="240" t="str">
        <f>IF(AF28="","",VLOOKUP(AF28,'シフト記号表（勤務時間帯）'!$C$6:$U$35,19,FALSE))</f>
        <v/>
      </c>
      <c r="AG30" s="238" t="str">
        <f>IF(AG28="","",VLOOKUP(AG28,'シフト記号表（勤務時間帯）'!$C$6:$U$35,19,FALSE))</f>
        <v/>
      </c>
      <c r="AH30" s="239" t="str">
        <f>IF(AH28="","",VLOOKUP(AH28,'シフト記号表（勤務時間帯）'!$C$6:$U$35,19,FALSE))</f>
        <v/>
      </c>
      <c r="AI30" s="239" t="str">
        <f>IF(AI28="","",VLOOKUP(AI28,'シフト記号表（勤務時間帯）'!$C$6:$U$35,19,FALSE))</f>
        <v/>
      </c>
      <c r="AJ30" s="239" t="str">
        <f>IF(AJ28="","",VLOOKUP(AJ28,'シフト記号表（勤務時間帯）'!$C$6:$U$35,19,FALSE))</f>
        <v/>
      </c>
      <c r="AK30" s="239" t="str">
        <f>IF(AK28="","",VLOOKUP(AK28,'シフト記号表（勤務時間帯）'!$C$6:$U$35,19,FALSE))</f>
        <v/>
      </c>
      <c r="AL30" s="239" t="str">
        <f>IF(AL28="","",VLOOKUP(AL28,'シフト記号表（勤務時間帯）'!$C$6:$U$35,19,FALSE))</f>
        <v/>
      </c>
      <c r="AM30" s="240" t="str">
        <f>IF(AM28="","",VLOOKUP(AM28,'シフト記号表（勤務時間帯）'!$C$6:$U$35,19,FALSE))</f>
        <v/>
      </c>
      <c r="AN30" s="238" t="str">
        <f>IF(AN28="","",VLOOKUP(AN28,'シフト記号表（勤務時間帯）'!$C$6:$U$35,19,FALSE))</f>
        <v/>
      </c>
      <c r="AO30" s="239" t="str">
        <f>IF(AO28="","",VLOOKUP(AO28,'シフト記号表（勤務時間帯）'!$C$6:$U$35,19,FALSE))</f>
        <v/>
      </c>
      <c r="AP30" s="239" t="str">
        <f>IF(AP28="","",VLOOKUP(AP28,'シフト記号表（勤務時間帯）'!$C$6:$U$35,19,FALSE))</f>
        <v/>
      </c>
      <c r="AQ30" s="239" t="str">
        <f>IF(AQ28="","",VLOOKUP(AQ28,'シフト記号表（勤務時間帯）'!$C$6:$U$35,19,FALSE))</f>
        <v/>
      </c>
      <c r="AR30" s="239" t="str">
        <f>IF(AR28="","",VLOOKUP(AR28,'シフト記号表（勤務時間帯）'!$C$6:$U$35,19,FALSE))</f>
        <v/>
      </c>
      <c r="AS30" s="239" t="str">
        <f>IF(AS28="","",VLOOKUP(AS28,'シフト記号表（勤務時間帯）'!$C$6:$U$35,19,FALSE))</f>
        <v/>
      </c>
      <c r="AT30" s="240" t="str">
        <f>IF(AT28="","",VLOOKUP(AT28,'シフト記号表（勤務時間帯）'!$C$6:$U$35,19,FALSE))</f>
        <v/>
      </c>
      <c r="AU30" s="238" t="str">
        <f>IF(AU28="","",VLOOKUP(AU28,'シフト記号表（勤務時間帯）'!$C$6:$U$35,19,FALSE))</f>
        <v/>
      </c>
      <c r="AV30" s="239" t="str">
        <f>IF(AV28="","",VLOOKUP(AV28,'シフト記号表（勤務時間帯）'!$C$6:$U$35,19,FALSE))</f>
        <v/>
      </c>
      <c r="AW30" s="239" t="str">
        <f>IF(AW28="","",VLOOKUP(AW28,'シフト記号表（勤務時間帯）'!$C$6:$U$35,19,FALSE))</f>
        <v/>
      </c>
      <c r="AX30" s="1264" t="str">
        <f>IF($BB$3="４週",SUM(S30:AT30),IF($BB$3="暦月",SUM(S30:AW30),""))</f>
        <v/>
      </c>
      <c r="AY30" s="1265"/>
      <c r="AZ30" s="1266" t="str">
        <f>IF($BB$3="４週",AX30/4,IF($BB$3="暦月",'勤務表（参考様式１_100名まで）'!AX30/('勤務表（参考様式１_100名まで）'!$BB$8/7),""))</f>
        <v/>
      </c>
      <c r="BA30" s="1267"/>
      <c r="BB30" s="1309"/>
      <c r="BC30" s="1310"/>
      <c r="BD30" s="1310"/>
      <c r="BE30" s="1310"/>
      <c r="BF30" s="1311"/>
    </row>
    <row r="31" spans="2:58" ht="20.25" customHeight="1" x14ac:dyDescent="0.2">
      <c r="B31" s="1268">
        <f>B28+1</f>
        <v>4</v>
      </c>
      <c r="C31" s="1269"/>
      <c r="D31" s="1270"/>
      <c r="E31" s="1271"/>
      <c r="F31" s="241"/>
      <c r="G31" s="1278"/>
      <c r="H31" s="1281"/>
      <c r="I31" s="1282"/>
      <c r="J31" s="1282"/>
      <c r="K31" s="1283"/>
      <c r="L31" s="1285"/>
      <c r="M31" s="1246"/>
      <c r="N31" s="1246"/>
      <c r="O31" s="1247"/>
      <c r="P31" s="1288" t="s">
        <v>340</v>
      </c>
      <c r="Q31" s="1289"/>
      <c r="R31" s="1290"/>
      <c r="S31" s="230"/>
      <c r="T31" s="231"/>
      <c r="U31" s="231"/>
      <c r="V31" s="231"/>
      <c r="W31" s="231"/>
      <c r="X31" s="231"/>
      <c r="Y31" s="232"/>
      <c r="Z31" s="230"/>
      <c r="AA31" s="231"/>
      <c r="AB31" s="231"/>
      <c r="AC31" s="231"/>
      <c r="AD31" s="231"/>
      <c r="AE31" s="231"/>
      <c r="AF31" s="232"/>
      <c r="AG31" s="230"/>
      <c r="AH31" s="231"/>
      <c r="AI31" s="231"/>
      <c r="AJ31" s="231"/>
      <c r="AK31" s="231"/>
      <c r="AL31" s="231"/>
      <c r="AM31" s="232"/>
      <c r="AN31" s="230"/>
      <c r="AO31" s="231"/>
      <c r="AP31" s="231"/>
      <c r="AQ31" s="231"/>
      <c r="AR31" s="231"/>
      <c r="AS31" s="231"/>
      <c r="AT31" s="232"/>
      <c r="AU31" s="230"/>
      <c r="AV31" s="231"/>
      <c r="AW31" s="231"/>
      <c r="AX31" s="1241"/>
      <c r="AY31" s="1242"/>
      <c r="AZ31" s="1243"/>
      <c r="BA31" s="1244"/>
      <c r="BB31" s="1303"/>
      <c r="BC31" s="1304"/>
      <c r="BD31" s="1304"/>
      <c r="BE31" s="1304"/>
      <c r="BF31" s="1305"/>
    </row>
    <row r="32" spans="2:58" ht="20.25" customHeight="1" x14ac:dyDescent="0.2">
      <c r="B32" s="1268"/>
      <c r="C32" s="1272"/>
      <c r="D32" s="1273"/>
      <c r="E32" s="1274"/>
      <c r="F32" s="233"/>
      <c r="G32" s="1279"/>
      <c r="H32" s="1284"/>
      <c r="I32" s="1282"/>
      <c r="J32" s="1282"/>
      <c r="K32" s="1283"/>
      <c r="L32" s="1286"/>
      <c r="M32" s="1249"/>
      <c r="N32" s="1249"/>
      <c r="O32" s="1250"/>
      <c r="P32" s="1254" t="s">
        <v>341</v>
      </c>
      <c r="Q32" s="1255"/>
      <c r="R32" s="1256"/>
      <c r="S32" s="234" t="str">
        <f>IF(S31="","",VLOOKUP(S31,'シフト記号表（勤務時間帯）'!$C$6:$K$35,9,FALSE))</f>
        <v/>
      </c>
      <c r="T32" s="235" t="str">
        <f>IF(T31="","",VLOOKUP(T31,'シフト記号表（勤務時間帯）'!$C$6:$K$35,9,FALSE))</f>
        <v/>
      </c>
      <c r="U32" s="235" t="str">
        <f>IF(U31="","",VLOOKUP(U31,'シフト記号表（勤務時間帯）'!$C$6:$K$35,9,FALSE))</f>
        <v/>
      </c>
      <c r="V32" s="235" t="str">
        <f>IF(V31="","",VLOOKUP(V31,'シフト記号表（勤務時間帯）'!$C$6:$K$35,9,FALSE))</f>
        <v/>
      </c>
      <c r="W32" s="235" t="str">
        <f>IF(W31="","",VLOOKUP(W31,'シフト記号表（勤務時間帯）'!$C$6:$K$35,9,FALSE))</f>
        <v/>
      </c>
      <c r="X32" s="235" t="str">
        <f>IF(X31="","",VLOOKUP(X31,'シフト記号表（勤務時間帯）'!$C$6:$K$35,9,FALSE))</f>
        <v/>
      </c>
      <c r="Y32" s="236" t="str">
        <f>IF(Y31="","",VLOOKUP(Y31,'シフト記号表（勤務時間帯）'!$C$6:$K$35,9,FALSE))</f>
        <v/>
      </c>
      <c r="Z32" s="234" t="str">
        <f>IF(Z31="","",VLOOKUP(Z31,'シフト記号表（勤務時間帯）'!$C$6:$K$35,9,FALSE))</f>
        <v/>
      </c>
      <c r="AA32" s="235" t="str">
        <f>IF(AA31="","",VLOOKUP(AA31,'シフト記号表（勤務時間帯）'!$C$6:$K$35,9,FALSE))</f>
        <v/>
      </c>
      <c r="AB32" s="235" t="str">
        <f>IF(AB31="","",VLOOKUP(AB31,'シフト記号表（勤務時間帯）'!$C$6:$K$35,9,FALSE))</f>
        <v/>
      </c>
      <c r="AC32" s="235" t="str">
        <f>IF(AC31="","",VLOOKUP(AC31,'シフト記号表（勤務時間帯）'!$C$6:$K$35,9,FALSE))</f>
        <v/>
      </c>
      <c r="AD32" s="235" t="str">
        <f>IF(AD31="","",VLOOKUP(AD31,'シフト記号表（勤務時間帯）'!$C$6:$K$35,9,FALSE))</f>
        <v/>
      </c>
      <c r="AE32" s="235" t="str">
        <f>IF(AE31="","",VLOOKUP(AE31,'シフト記号表（勤務時間帯）'!$C$6:$K$35,9,FALSE))</f>
        <v/>
      </c>
      <c r="AF32" s="236" t="str">
        <f>IF(AF31="","",VLOOKUP(AF31,'シフト記号表（勤務時間帯）'!$C$6:$K$35,9,FALSE))</f>
        <v/>
      </c>
      <c r="AG32" s="234" t="str">
        <f>IF(AG31="","",VLOOKUP(AG31,'シフト記号表（勤務時間帯）'!$C$6:$K$35,9,FALSE))</f>
        <v/>
      </c>
      <c r="AH32" s="235" t="str">
        <f>IF(AH31="","",VLOOKUP(AH31,'シフト記号表（勤務時間帯）'!$C$6:$K$35,9,FALSE))</f>
        <v/>
      </c>
      <c r="AI32" s="235" t="str">
        <f>IF(AI31="","",VLOOKUP(AI31,'シフト記号表（勤務時間帯）'!$C$6:$K$35,9,FALSE))</f>
        <v/>
      </c>
      <c r="AJ32" s="235" t="str">
        <f>IF(AJ31="","",VLOOKUP(AJ31,'シフト記号表（勤務時間帯）'!$C$6:$K$35,9,FALSE))</f>
        <v/>
      </c>
      <c r="AK32" s="235" t="str">
        <f>IF(AK31="","",VLOOKUP(AK31,'シフト記号表（勤務時間帯）'!$C$6:$K$35,9,FALSE))</f>
        <v/>
      </c>
      <c r="AL32" s="235" t="str">
        <f>IF(AL31="","",VLOOKUP(AL31,'シフト記号表（勤務時間帯）'!$C$6:$K$35,9,FALSE))</f>
        <v/>
      </c>
      <c r="AM32" s="236" t="str">
        <f>IF(AM31="","",VLOOKUP(AM31,'シフト記号表（勤務時間帯）'!$C$6:$K$35,9,FALSE))</f>
        <v/>
      </c>
      <c r="AN32" s="234" t="str">
        <f>IF(AN31="","",VLOOKUP(AN31,'シフト記号表（勤務時間帯）'!$C$6:$K$35,9,FALSE))</f>
        <v/>
      </c>
      <c r="AO32" s="235" t="str">
        <f>IF(AO31="","",VLOOKUP(AO31,'シフト記号表（勤務時間帯）'!$C$6:$K$35,9,FALSE))</f>
        <v/>
      </c>
      <c r="AP32" s="235" t="str">
        <f>IF(AP31="","",VLOOKUP(AP31,'シフト記号表（勤務時間帯）'!$C$6:$K$35,9,FALSE))</f>
        <v/>
      </c>
      <c r="AQ32" s="235" t="str">
        <f>IF(AQ31="","",VLOOKUP(AQ31,'シフト記号表（勤務時間帯）'!$C$6:$K$35,9,FALSE))</f>
        <v/>
      </c>
      <c r="AR32" s="235" t="str">
        <f>IF(AR31="","",VLOOKUP(AR31,'シフト記号表（勤務時間帯）'!$C$6:$K$35,9,FALSE))</f>
        <v/>
      </c>
      <c r="AS32" s="235" t="str">
        <f>IF(AS31="","",VLOOKUP(AS31,'シフト記号表（勤務時間帯）'!$C$6:$K$35,9,FALSE))</f>
        <v/>
      </c>
      <c r="AT32" s="236" t="str">
        <f>IF(AT31="","",VLOOKUP(AT31,'シフト記号表（勤務時間帯）'!$C$6:$K$35,9,FALSE))</f>
        <v/>
      </c>
      <c r="AU32" s="234" t="str">
        <f>IF(AU31="","",VLOOKUP(AU31,'シフト記号表（勤務時間帯）'!$C$6:$K$35,9,FALSE))</f>
        <v/>
      </c>
      <c r="AV32" s="235" t="str">
        <f>IF(AV31="","",VLOOKUP(AV31,'シフト記号表（勤務時間帯）'!$C$6:$K$35,9,FALSE))</f>
        <v/>
      </c>
      <c r="AW32" s="235" t="str">
        <f>IF(AW31="","",VLOOKUP(AW31,'シフト記号表（勤務時間帯）'!$C$6:$K$35,9,FALSE))</f>
        <v/>
      </c>
      <c r="AX32" s="1257" t="str">
        <f>IF($BB$3="４週",SUM(S32:AT32),IF($BB$3="暦月",SUM(S32:AW32),""))</f>
        <v/>
      </c>
      <c r="AY32" s="1258"/>
      <c r="AZ32" s="1259" t="str">
        <f>IF($BB$3="４週",AX32/4,IF($BB$3="暦月",'勤務表（参考様式１_100名まで）'!AX32/('勤務表（参考様式１_100名まで）'!$BB$8/7),""))</f>
        <v/>
      </c>
      <c r="BA32" s="1260"/>
      <c r="BB32" s="1306"/>
      <c r="BC32" s="1307"/>
      <c r="BD32" s="1307"/>
      <c r="BE32" s="1307"/>
      <c r="BF32" s="1308"/>
    </row>
    <row r="33" spans="2:58" ht="20.25" customHeight="1" x14ac:dyDescent="0.2">
      <c r="B33" s="1268"/>
      <c r="C33" s="1275"/>
      <c r="D33" s="1276"/>
      <c r="E33" s="1277"/>
      <c r="F33" s="233">
        <f>C31</f>
        <v>0</v>
      </c>
      <c r="G33" s="1280"/>
      <c r="H33" s="1284"/>
      <c r="I33" s="1282"/>
      <c r="J33" s="1282"/>
      <c r="K33" s="1283"/>
      <c r="L33" s="1287"/>
      <c r="M33" s="1252"/>
      <c r="N33" s="1252"/>
      <c r="O33" s="1253"/>
      <c r="P33" s="1261" t="s">
        <v>342</v>
      </c>
      <c r="Q33" s="1262"/>
      <c r="R33" s="1263"/>
      <c r="S33" s="238" t="str">
        <f>IF(S31="","",VLOOKUP(S31,'シフト記号表（勤務時間帯）'!$C$6:$U$35,19,FALSE))</f>
        <v/>
      </c>
      <c r="T33" s="239" t="str">
        <f>IF(T31="","",VLOOKUP(T31,'シフト記号表（勤務時間帯）'!$C$6:$U$35,19,FALSE))</f>
        <v/>
      </c>
      <c r="U33" s="239" t="str">
        <f>IF(U31="","",VLOOKUP(U31,'シフト記号表（勤務時間帯）'!$C$6:$U$35,19,FALSE))</f>
        <v/>
      </c>
      <c r="V33" s="239" t="str">
        <f>IF(V31="","",VLOOKUP(V31,'シフト記号表（勤務時間帯）'!$C$6:$U$35,19,FALSE))</f>
        <v/>
      </c>
      <c r="W33" s="239" t="str">
        <f>IF(W31="","",VLOOKUP(W31,'シフト記号表（勤務時間帯）'!$C$6:$U$35,19,FALSE))</f>
        <v/>
      </c>
      <c r="X33" s="239" t="str">
        <f>IF(X31="","",VLOOKUP(X31,'シフト記号表（勤務時間帯）'!$C$6:$U$35,19,FALSE))</f>
        <v/>
      </c>
      <c r="Y33" s="240" t="str">
        <f>IF(Y31="","",VLOOKUP(Y31,'シフト記号表（勤務時間帯）'!$C$6:$U$35,19,FALSE))</f>
        <v/>
      </c>
      <c r="Z33" s="238" t="str">
        <f>IF(Z31="","",VLOOKUP(Z31,'シフト記号表（勤務時間帯）'!$C$6:$U$35,19,FALSE))</f>
        <v/>
      </c>
      <c r="AA33" s="239" t="str">
        <f>IF(AA31="","",VLOOKUP(AA31,'シフト記号表（勤務時間帯）'!$C$6:$U$35,19,FALSE))</f>
        <v/>
      </c>
      <c r="AB33" s="239" t="str">
        <f>IF(AB31="","",VLOOKUP(AB31,'シフト記号表（勤務時間帯）'!$C$6:$U$35,19,FALSE))</f>
        <v/>
      </c>
      <c r="AC33" s="239" t="str">
        <f>IF(AC31="","",VLOOKUP(AC31,'シフト記号表（勤務時間帯）'!$C$6:$U$35,19,FALSE))</f>
        <v/>
      </c>
      <c r="AD33" s="239" t="str">
        <f>IF(AD31="","",VLOOKUP(AD31,'シフト記号表（勤務時間帯）'!$C$6:$U$35,19,FALSE))</f>
        <v/>
      </c>
      <c r="AE33" s="239" t="str">
        <f>IF(AE31="","",VLOOKUP(AE31,'シフト記号表（勤務時間帯）'!$C$6:$U$35,19,FALSE))</f>
        <v/>
      </c>
      <c r="AF33" s="240" t="str">
        <f>IF(AF31="","",VLOOKUP(AF31,'シフト記号表（勤務時間帯）'!$C$6:$U$35,19,FALSE))</f>
        <v/>
      </c>
      <c r="AG33" s="238" t="str">
        <f>IF(AG31="","",VLOOKUP(AG31,'シフト記号表（勤務時間帯）'!$C$6:$U$35,19,FALSE))</f>
        <v/>
      </c>
      <c r="AH33" s="239" t="str">
        <f>IF(AH31="","",VLOOKUP(AH31,'シフト記号表（勤務時間帯）'!$C$6:$U$35,19,FALSE))</f>
        <v/>
      </c>
      <c r="AI33" s="239" t="str">
        <f>IF(AI31="","",VLOOKUP(AI31,'シフト記号表（勤務時間帯）'!$C$6:$U$35,19,FALSE))</f>
        <v/>
      </c>
      <c r="AJ33" s="239" t="str">
        <f>IF(AJ31="","",VLOOKUP(AJ31,'シフト記号表（勤務時間帯）'!$C$6:$U$35,19,FALSE))</f>
        <v/>
      </c>
      <c r="AK33" s="239" t="str">
        <f>IF(AK31="","",VLOOKUP(AK31,'シフト記号表（勤務時間帯）'!$C$6:$U$35,19,FALSE))</f>
        <v/>
      </c>
      <c r="AL33" s="239" t="str">
        <f>IF(AL31="","",VLOOKUP(AL31,'シフト記号表（勤務時間帯）'!$C$6:$U$35,19,FALSE))</f>
        <v/>
      </c>
      <c r="AM33" s="240" t="str">
        <f>IF(AM31="","",VLOOKUP(AM31,'シフト記号表（勤務時間帯）'!$C$6:$U$35,19,FALSE))</f>
        <v/>
      </c>
      <c r="AN33" s="238" t="str">
        <f>IF(AN31="","",VLOOKUP(AN31,'シフト記号表（勤務時間帯）'!$C$6:$U$35,19,FALSE))</f>
        <v/>
      </c>
      <c r="AO33" s="239" t="str">
        <f>IF(AO31="","",VLOOKUP(AO31,'シフト記号表（勤務時間帯）'!$C$6:$U$35,19,FALSE))</f>
        <v/>
      </c>
      <c r="AP33" s="239" t="str">
        <f>IF(AP31="","",VLOOKUP(AP31,'シフト記号表（勤務時間帯）'!$C$6:$U$35,19,FALSE))</f>
        <v/>
      </c>
      <c r="AQ33" s="239" t="str">
        <f>IF(AQ31="","",VLOOKUP(AQ31,'シフト記号表（勤務時間帯）'!$C$6:$U$35,19,FALSE))</f>
        <v/>
      </c>
      <c r="AR33" s="239" t="str">
        <f>IF(AR31="","",VLOOKUP(AR31,'シフト記号表（勤務時間帯）'!$C$6:$U$35,19,FALSE))</f>
        <v/>
      </c>
      <c r="AS33" s="239" t="str">
        <f>IF(AS31="","",VLOOKUP(AS31,'シフト記号表（勤務時間帯）'!$C$6:$U$35,19,FALSE))</f>
        <v/>
      </c>
      <c r="AT33" s="240" t="str">
        <f>IF(AT31="","",VLOOKUP(AT31,'シフト記号表（勤務時間帯）'!$C$6:$U$35,19,FALSE))</f>
        <v/>
      </c>
      <c r="AU33" s="238" t="str">
        <f>IF(AU31="","",VLOOKUP(AU31,'シフト記号表（勤務時間帯）'!$C$6:$U$35,19,FALSE))</f>
        <v/>
      </c>
      <c r="AV33" s="239" t="str">
        <f>IF(AV31="","",VLOOKUP(AV31,'シフト記号表（勤務時間帯）'!$C$6:$U$35,19,FALSE))</f>
        <v/>
      </c>
      <c r="AW33" s="239" t="str">
        <f>IF(AW31="","",VLOOKUP(AW31,'シフト記号表（勤務時間帯）'!$C$6:$U$35,19,FALSE))</f>
        <v/>
      </c>
      <c r="AX33" s="1264" t="str">
        <f>IF($BB$3="４週",SUM(S33:AT33),IF($BB$3="暦月",SUM(S33:AW33),""))</f>
        <v/>
      </c>
      <c r="AY33" s="1265"/>
      <c r="AZ33" s="1266" t="str">
        <f>IF($BB$3="４週",AX33/4,IF($BB$3="暦月",'勤務表（参考様式１_100名まで）'!AX33/('勤務表（参考様式１_100名まで）'!$BB$8/7),""))</f>
        <v/>
      </c>
      <c r="BA33" s="1267"/>
      <c r="BB33" s="1309"/>
      <c r="BC33" s="1310"/>
      <c r="BD33" s="1310"/>
      <c r="BE33" s="1310"/>
      <c r="BF33" s="1311"/>
    </row>
    <row r="34" spans="2:58" ht="20.25" customHeight="1" x14ac:dyDescent="0.2">
      <c r="B34" s="1268">
        <f>B31+1</f>
        <v>5</v>
      </c>
      <c r="C34" s="1269"/>
      <c r="D34" s="1270"/>
      <c r="E34" s="1271"/>
      <c r="F34" s="241"/>
      <c r="G34" s="1278"/>
      <c r="H34" s="1281"/>
      <c r="I34" s="1282"/>
      <c r="J34" s="1282"/>
      <c r="K34" s="1283"/>
      <c r="L34" s="1285"/>
      <c r="M34" s="1246"/>
      <c r="N34" s="1246"/>
      <c r="O34" s="1247"/>
      <c r="P34" s="1288" t="s">
        <v>340</v>
      </c>
      <c r="Q34" s="1289"/>
      <c r="R34" s="1290"/>
      <c r="S34" s="230"/>
      <c r="T34" s="231"/>
      <c r="U34" s="231"/>
      <c r="V34" s="231"/>
      <c r="W34" s="231"/>
      <c r="X34" s="231"/>
      <c r="Y34" s="232"/>
      <c r="Z34" s="230"/>
      <c r="AA34" s="231"/>
      <c r="AB34" s="231"/>
      <c r="AC34" s="231"/>
      <c r="AD34" s="231"/>
      <c r="AE34" s="231"/>
      <c r="AF34" s="232"/>
      <c r="AG34" s="230"/>
      <c r="AH34" s="231"/>
      <c r="AI34" s="231"/>
      <c r="AJ34" s="231"/>
      <c r="AK34" s="231"/>
      <c r="AL34" s="231"/>
      <c r="AM34" s="232"/>
      <c r="AN34" s="230"/>
      <c r="AO34" s="231"/>
      <c r="AP34" s="231"/>
      <c r="AQ34" s="231"/>
      <c r="AR34" s="231"/>
      <c r="AS34" s="231"/>
      <c r="AT34" s="232"/>
      <c r="AU34" s="230"/>
      <c r="AV34" s="231"/>
      <c r="AW34" s="231"/>
      <c r="AX34" s="1241"/>
      <c r="AY34" s="1242"/>
      <c r="AZ34" s="1243"/>
      <c r="BA34" s="1244"/>
      <c r="BB34" s="1303"/>
      <c r="BC34" s="1304"/>
      <c r="BD34" s="1304"/>
      <c r="BE34" s="1304"/>
      <c r="BF34" s="1305"/>
    </row>
    <row r="35" spans="2:58" ht="20.25" customHeight="1" x14ac:dyDescent="0.2">
      <c r="B35" s="1268"/>
      <c r="C35" s="1272"/>
      <c r="D35" s="1273"/>
      <c r="E35" s="1274"/>
      <c r="F35" s="233"/>
      <c r="G35" s="1279"/>
      <c r="H35" s="1284"/>
      <c r="I35" s="1282"/>
      <c r="J35" s="1282"/>
      <c r="K35" s="1283"/>
      <c r="L35" s="1286"/>
      <c r="M35" s="1249"/>
      <c r="N35" s="1249"/>
      <c r="O35" s="1250"/>
      <c r="P35" s="1254" t="s">
        <v>341</v>
      </c>
      <c r="Q35" s="1255"/>
      <c r="R35" s="1256"/>
      <c r="S35" s="234" t="str">
        <f>IF(S34="","",VLOOKUP(S34,'シフト記号表（勤務時間帯）'!$C$6:$K$35,9,FALSE))</f>
        <v/>
      </c>
      <c r="T35" s="235" t="str">
        <f>IF(T34="","",VLOOKUP(T34,'シフト記号表（勤務時間帯）'!$C$6:$K$35,9,FALSE))</f>
        <v/>
      </c>
      <c r="U35" s="235" t="str">
        <f>IF(U34="","",VLOOKUP(U34,'シフト記号表（勤務時間帯）'!$C$6:$K$35,9,FALSE))</f>
        <v/>
      </c>
      <c r="V35" s="235" t="str">
        <f>IF(V34="","",VLOOKUP(V34,'シフト記号表（勤務時間帯）'!$C$6:$K$35,9,FALSE))</f>
        <v/>
      </c>
      <c r="W35" s="235" t="str">
        <f>IF(W34="","",VLOOKUP(W34,'シフト記号表（勤務時間帯）'!$C$6:$K$35,9,FALSE))</f>
        <v/>
      </c>
      <c r="X35" s="235" t="str">
        <f>IF(X34="","",VLOOKUP(X34,'シフト記号表（勤務時間帯）'!$C$6:$K$35,9,FALSE))</f>
        <v/>
      </c>
      <c r="Y35" s="236" t="str">
        <f>IF(Y34="","",VLOOKUP(Y34,'シフト記号表（勤務時間帯）'!$C$6:$K$35,9,FALSE))</f>
        <v/>
      </c>
      <c r="Z35" s="234" t="str">
        <f>IF(Z34="","",VLOOKUP(Z34,'シフト記号表（勤務時間帯）'!$C$6:$K$35,9,FALSE))</f>
        <v/>
      </c>
      <c r="AA35" s="235" t="str">
        <f>IF(AA34="","",VLOOKUP(AA34,'シフト記号表（勤務時間帯）'!$C$6:$K$35,9,FALSE))</f>
        <v/>
      </c>
      <c r="AB35" s="235" t="str">
        <f>IF(AB34="","",VLOOKUP(AB34,'シフト記号表（勤務時間帯）'!$C$6:$K$35,9,FALSE))</f>
        <v/>
      </c>
      <c r="AC35" s="235" t="str">
        <f>IF(AC34="","",VLOOKUP(AC34,'シフト記号表（勤務時間帯）'!$C$6:$K$35,9,FALSE))</f>
        <v/>
      </c>
      <c r="AD35" s="235" t="str">
        <f>IF(AD34="","",VLOOKUP(AD34,'シフト記号表（勤務時間帯）'!$C$6:$K$35,9,FALSE))</f>
        <v/>
      </c>
      <c r="AE35" s="235" t="str">
        <f>IF(AE34="","",VLOOKUP(AE34,'シフト記号表（勤務時間帯）'!$C$6:$K$35,9,FALSE))</f>
        <v/>
      </c>
      <c r="AF35" s="236" t="str">
        <f>IF(AF34="","",VLOOKUP(AF34,'シフト記号表（勤務時間帯）'!$C$6:$K$35,9,FALSE))</f>
        <v/>
      </c>
      <c r="AG35" s="234" t="str">
        <f>IF(AG34="","",VLOOKUP(AG34,'シフト記号表（勤務時間帯）'!$C$6:$K$35,9,FALSE))</f>
        <v/>
      </c>
      <c r="AH35" s="235" t="str">
        <f>IF(AH34="","",VLOOKUP(AH34,'シフト記号表（勤務時間帯）'!$C$6:$K$35,9,FALSE))</f>
        <v/>
      </c>
      <c r="AI35" s="235" t="str">
        <f>IF(AI34="","",VLOOKUP(AI34,'シフト記号表（勤務時間帯）'!$C$6:$K$35,9,FALSE))</f>
        <v/>
      </c>
      <c r="AJ35" s="235" t="str">
        <f>IF(AJ34="","",VLOOKUP(AJ34,'シフト記号表（勤務時間帯）'!$C$6:$K$35,9,FALSE))</f>
        <v/>
      </c>
      <c r="AK35" s="235" t="str">
        <f>IF(AK34="","",VLOOKUP(AK34,'シフト記号表（勤務時間帯）'!$C$6:$K$35,9,FALSE))</f>
        <v/>
      </c>
      <c r="AL35" s="235" t="str">
        <f>IF(AL34="","",VLOOKUP(AL34,'シフト記号表（勤務時間帯）'!$C$6:$K$35,9,FALSE))</f>
        <v/>
      </c>
      <c r="AM35" s="236" t="str">
        <f>IF(AM34="","",VLOOKUP(AM34,'シフト記号表（勤務時間帯）'!$C$6:$K$35,9,FALSE))</f>
        <v/>
      </c>
      <c r="AN35" s="234" t="str">
        <f>IF(AN34="","",VLOOKUP(AN34,'シフト記号表（勤務時間帯）'!$C$6:$K$35,9,FALSE))</f>
        <v/>
      </c>
      <c r="AO35" s="235" t="str">
        <f>IF(AO34="","",VLOOKUP(AO34,'シフト記号表（勤務時間帯）'!$C$6:$K$35,9,FALSE))</f>
        <v/>
      </c>
      <c r="AP35" s="235" t="str">
        <f>IF(AP34="","",VLOOKUP(AP34,'シフト記号表（勤務時間帯）'!$C$6:$K$35,9,FALSE))</f>
        <v/>
      </c>
      <c r="AQ35" s="235" t="str">
        <f>IF(AQ34="","",VLOOKUP(AQ34,'シフト記号表（勤務時間帯）'!$C$6:$K$35,9,FALSE))</f>
        <v/>
      </c>
      <c r="AR35" s="235" t="str">
        <f>IF(AR34="","",VLOOKUP(AR34,'シフト記号表（勤務時間帯）'!$C$6:$K$35,9,FALSE))</f>
        <v/>
      </c>
      <c r="AS35" s="235" t="str">
        <f>IF(AS34="","",VLOOKUP(AS34,'シフト記号表（勤務時間帯）'!$C$6:$K$35,9,FALSE))</f>
        <v/>
      </c>
      <c r="AT35" s="236" t="str">
        <f>IF(AT34="","",VLOOKUP(AT34,'シフト記号表（勤務時間帯）'!$C$6:$K$35,9,FALSE))</f>
        <v/>
      </c>
      <c r="AU35" s="234" t="str">
        <f>IF(AU34="","",VLOOKUP(AU34,'シフト記号表（勤務時間帯）'!$C$6:$K$35,9,FALSE))</f>
        <v/>
      </c>
      <c r="AV35" s="235" t="str">
        <f>IF(AV34="","",VLOOKUP(AV34,'シフト記号表（勤務時間帯）'!$C$6:$K$35,9,FALSE))</f>
        <v/>
      </c>
      <c r="AW35" s="235" t="str">
        <f>IF(AW34="","",VLOOKUP(AW34,'シフト記号表（勤務時間帯）'!$C$6:$K$35,9,FALSE))</f>
        <v/>
      </c>
      <c r="AX35" s="1257" t="str">
        <f>IF($BB$3="４週",SUM(S35:AT35),IF($BB$3="暦月",SUM(S35:AW35),""))</f>
        <v/>
      </c>
      <c r="AY35" s="1258"/>
      <c r="AZ35" s="1259" t="str">
        <f>IF($BB$3="４週",AX35/4,IF($BB$3="暦月",'勤務表（参考様式１_100名まで）'!AX35/('勤務表（参考様式１_100名まで）'!$BB$8/7),""))</f>
        <v/>
      </c>
      <c r="BA35" s="1260"/>
      <c r="BB35" s="1306"/>
      <c r="BC35" s="1307"/>
      <c r="BD35" s="1307"/>
      <c r="BE35" s="1307"/>
      <c r="BF35" s="1308"/>
    </row>
    <row r="36" spans="2:58" ht="20.25" customHeight="1" x14ac:dyDescent="0.2">
      <c r="B36" s="1268"/>
      <c r="C36" s="1275"/>
      <c r="D36" s="1276"/>
      <c r="E36" s="1277"/>
      <c r="F36" s="233">
        <f>C34</f>
        <v>0</v>
      </c>
      <c r="G36" s="1280"/>
      <c r="H36" s="1284"/>
      <c r="I36" s="1282"/>
      <c r="J36" s="1282"/>
      <c r="K36" s="1283"/>
      <c r="L36" s="1287"/>
      <c r="M36" s="1252"/>
      <c r="N36" s="1252"/>
      <c r="O36" s="1253"/>
      <c r="P36" s="1261" t="s">
        <v>342</v>
      </c>
      <c r="Q36" s="1262"/>
      <c r="R36" s="1263"/>
      <c r="S36" s="238" t="str">
        <f>IF(S34="","",VLOOKUP(S34,'シフト記号表（勤務時間帯）'!$C$6:$U$35,19,FALSE))</f>
        <v/>
      </c>
      <c r="T36" s="239" t="str">
        <f>IF(T34="","",VLOOKUP(T34,'シフト記号表（勤務時間帯）'!$C$6:$U$35,19,FALSE))</f>
        <v/>
      </c>
      <c r="U36" s="239" t="str">
        <f>IF(U34="","",VLOOKUP(U34,'シフト記号表（勤務時間帯）'!$C$6:$U$35,19,FALSE))</f>
        <v/>
      </c>
      <c r="V36" s="239" t="str">
        <f>IF(V34="","",VLOOKUP(V34,'シフト記号表（勤務時間帯）'!$C$6:$U$35,19,FALSE))</f>
        <v/>
      </c>
      <c r="W36" s="239" t="str">
        <f>IF(W34="","",VLOOKUP(W34,'シフト記号表（勤務時間帯）'!$C$6:$U$35,19,FALSE))</f>
        <v/>
      </c>
      <c r="X36" s="239" t="str">
        <f>IF(X34="","",VLOOKUP(X34,'シフト記号表（勤務時間帯）'!$C$6:$U$35,19,FALSE))</f>
        <v/>
      </c>
      <c r="Y36" s="240" t="str">
        <f>IF(Y34="","",VLOOKUP(Y34,'シフト記号表（勤務時間帯）'!$C$6:$U$35,19,FALSE))</f>
        <v/>
      </c>
      <c r="Z36" s="238" t="str">
        <f>IF(Z34="","",VLOOKUP(Z34,'シフト記号表（勤務時間帯）'!$C$6:$U$35,19,FALSE))</f>
        <v/>
      </c>
      <c r="AA36" s="239" t="str">
        <f>IF(AA34="","",VLOOKUP(AA34,'シフト記号表（勤務時間帯）'!$C$6:$U$35,19,FALSE))</f>
        <v/>
      </c>
      <c r="AB36" s="239" t="str">
        <f>IF(AB34="","",VLOOKUP(AB34,'シフト記号表（勤務時間帯）'!$C$6:$U$35,19,FALSE))</f>
        <v/>
      </c>
      <c r="AC36" s="239" t="str">
        <f>IF(AC34="","",VLOOKUP(AC34,'シフト記号表（勤務時間帯）'!$C$6:$U$35,19,FALSE))</f>
        <v/>
      </c>
      <c r="AD36" s="239" t="str">
        <f>IF(AD34="","",VLOOKUP(AD34,'シフト記号表（勤務時間帯）'!$C$6:$U$35,19,FALSE))</f>
        <v/>
      </c>
      <c r="AE36" s="239" t="str">
        <f>IF(AE34="","",VLOOKUP(AE34,'シフト記号表（勤務時間帯）'!$C$6:$U$35,19,FALSE))</f>
        <v/>
      </c>
      <c r="AF36" s="240" t="str">
        <f>IF(AF34="","",VLOOKUP(AF34,'シフト記号表（勤務時間帯）'!$C$6:$U$35,19,FALSE))</f>
        <v/>
      </c>
      <c r="AG36" s="238" t="str">
        <f>IF(AG34="","",VLOOKUP(AG34,'シフト記号表（勤務時間帯）'!$C$6:$U$35,19,FALSE))</f>
        <v/>
      </c>
      <c r="AH36" s="239" t="str">
        <f>IF(AH34="","",VLOOKUP(AH34,'シフト記号表（勤務時間帯）'!$C$6:$U$35,19,FALSE))</f>
        <v/>
      </c>
      <c r="AI36" s="239" t="str">
        <f>IF(AI34="","",VLOOKUP(AI34,'シフト記号表（勤務時間帯）'!$C$6:$U$35,19,FALSE))</f>
        <v/>
      </c>
      <c r="AJ36" s="239" t="str">
        <f>IF(AJ34="","",VLOOKUP(AJ34,'シフト記号表（勤務時間帯）'!$C$6:$U$35,19,FALSE))</f>
        <v/>
      </c>
      <c r="AK36" s="239" t="str">
        <f>IF(AK34="","",VLOOKUP(AK34,'シフト記号表（勤務時間帯）'!$C$6:$U$35,19,FALSE))</f>
        <v/>
      </c>
      <c r="AL36" s="239" t="str">
        <f>IF(AL34="","",VLOOKUP(AL34,'シフト記号表（勤務時間帯）'!$C$6:$U$35,19,FALSE))</f>
        <v/>
      </c>
      <c r="AM36" s="240" t="str">
        <f>IF(AM34="","",VLOOKUP(AM34,'シフト記号表（勤務時間帯）'!$C$6:$U$35,19,FALSE))</f>
        <v/>
      </c>
      <c r="AN36" s="238" t="str">
        <f>IF(AN34="","",VLOOKUP(AN34,'シフト記号表（勤務時間帯）'!$C$6:$U$35,19,FALSE))</f>
        <v/>
      </c>
      <c r="AO36" s="239" t="str">
        <f>IF(AO34="","",VLOOKUP(AO34,'シフト記号表（勤務時間帯）'!$C$6:$U$35,19,FALSE))</f>
        <v/>
      </c>
      <c r="AP36" s="239" t="str">
        <f>IF(AP34="","",VLOOKUP(AP34,'シフト記号表（勤務時間帯）'!$C$6:$U$35,19,FALSE))</f>
        <v/>
      </c>
      <c r="AQ36" s="239" t="str">
        <f>IF(AQ34="","",VLOOKUP(AQ34,'シフト記号表（勤務時間帯）'!$C$6:$U$35,19,FALSE))</f>
        <v/>
      </c>
      <c r="AR36" s="239" t="str">
        <f>IF(AR34="","",VLOOKUP(AR34,'シフト記号表（勤務時間帯）'!$C$6:$U$35,19,FALSE))</f>
        <v/>
      </c>
      <c r="AS36" s="239" t="str">
        <f>IF(AS34="","",VLOOKUP(AS34,'シフト記号表（勤務時間帯）'!$C$6:$U$35,19,FALSE))</f>
        <v/>
      </c>
      <c r="AT36" s="240" t="str">
        <f>IF(AT34="","",VLOOKUP(AT34,'シフト記号表（勤務時間帯）'!$C$6:$U$35,19,FALSE))</f>
        <v/>
      </c>
      <c r="AU36" s="238" t="str">
        <f>IF(AU34="","",VLOOKUP(AU34,'シフト記号表（勤務時間帯）'!$C$6:$U$35,19,FALSE))</f>
        <v/>
      </c>
      <c r="AV36" s="239" t="str">
        <f>IF(AV34="","",VLOOKUP(AV34,'シフト記号表（勤務時間帯）'!$C$6:$U$35,19,FALSE))</f>
        <v/>
      </c>
      <c r="AW36" s="239" t="str">
        <f>IF(AW34="","",VLOOKUP(AW34,'シフト記号表（勤務時間帯）'!$C$6:$U$35,19,FALSE))</f>
        <v/>
      </c>
      <c r="AX36" s="1264" t="str">
        <f>IF($BB$3="４週",SUM(S36:AT36),IF($BB$3="暦月",SUM(S36:AW36),""))</f>
        <v/>
      </c>
      <c r="AY36" s="1265"/>
      <c r="AZ36" s="1266" t="str">
        <f>IF($BB$3="４週",AX36/4,IF($BB$3="暦月",'勤務表（参考様式１_100名まで）'!AX36/('勤務表（参考様式１_100名まで）'!$BB$8/7),""))</f>
        <v/>
      </c>
      <c r="BA36" s="1267"/>
      <c r="BB36" s="1309"/>
      <c r="BC36" s="1310"/>
      <c r="BD36" s="1310"/>
      <c r="BE36" s="1310"/>
      <c r="BF36" s="1311"/>
    </row>
    <row r="37" spans="2:58" ht="20.25" customHeight="1" x14ac:dyDescent="0.2">
      <c r="B37" s="1268">
        <f>B34+1</f>
        <v>6</v>
      </c>
      <c r="C37" s="1269"/>
      <c r="D37" s="1270"/>
      <c r="E37" s="1271"/>
      <c r="F37" s="241"/>
      <c r="G37" s="1278"/>
      <c r="H37" s="1281"/>
      <c r="I37" s="1282"/>
      <c r="J37" s="1282"/>
      <c r="K37" s="1283"/>
      <c r="L37" s="1285"/>
      <c r="M37" s="1246"/>
      <c r="N37" s="1246"/>
      <c r="O37" s="1247"/>
      <c r="P37" s="1288" t="s">
        <v>340</v>
      </c>
      <c r="Q37" s="1289"/>
      <c r="R37" s="1290"/>
      <c r="S37" s="230"/>
      <c r="T37" s="231"/>
      <c r="U37" s="231"/>
      <c r="V37" s="231"/>
      <c r="W37" s="231"/>
      <c r="X37" s="231"/>
      <c r="Y37" s="232"/>
      <c r="Z37" s="230"/>
      <c r="AA37" s="231"/>
      <c r="AB37" s="231"/>
      <c r="AC37" s="231"/>
      <c r="AD37" s="231"/>
      <c r="AE37" s="231"/>
      <c r="AF37" s="232"/>
      <c r="AG37" s="230"/>
      <c r="AH37" s="231"/>
      <c r="AI37" s="231"/>
      <c r="AJ37" s="231"/>
      <c r="AK37" s="231"/>
      <c r="AL37" s="231"/>
      <c r="AM37" s="232"/>
      <c r="AN37" s="230"/>
      <c r="AO37" s="231"/>
      <c r="AP37" s="231"/>
      <c r="AQ37" s="231"/>
      <c r="AR37" s="231"/>
      <c r="AS37" s="231"/>
      <c r="AT37" s="232"/>
      <c r="AU37" s="230"/>
      <c r="AV37" s="231"/>
      <c r="AW37" s="231"/>
      <c r="AX37" s="1241"/>
      <c r="AY37" s="1242"/>
      <c r="AZ37" s="1243"/>
      <c r="BA37" s="1244"/>
      <c r="BB37" s="1303"/>
      <c r="BC37" s="1304"/>
      <c r="BD37" s="1304"/>
      <c r="BE37" s="1304"/>
      <c r="BF37" s="1305"/>
    </row>
    <row r="38" spans="2:58" ht="20.25" customHeight="1" x14ac:dyDescent="0.2">
      <c r="B38" s="1268"/>
      <c r="C38" s="1272"/>
      <c r="D38" s="1273"/>
      <c r="E38" s="1274"/>
      <c r="F38" s="233"/>
      <c r="G38" s="1279"/>
      <c r="H38" s="1284"/>
      <c r="I38" s="1282"/>
      <c r="J38" s="1282"/>
      <c r="K38" s="1283"/>
      <c r="L38" s="1286"/>
      <c r="M38" s="1249"/>
      <c r="N38" s="1249"/>
      <c r="O38" s="1250"/>
      <c r="P38" s="1254" t="s">
        <v>341</v>
      </c>
      <c r="Q38" s="1255"/>
      <c r="R38" s="1256"/>
      <c r="S38" s="234" t="str">
        <f>IF(S37="","",VLOOKUP(S37,'シフト記号表（勤務時間帯）'!$C$6:$K$35,9,FALSE))</f>
        <v/>
      </c>
      <c r="T38" s="235" t="str">
        <f>IF(T37="","",VLOOKUP(T37,'シフト記号表（勤務時間帯）'!$C$6:$K$35,9,FALSE))</f>
        <v/>
      </c>
      <c r="U38" s="235" t="str">
        <f>IF(U37="","",VLOOKUP(U37,'シフト記号表（勤務時間帯）'!$C$6:$K$35,9,FALSE))</f>
        <v/>
      </c>
      <c r="V38" s="235" t="str">
        <f>IF(V37="","",VLOOKUP(V37,'シフト記号表（勤務時間帯）'!$C$6:$K$35,9,FALSE))</f>
        <v/>
      </c>
      <c r="W38" s="235" t="str">
        <f>IF(W37="","",VLOOKUP(W37,'シフト記号表（勤務時間帯）'!$C$6:$K$35,9,FALSE))</f>
        <v/>
      </c>
      <c r="X38" s="235" t="str">
        <f>IF(X37="","",VLOOKUP(X37,'シフト記号表（勤務時間帯）'!$C$6:$K$35,9,FALSE))</f>
        <v/>
      </c>
      <c r="Y38" s="236" t="str">
        <f>IF(Y37="","",VLOOKUP(Y37,'シフト記号表（勤務時間帯）'!$C$6:$K$35,9,FALSE))</f>
        <v/>
      </c>
      <c r="Z38" s="234" t="str">
        <f>IF(Z37="","",VLOOKUP(Z37,'シフト記号表（勤務時間帯）'!$C$6:$K$35,9,FALSE))</f>
        <v/>
      </c>
      <c r="AA38" s="235" t="str">
        <f>IF(AA37="","",VLOOKUP(AA37,'シフト記号表（勤務時間帯）'!$C$6:$K$35,9,FALSE))</f>
        <v/>
      </c>
      <c r="AB38" s="235" t="str">
        <f>IF(AB37="","",VLOOKUP(AB37,'シフト記号表（勤務時間帯）'!$C$6:$K$35,9,FALSE))</f>
        <v/>
      </c>
      <c r="AC38" s="235" t="str">
        <f>IF(AC37="","",VLOOKUP(AC37,'シフト記号表（勤務時間帯）'!$C$6:$K$35,9,FALSE))</f>
        <v/>
      </c>
      <c r="AD38" s="235" t="str">
        <f>IF(AD37="","",VLOOKUP(AD37,'シフト記号表（勤務時間帯）'!$C$6:$K$35,9,FALSE))</f>
        <v/>
      </c>
      <c r="AE38" s="235" t="str">
        <f>IF(AE37="","",VLOOKUP(AE37,'シフト記号表（勤務時間帯）'!$C$6:$K$35,9,FALSE))</f>
        <v/>
      </c>
      <c r="AF38" s="236" t="str">
        <f>IF(AF37="","",VLOOKUP(AF37,'シフト記号表（勤務時間帯）'!$C$6:$K$35,9,FALSE))</f>
        <v/>
      </c>
      <c r="AG38" s="234" t="str">
        <f>IF(AG37="","",VLOOKUP(AG37,'シフト記号表（勤務時間帯）'!$C$6:$K$35,9,FALSE))</f>
        <v/>
      </c>
      <c r="AH38" s="235" t="str">
        <f>IF(AH37="","",VLOOKUP(AH37,'シフト記号表（勤務時間帯）'!$C$6:$K$35,9,FALSE))</f>
        <v/>
      </c>
      <c r="AI38" s="235" t="str">
        <f>IF(AI37="","",VLOOKUP(AI37,'シフト記号表（勤務時間帯）'!$C$6:$K$35,9,FALSE))</f>
        <v/>
      </c>
      <c r="AJ38" s="235" t="str">
        <f>IF(AJ37="","",VLOOKUP(AJ37,'シフト記号表（勤務時間帯）'!$C$6:$K$35,9,FALSE))</f>
        <v/>
      </c>
      <c r="AK38" s="235" t="str">
        <f>IF(AK37="","",VLOOKUP(AK37,'シフト記号表（勤務時間帯）'!$C$6:$K$35,9,FALSE))</f>
        <v/>
      </c>
      <c r="AL38" s="235" t="str">
        <f>IF(AL37="","",VLOOKUP(AL37,'シフト記号表（勤務時間帯）'!$C$6:$K$35,9,FALSE))</f>
        <v/>
      </c>
      <c r="AM38" s="236" t="str">
        <f>IF(AM37="","",VLOOKUP(AM37,'シフト記号表（勤務時間帯）'!$C$6:$K$35,9,FALSE))</f>
        <v/>
      </c>
      <c r="AN38" s="234" t="str">
        <f>IF(AN37="","",VLOOKUP(AN37,'シフト記号表（勤務時間帯）'!$C$6:$K$35,9,FALSE))</f>
        <v/>
      </c>
      <c r="AO38" s="235" t="str">
        <f>IF(AO37="","",VLOOKUP(AO37,'シフト記号表（勤務時間帯）'!$C$6:$K$35,9,FALSE))</f>
        <v/>
      </c>
      <c r="AP38" s="235" t="str">
        <f>IF(AP37="","",VLOOKUP(AP37,'シフト記号表（勤務時間帯）'!$C$6:$K$35,9,FALSE))</f>
        <v/>
      </c>
      <c r="AQ38" s="235" t="str">
        <f>IF(AQ37="","",VLOOKUP(AQ37,'シフト記号表（勤務時間帯）'!$C$6:$K$35,9,FALSE))</f>
        <v/>
      </c>
      <c r="AR38" s="235" t="str">
        <f>IF(AR37="","",VLOOKUP(AR37,'シフト記号表（勤務時間帯）'!$C$6:$K$35,9,FALSE))</f>
        <v/>
      </c>
      <c r="AS38" s="235" t="str">
        <f>IF(AS37="","",VLOOKUP(AS37,'シフト記号表（勤務時間帯）'!$C$6:$K$35,9,FALSE))</f>
        <v/>
      </c>
      <c r="AT38" s="236" t="str">
        <f>IF(AT37="","",VLOOKUP(AT37,'シフト記号表（勤務時間帯）'!$C$6:$K$35,9,FALSE))</f>
        <v/>
      </c>
      <c r="AU38" s="234" t="str">
        <f>IF(AU37="","",VLOOKUP(AU37,'シフト記号表（勤務時間帯）'!$C$6:$K$35,9,FALSE))</f>
        <v/>
      </c>
      <c r="AV38" s="235" t="str">
        <f>IF(AV37="","",VLOOKUP(AV37,'シフト記号表（勤務時間帯）'!$C$6:$K$35,9,FALSE))</f>
        <v/>
      </c>
      <c r="AW38" s="235" t="str">
        <f>IF(AW37="","",VLOOKUP(AW37,'シフト記号表（勤務時間帯）'!$C$6:$K$35,9,FALSE))</f>
        <v/>
      </c>
      <c r="AX38" s="1257" t="str">
        <f>IF($BB$3="４週",SUM(S38:AT38),IF($BB$3="暦月",SUM(S38:AW38),""))</f>
        <v/>
      </c>
      <c r="AY38" s="1258"/>
      <c r="AZ38" s="1259" t="str">
        <f>IF($BB$3="４週",AX38/4,IF($BB$3="暦月",'勤務表（参考様式１_100名まで）'!AX38/('勤務表（参考様式１_100名まで）'!$BB$8/7),""))</f>
        <v/>
      </c>
      <c r="BA38" s="1260"/>
      <c r="BB38" s="1306"/>
      <c r="BC38" s="1307"/>
      <c r="BD38" s="1307"/>
      <c r="BE38" s="1307"/>
      <c r="BF38" s="1308"/>
    </row>
    <row r="39" spans="2:58" ht="20.25" customHeight="1" x14ac:dyDescent="0.2">
      <c r="B39" s="1268"/>
      <c r="C39" s="1275"/>
      <c r="D39" s="1276"/>
      <c r="E39" s="1277"/>
      <c r="F39" s="233">
        <f>C37</f>
        <v>0</v>
      </c>
      <c r="G39" s="1280"/>
      <c r="H39" s="1284"/>
      <c r="I39" s="1282"/>
      <c r="J39" s="1282"/>
      <c r="K39" s="1283"/>
      <c r="L39" s="1287"/>
      <c r="M39" s="1252"/>
      <c r="N39" s="1252"/>
      <c r="O39" s="1253"/>
      <c r="P39" s="1261" t="s">
        <v>342</v>
      </c>
      <c r="Q39" s="1262"/>
      <c r="R39" s="1263"/>
      <c r="S39" s="238" t="str">
        <f>IF(S37="","",VLOOKUP(S37,'シフト記号表（勤務時間帯）'!$C$6:$U$35,19,FALSE))</f>
        <v/>
      </c>
      <c r="T39" s="239" t="str">
        <f>IF(T37="","",VLOOKUP(T37,'シフト記号表（勤務時間帯）'!$C$6:$U$35,19,FALSE))</f>
        <v/>
      </c>
      <c r="U39" s="239" t="str">
        <f>IF(U37="","",VLOOKUP(U37,'シフト記号表（勤務時間帯）'!$C$6:$U$35,19,FALSE))</f>
        <v/>
      </c>
      <c r="V39" s="239" t="str">
        <f>IF(V37="","",VLOOKUP(V37,'シフト記号表（勤務時間帯）'!$C$6:$U$35,19,FALSE))</f>
        <v/>
      </c>
      <c r="W39" s="239" t="str">
        <f>IF(W37="","",VLOOKUP(W37,'シフト記号表（勤務時間帯）'!$C$6:$U$35,19,FALSE))</f>
        <v/>
      </c>
      <c r="X39" s="239" t="str">
        <f>IF(X37="","",VLOOKUP(X37,'シフト記号表（勤務時間帯）'!$C$6:$U$35,19,FALSE))</f>
        <v/>
      </c>
      <c r="Y39" s="240" t="str">
        <f>IF(Y37="","",VLOOKUP(Y37,'シフト記号表（勤務時間帯）'!$C$6:$U$35,19,FALSE))</f>
        <v/>
      </c>
      <c r="Z39" s="238" t="str">
        <f>IF(Z37="","",VLOOKUP(Z37,'シフト記号表（勤務時間帯）'!$C$6:$U$35,19,FALSE))</f>
        <v/>
      </c>
      <c r="AA39" s="239" t="str">
        <f>IF(AA37="","",VLOOKUP(AA37,'シフト記号表（勤務時間帯）'!$C$6:$U$35,19,FALSE))</f>
        <v/>
      </c>
      <c r="AB39" s="239" t="str">
        <f>IF(AB37="","",VLOOKUP(AB37,'シフト記号表（勤務時間帯）'!$C$6:$U$35,19,FALSE))</f>
        <v/>
      </c>
      <c r="AC39" s="239" t="str">
        <f>IF(AC37="","",VLOOKUP(AC37,'シフト記号表（勤務時間帯）'!$C$6:$U$35,19,FALSE))</f>
        <v/>
      </c>
      <c r="AD39" s="239" t="str">
        <f>IF(AD37="","",VLOOKUP(AD37,'シフト記号表（勤務時間帯）'!$C$6:$U$35,19,FALSE))</f>
        <v/>
      </c>
      <c r="AE39" s="239" t="str">
        <f>IF(AE37="","",VLOOKUP(AE37,'シフト記号表（勤務時間帯）'!$C$6:$U$35,19,FALSE))</f>
        <v/>
      </c>
      <c r="AF39" s="240" t="str">
        <f>IF(AF37="","",VLOOKUP(AF37,'シフト記号表（勤務時間帯）'!$C$6:$U$35,19,FALSE))</f>
        <v/>
      </c>
      <c r="AG39" s="238" t="str">
        <f>IF(AG37="","",VLOOKUP(AG37,'シフト記号表（勤務時間帯）'!$C$6:$U$35,19,FALSE))</f>
        <v/>
      </c>
      <c r="AH39" s="239" t="str">
        <f>IF(AH37="","",VLOOKUP(AH37,'シフト記号表（勤務時間帯）'!$C$6:$U$35,19,FALSE))</f>
        <v/>
      </c>
      <c r="AI39" s="239" t="str">
        <f>IF(AI37="","",VLOOKUP(AI37,'シフト記号表（勤務時間帯）'!$C$6:$U$35,19,FALSE))</f>
        <v/>
      </c>
      <c r="AJ39" s="239" t="str">
        <f>IF(AJ37="","",VLOOKUP(AJ37,'シフト記号表（勤務時間帯）'!$C$6:$U$35,19,FALSE))</f>
        <v/>
      </c>
      <c r="AK39" s="239" t="str">
        <f>IF(AK37="","",VLOOKUP(AK37,'シフト記号表（勤務時間帯）'!$C$6:$U$35,19,FALSE))</f>
        <v/>
      </c>
      <c r="AL39" s="239" t="str">
        <f>IF(AL37="","",VLOOKUP(AL37,'シフト記号表（勤務時間帯）'!$C$6:$U$35,19,FALSE))</f>
        <v/>
      </c>
      <c r="AM39" s="240" t="str">
        <f>IF(AM37="","",VLOOKUP(AM37,'シフト記号表（勤務時間帯）'!$C$6:$U$35,19,FALSE))</f>
        <v/>
      </c>
      <c r="AN39" s="238" t="str">
        <f>IF(AN37="","",VLOOKUP(AN37,'シフト記号表（勤務時間帯）'!$C$6:$U$35,19,FALSE))</f>
        <v/>
      </c>
      <c r="AO39" s="239" t="str">
        <f>IF(AO37="","",VLOOKUP(AO37,'シフト記号表（勤務時間帯）'!$C$6:$U$35,19,FALSE))</f>
        <v/>
      </c>
      <c r="AP39" s="239" t="str">
        <f>IF(AP37="","",VLOOKUP(AP37,'シフト記号表（勤務時間帯）'!$C$6:$U$35,19,FALSE))</f>
        <v/>
      </c>
      <c r="AQ39" s="239" t="str">
        <f>IF(AQ37="","",VLOOKUP(AQ37,'シフト記号表（勤務時間帯）'!$C$6:$U$35,19,FALSE))</f>
        <v/>
      </c>
      <c r="AR39" s="239" t="str">
        <f>IF(AR37="","",VLOOKUP(AR37,'シフト記号表（勤務時間帯）'!$C$6:$U$35,19,FALSE))</f>
        <v/>
      </c>
      <c r="AS39" s="239" t="str">
        <f>IF(AS37="","",VLOOKUP(AS37,'シフト記号表（勤務時間帯）'!$C$6:$U$35,19,FALSE))</f>
        <v/>
      </c>
      <c r="AT39" s="240" t="str">
        <f>IF(AT37="","",VLOOKUP(AT37,'シフト記号表（勤務時間帯）'!$C$6:$U$35,19,FALSE))</f>
        <v/>
      </c>
      <c r="AU39" s="238" t="str">
        <f>IF(AU37="","",VLOOKUP(AU37,'シフト記号表（勤務時間帯）'!$C$6:$U$35,19,FALSE))</f>
        <v/>
      </c>
      <c r="AV39" s="239" t="str">
        <f>IF(AV37="","",VLOOKUP(AV37,'シフト記号表（勤務時間帯）'!$C$6:$U$35,19,FALSE))</f>
        <v/>
      </c>
      <c r="AW39" s="239" t="str">
        <f>IF(AW37="","",VLOOKUP(AW37,'シフト記号表（勤務時間帯）'!$C$6:$U$35,19,FALSE))</f>
        <v/>
      </c>
      <c r="AX39" s="1264" t="str">
        <f>IF($BB$3="４週",SUM(S39:AT39),IF($BB$3="暦月",SUM(S39:AW39),""))</f>
        <v/>
      </c>
      <c r="AY39" s="1265"/>
      <c r="AZ39" s="1266" t="str">
        <f>IF($BB$3="４週",AX39/4,IF($BB$3="暦月",'勤務表（参考様式１_100名まで）'!AX39/('勤務表（参考様式１_100名まで）'!$BB$8/7),""))</f>
        <v/>
      </c>
      <c r="BA39" s="1267"/>
      <c r="BB39" s="1309"/>
      <c r="BC39" s="1310"/>
      <c r="BD39" s="1310"/>
      <c r="BE39" s="1310"/>
      <c r="BF39" s="1311"/>
    </row>
    <row r="40" spans="2:58" ht="20.25" customHeight="1" x14ac:dyDescent="0.2">
      <c r="B40" s="1268">
        <f>B37+1</f>
        <v>7</v>
      </c>
      <c r="C40" s="1269"/>
      <c r="D40" s="1270"/>
      <c r="E40" s="1271"/>
      <c r="F40" s="241"/>
      <c r="G40" s="1278"/>
      <c r="H40" s="1281"/>
      <c r="I40" s="1282"/>
      <c r="J40" s="1282"/>
      <c r="K40" s="1283"/>
      <c r="L40" s="1285"/>
      <c r="M40" s="1246"/>
      <c r="N40" s="1246"/>
      <c r="O40" s="1247"/>
      <c r="P40" s="1288" t="s">
        <v>340</v>
      </c>
      <c r="Q40" s="1289"/>
      <c r="R40" s="1290"/>
      <c r="S40" s="230"/>
      <c r="T40" s="231"/>
      <c r="U40" s="231"/>
      <c r="V40" s="231"/>
      <c r="W40" s="231"/>
      <c r="X40" s="231"/>
      <c r="Y40" s="232"/>
      <c r="Z40" s="230"/>
      <c r="AA40" s="231"/>
      <c r="AB40" s="231"/>
      <c r="AC40" s="231"/>
      <c r="AD40" s="231"/>
      <c r="AE40" s="231"/>
      <c r="AF40" s="232"/>
      <c r="AG40" s="230"/>
      <c r="AH40" s="231"/>
      <c r="AI40" s="231"/>
      <c r="AJ40" s="231"/>
      <c r="AK40" s="231"/>
      <c r="AL40" s="231"/>
      <c r="AM40" s="232"/>
      <c r="AN40" s="230"/>
      <c r="AO40" s="231"/>
      <c r="AP40" s="231"/>
      <c r="AQ40" s="231"/>
      <c r="AR40" s="231"/>
      <c r="AS40" s="231"/>
      <c r="AT40" s="232"/>
      <c r="AU40" s="230"/>
      <c r="AV40" s="231"/>
      <c r="AW40" s="231"/>
      <c r="AX40" s="1241"/>
      <c r="AY40" s="1242"/>
      <c r="AZ40" s="1243"/>
      <c r="BA40" s="1244"/>
      <c r="BB40" s="1303"/>
      <c r="BC40" s="1304"/>
      <c r="BD40" s="1304"/>
      <c r="BE40" s="1304"/>
      <c r="BF40" s="1305"/>
    </row>
    <row r="41" spans="2:58" ht="20.25" customHeight="1" x14ac:dyDescent="0.2">
      <c r="B41" s="1268"/>
      <c r="C41" s="1272"/>
      <c r="D41" s="1273"/>
      <c r="E41" s="1274"/>
      <c r="F41" s="233"/>
      <c r="G41" s="1279"/>
      <c r="H41" s="1284"/>
      <c r="I41" s="1282"/>
      <c r="J41" s="1282"/>
      <c r="K41" s="1283"/>
      <c r="L41" s="1286"/>
      <c r="M41" s="1249"/>
      <c r="N41" s="1249"/>
      <c r="O41" s="1250"/>
      <c r="P41" s="1254" t="s">
        <v>341</v>
      </c>
      <c r="Q41" s="1255"/>
      <c r="R41" s="1256"/>
      <c r="S41" s="234" t="str">
        <f>IF(S40="","",VLOOKUP(S40,'シフト記号表（勤務時間帯）'!$C$6:$K$35,9,FALSE))</f>
        <v/>
      </c>
      <c r="T41" s="235" t="str">
        <f>IF(T40="","",VLOOKUP(T40,'シフト記号表（勤務時間帯）'!$C$6:$K$35,9,FALSE))</f>
        <v/>
      </c>
      <c r="U41" s="235" t="str">
        <f>IF(U40="","",VLOOKUP(U40,'シフト記号表（勤務時間帯）'!$C$6:$K$35,9,FALSE))</f>
        <v/>
      </c>
      <c r="V41" s="235" t="str">
        <f>IF(V40="","",VLOOKUP(V40,'シフト記号表（勤務時間帯）'!$C$6:$K$35,9,FALSE))</f>
        <v/>
      </c>
      <c r="W41" s="235" t="str">
        <f>IF(W40="","",VLOOKUP(W40,'シフト記号表（勤務時間帯）'!$C$6:$K$35,9,FALSE))</f>
        <v/>
      </c>
      <c r="X41" s="235" t="str">
        <f>IF(X40="","",VLOOKUP(X40,'シフト記号表（勤務時間帯）'!$C$6:$K$35,9,FALSE))</f>
        <v/>
      </c>
      <c r="Y41" s="236" t="str">
        <f>IF(Y40="","",VLOOKUP(Y40,'シフト記号表（勤務時間帯）'!$C$6:$K$35,9,FALSE))</f>
        <v/>
      </c>
      <c r="Z41" s="234" t="str">
        <f>IF(Z40="","",VLOOKUP(Z40,'シフト記号表（勤務時間帯）'!$C$6:$K$35,9,FALSE))</f>
        <v/>
      </c>
      <c r="AA41" s="235" t="str">
        <f>IF(AA40="","",VLOOKUP(AA40,'シフト記号表（勤務時間帯）'!$C$6:$K$35,9,FALSE))</f>
        <v/>
      </c>
      <c r="AB41" s="235" t="str">
        <f>IF(AB40="","",VLOOKUP(AB40,'シフト記号表（勤務時間帯）'!$C$6:$K$35,9,FALSE))</f>
        <v/>
      </c>
      <c r="AC41" s="235" t="str">
        <f>IF(AC40="","",VLOOKUP(AC40,'シフト記号表（勤務時間帯）'!$C$6:$K$35,9,FALSE))</f>
        <v/>
      </c>
      <c r="AD41" s="235" t="str">
        <f>IF(AD40="","",VLOOKUP(AD40,'シフト記号表（勤務時間帯）'!$C$6:$K$35,9,FALSE))</f>
        <v/>
      </c>
      <c r="AE41" s="235" t="str">
        <f>IF(AE40="","",VLOOKUP(AE40,'シフト記号表（勤務時間帯）'!$C$6:$K$35,9,FALSE))</f>
        <v/>
      </c>
      <c r="AF41" s="236" t="str">
        <f>IF(AF40="","",VLOOKUP(AF40,'シフト記号表（勤務時間帯）'!$C$6:$K$35,9,FALSE))</f>
        <v/>
      </c>
      <c r="AG41" s="234" t="str">
        <f>IF(AG40="","",VLOOKUP(AG40,'シフト記号表（勤務時間帯）'!$C$6:$K$35,9,FALSE))</f>
        <v/>
      </c>
      <c r="AH41" s="235" t="str">
        <f>IF(AH40="","",VLOOKUP(AH40,'シフト記号表（勤務時間帯）'!$C$6:$K$35,9,FALSE))</f>
        <v/>
      </c>
      <c r="AI41" s="235" t="str">
        <f>IF(AI40="","",VLOOKUP(AI40,'シフト記号表（勤務時間帯）'!$C$6:$K$35,9,FALSE))</f>
        <v/>
      </c>
      <c r="AJ41" s="235" t="str">
        <f>IF(AJ40="","",VLOOKUP(AJ40,'シフト記号表（勤務時間帯）'!$C$6:$K$35,9,FALSE))</f>
        <v/>
      </c>
      <c r="AK41" s="235" t="str">
        <f>IF(AK40="","",VLOOKUP(AK40,'シフト記号表（勤務時間帯）'!$C$6:$K$35,9,FALSE))</f>
        <v/>
      </c>
      <c r="AL41" s="235" t="str">
        <f>IF(AL40="","",VLOOKUP(AL40,'シフト記号表（勤務時間帯）'!$C$6:$K$35,9,FALSE))</f>
        <v/>
      </c>
      <c r="AM41" s="236" t="str">
        <f>IF(AM40="","",VLOOKUP(AM40,'シフト記号表（勤務時間帯）'!$C$6:$K$35,9,FALSE))</f>
        <v/>
      </c>
      <c r="AN41" s="234" t="str">
        <f>IF(AN40="","",VLOOKUP(AN40,'シフト記号表（勤務時間帯）'!$C$6:$K$35,9,FALSE))</f>
        <v/>
      </c>
      <c r="AO41" s="235" t="str">
        <f>IF(AO40="","",VLOOKUP(AO40,'シフト記号表（勤務時間帯）'!$C$6:$K$35,9,FALSE))</f>
        <v/>
      </c>
      <c r="AP41" s="235" t="str">
        <f>IF(AP40="","",VLOOKUP(AP40,'シフト記号表（勤務時間帯）'!$C$6:$K$35,9,FALSE))</f>
        <v/>
      </c>
      <c r="AQ41" s="235" t="str">
        <f>IF(AQ40="","",VLOOKUP(AQ40,'シフト記号表（勤務時間帯）'!$C$6:$K$35,9,FALSE))</f>
        <v/>
      </c>
      <c r="AR41" s="235" t="str">
        <f>IF(AR40="","",VLOOKUP(AR40,'シフト記号表（勤務時間帯）'!$C$6:$K$35,9,FALSE))</f>
        <v/>
      </c>
      <c r="AS41" s="235" t="str">
        <f>IF(AS40="","",VLOOKUP(AS40,'シフト記号表（勤務時間帯）'!$C$6:$K$35,9,FALSE))</f>
        <v/>
      </c>
      <c r="AT41" s="236" t="str">
        <f>IF(AT40="","",VLOOKUP(AT40,'シフト記号表（勤務時間帯）'!$C$6:$K$35,9,FALSE))</f>
        <v/>
      </c>
      <c r="AU41" s="234" t="str">
        <f>IF(AU40="","",VLOOKUP(AU40,'シフト記号表（勤務時間帯）'!$C$6:$K$35,9,FALSE))</f>
        <v/>
      </c>
      <c r="AV41" s="235" t="str">
        <f>IF(AV40="","",VLOOKUP(AV40,'シフト記号表（勤務時間帯）'!$C$6:$K$35,9,FALSE))</f>
        <v/>
      </c>
      <c r="AW41" s="235" t="str">
        <f>IF(AW40="","",VLOOKUP(AW40,'シフト記号表（勤務時間帯）'!$C$6:$K$35,9,FALSE))</f>
        <v/>
      </c>
      <c r="AX41" s="1257" t="str">
        <f>IF($BB$3="４週",SUM(S41:AT41),IF($BB$3="暦月",SUM(S41:AW41),""))</f>
        <v/>
      </c>
      <c r="AY41" s="1258"/>
      <c r="AZ41" s="1259" t="str">
        <f>IF($BB$3="４週",AX41/4,IF($BB$3="暦月",'勤務表（参考様式１_100名まで）'!AX41/('勤務表（参考様式１_100名まで）'!$BB$8/7),""))</f>
        <v/>
      </c>
      <c r="BA41" s="1260"/>
      <c r="BB41" s="1306"/>
      <c r="BC41" s="1307"/>
      <c r="BD41" s="1307"/>
      <c r="BE41" s="1307"/>
      <c r="BF41" s="1308"/>
    </row>
    <row r="42" spans="2:58" ht="20.25" customHeight="1" x14ac:dyDescent="0.2">
      <c r="B42" s="1268"/>
      <c r="C42" s="1275"/>
      <c r="D42" s="1276"/>
      <c r="E42" s="1277"/>
      <c r="F42" s="233">
        <f>C40</f>
        <v>0</v>
      </c>
      <c r="G42" s="1280"/>
      <c r="H42" s="1284"/>
      <c r="I42" s="1282"/>
      <c r="J42" s="1282"/>
      <c r="K42" s="1283"/>
      <c r="L42" s="1287"/>
      <c r="M42" s="1252"/>
      <c r="N42" s="1252"/>
      <c r="O42" s="1253"/>
      <c r="P42" s="1261" t="s">
        <v>342</v>
      </c>
      <c r="Q42" s="1262"/>
      <c r="R42" s="1263"/>
      <c r="S42" s="238" t="str">
        <f>IF(S40="","",VLOOKUP(S40,'シフト記号表（勤務時間帯）'!$C$6:$U$35,19,FALSE))</f>
        <v/>
      </c>
      <c r="T42" s="239" t="str">
        <f>IF(T40="","",VLOOKUP(T40,'シフト記号表（勤務時間帯）'!$C$6:$U$35,19,FALSE))</f>
        <v/>
      </c>
      <c r="U42" s="239" t="str">
        <f>IF(U40="","",VLOOKUP(U40,'シフト記号表（勤務時間帯）'!$C$6:$U$35,19,FALSE))</f>
        <v/>
      </c>
      <c r="V42" s="239" t="str">
        <f>IF(V40="","",VLOOKUP(V40,'シフト記号表（勤務時間帯）'!$C$6:$U$35,19,FALSE))</f>
        <v/>
      </c>
      <c r="W42" s="239" t="str">
        <f>IF(W40="","",VLOOKUP(W40,'シフト記号表（勤務時間帯）'!$C$6:$U$35,19,FALSE))</f>
        <v/>
      </c>
      <c r="X42" s="239" t="str">
        <f>IF(X40="","",VLOOKUP(X40,'シフト記号表（勤務時間帯）'!$C$6:$U$35,19,FALSE))</f>
        <v/>
      </c>
      <c r="Y42" s="240" t="str">
        <f>IF(Y40="","",VLOOKUP(Y40,'シフト記号表（勤務時間帯）'!$C$6:$U$35,19,FALSE))</f>
        <v/>
      </c>
      <c r="Z42" s="238" t="str">
        <f>IF(Z40="","",VLOOKUP(Z40,'シフト記号表（勤務時間帯）'!$C$6:$U$35,19,FALSE))</f>
        <v/>
      </c>
      <c r="AA42" s="239" t="str">
        <f>IF(AA40="","",VLOOKUP(AA40,'シフト記号表（勤務時間帯）'!$C$6:$U$35,19,FALSE))</f>
        <v/>
      </c>
      <c r="AB42" s="239" t="str">
        <f>IF(AB40="","",VLOOKUP(AB40,'シフト記号表（勤務時間帯）'!$C$6:$U$35,19,FALSE))</f>
        <v/>
      </c>
      <c r="AC42" s="239" t="str">
        <f>IF(AC40="","",VLOOKUP(AC40,'シフト記号表（勤務時間帯）'!$C$6:$U$35,19,FALSE))</f>
        <v/>
      </c>
      <c r="AD42" s="239" t="str">
        <f>IF(AD40="","",VLOOKUP(AD40,'シフト記号表（勤務時間帯）'!$C$6:$U$35,19,FALSE))</f>
        <v/>
      </c>
      <c r="AE42" s="239" t="str">
        <f>IF(AE40="","",VLOOKUP(AE40,'シフト記号表（勤務時間帯）'!$C$6:$U$35,19,FALSE))</f>
        <v/>
      </c>
      <c r="AF42" s="240" t="str">
        <f>IF(AF40="","",VLOOKUP(AF40,'シフト記号表（勤務時間帯）'!$C$6:$U$35,19,FALSE))</f>
        <v/>
      </c>
      <c r="AG42" s="238" t="str">
        <f>IF(AG40="","",VLOOKUP(AG40,'シフト記号表（勤務時間帯）'!$C$6:$U$35,19,FALSE))</f>
        <v/>
      </c>
      <c r="AH42" s="239" t="str">
        <f>IF(AH40="","",VLOOKUP(AH40,'シフト記号表（勤務時間帯）'!$C$6:$U$35,19,FALSE))</f>
        <v/>
      </c>
      <c r="AI42" s="239" t="str">
        <f>IF(AI40="","",VLOOKUP(AI40,'シフト記号表（勤務時間帯）'!$C$6:$U$35,19,FALSE))</f>
        <v/>
      </c>
      <c r="AJ42" s="239" t="str">
        <f>IF(AJ40="","",VLOOKUP(AJ40,'シフト記号表（勤務時間帯）'!$C$6:$U$35,19,FALSE))</f>
        <v/>
      </c>
      <c r="AK42" s="239" t="str">
        <f>IF(AK40="","",VLOOKUP(AK40,'シフト記号表（勤務時間帯）'!$C$6:$U$35,19,FALSE))</f>
        <v/>
      </c>
      <c r="AL42" s="239" t="str">
        <f>IF(AL40="","",VLOOKUP(AL40,'シフト記号表（勤務時間帯）'!$C$6:$U$35,19,FALSE))</f>
        <v/>
      </c>
      <c r="AM42" s="240" t="str">
        <f>IF(AM40="","",VLOOKUP(AM40,'シフト記号表（勤務時間帯）'!$C$6:$U$35,19,FALSE))</f>
        <v/>
      </c>
      <c r="AN42" s="238" t="str">
        <f>IF(AN40="","",VLOOKUP(AN40,'シフト記号表（勤務時間帯）'!$C$6:$U$35,19,FALSE))</f>
        <v/>
      </c>
      <c r="AO42" s="239" t="str">
        <f>IF(AO40="","",VLOOKUP(AO40,'シフト記号表（勤務時間帯）'!$C$6:$U$35,19,FALSE))</f>
        <v/>
      </c>
      <c r="AP42" s="239" t="str">
        <f>IF(AP40="","",VLOOKUP(AP40,'シフト記号表（勤務時間帯）'!$C$6:$U$35,19,FALSE))</f>
        <v/>
      </c>
      <c r="AQ42" s="239" t="str">
        <f>IF(AQ40="","",VLOOKUP(AQ40,'シフト記号表（勤務時間帯）'!$C$6:$U$35,19,FALSE))</f>
        <v/>
      </c>
      <c r="AR42" s="239" t="str">
        <f>IF(AR40="","",VLOOKUP(AR40,'シフト記号表（勤務時間帯）'!$C$6:$U$35,19,FALSE))</f>
        <v/>
      </c>
      <c r="AS42" s="239" t="str">
        <f>IF(AS40="","",VLOOKUP(AS40,'シフト記号表（勤務時間帯）'!$C$6:$U$35,19,FALSE))</f>
        <v/>
      </c>
      <c r="AT42" s="240" t="str">
        <f>IF(AT40="","",VLOOKUP(AT40,'シフト記号表（勤務時間帯）'!$C$6:$U$35,19,FALSE))</f>
        <v/>
      </c>
      <c r="AU42" s="238" t="str">
        <f>IF(AU40="","",VLOOKUP(AU40,'シフト記号表（勤務時間帯）'!$C$6:$U$35,19,FALSE))</f>
        <v/>
      </c>
      <c r="AV42" s="239" t="str">
        <f>IF(AV40="","",VLOOKUP(AV40,'シフト記号表（勤務時間帯）'!$C$6:$U$35,19,FALSE))</f>
        <v/>
      </c>
      <c r="AW42" s="239" t="str">
        <f>IF(AW40="","",VLOOKUP(AW40,'シフト記号表（勤務時間帯）'!$C$6:$U$35,19,FALSE))</f>
        <v/>
      </c>
      <c r="AX42" s="1264" t="str">
        <f>IF($BB$3="４週",SUM(S42:AT42),IF($BB$3="暦月",SUM(S42:AW42),""))</f>
        <v/>
      </c>
      <c r="AY42" s="1265"/>
      <c r="AZ42" s="1266" t="str">
        <f>IF($BB$3="４週",AX42/4,IF($BB$3="暦月",'勤務表（参考様式１_100名まで）'!AX42/('勤務表（参考様式１_100名まで）'!$BB$8/7),""))</f>
        <v/>
      </c>
      <c r="BA42" s="1267"/>
      <c r="BB42" s="1309"/>
      <c r="BC42" s="1310"/>
      <c r="BD42" s="1310"/>
      <c r="BE42" s="1310"/>
      <c r="BF42" s="1311"/>
    </row>
    <row r="43" spans="2:58" ht="20.25" customHeight="1" x14ac:dyDescent="0.2">
      <c r="B43" s="1268">
        <f>B40+1</f>
        <v>8</v>
      </c>
      <c r="C43" s="1269"/>
      <c r="D43" s="1270"/>
      <c r="E43" s="1271"/>
      <c r="F43" s="241"/>
      <c r="G43" s="1278"/>
      <c r="H43" s="1281"/>
      <c r="I43" s="1282"/>
      <c r="J43" s="1282"/>
      <c r="K43" s="1283"/>
      <c r="L43" s="1285"/>
      <c r="M43" s="1246"/>
      <c r="N43" s="1246"/>
      <c r="O43" s="1247"/>
      <c r="P43" s="1288" t="s">
        <v>340</v>
      </c>
      <c r="Q43" s="1289"/>
      <c r="R43" s="1290"/>
      <c r="S43" s="230"/>
      <c r="T43" s="231"/>
      <c r="U43" s="231"/>
      <c r="V43" s="231"/>
      <c r="W43" s="231"/>
      <c r="X43" s="231"/>
      <c r="Y43" s="232"/>
      <c r="Z43" s="230"/>
      <c r="AA43" s="231"/>
      <c r="AB43" s="231"/>
      <c r="AC43" s="231"/>
      <c r="AD43" s="231"/>
      <c r="AE43" s="231"/>
      <c r="AF43" s="232"/>
      <c r="AG43" s="230"/>
      <c r="AH43" s="231"/>
      <c r="AI43" s="231"/>
      <c r="AJ43" s="231"/>
      <c r="AK43" s="231"/>
      <c r="AL43" s="231"/>
      <c r="AM43" s="232"/>
      <c r="AN43" s="230"/>
      <c r="AO43" s="231"/>
      <c r="AP43" s="231"/>
      <c r="AQ43" s="231"/>
      <c r="AR43" s="231"/>
      <c r="AS43" s="231"/>
      <c r="AT43" s="232"/>
      <c r="AU43" s="230"/>
      <c r="AV43" s="231"/>
      <c r="AW43" s="231"/>
      <c r="AX43" s="1241"/>
      <c r="AY43" s="1242"/>
      <c r="AZ43" s="1243"/>
      <c r="BA43" s="1244"/>
      <c r="BB43" s="1303"/>
      <c r="BC43" s="1304"/>
      <c r="BD43" s="1304"/>
      <c r="BE43" s="1304"/>
      <c r="BF43" s="1305"/>
    </row>
    <row r="44" spans="2:58" ht="20.25" customHeight="1" x14ac:dyDescent="0.2">
      <c r="B44" s="1268"/>
      <c r="C44" s="1272"/>
      <c r="D44" s="1273"/>
      <c r="E44" s="1274"/>
      <c r="F44" s="233"/>
      <c r="G44" s="1279"/>
      <c r="H44" s="1284"/>
      <c r="I44" s="1282"/>
      <c r="J44" s="1282"/>
      <c r="K44" s="1283"/>
      <c r="L44" s="1286"/>
      <c r="M44" s="1249"/>
      <c r="N44" s="1249"/>
      <c r="O44" s="1250"/>
      <c r="P44" s="1254" t="s">
        <v>341</v>
      </c>
      <c r="Q44" s="1255"/>
      <c r="R44" s="1256"/>
      <c r="S44" s="234" t="str">
        <f>IF(S43="","",VLOOKUP(S43,'シフト記号表（勤務時間帯）'!$C$6:$K$35,9,FALSE))</f>
        <v/>
      </c>
      <c r="T44" s="235" t="str">
        <f>IF(T43="","",VLOOKUP(T43,'シフト記号表（勤務時間帯）'!$C$6:$K$35,9,FALSE))</f>
        <v/>
      </c>
      <c r="U44" s="235" t="str">
        <f>IF(U43="","",VLOOKUP(U43,'シフト記号表（勤務時間帯）'!$C$6:$K$35,9,FALSE))</f>
        <v/>
      </c>
      <c r="V44" s="235" t="str">
        <f>IF(V43="","",VLOOKUP(V43,'シフト記号表（勤務時間帯）'!$C$6:$K$35,9,FALSE))</f>
        <v/>
      </c>
      <c r="W44" s="235" t="str">
        <f>IF(W43="","",VLOOKUP(W43,'シフト記号表（勤務時間帯）'!$C$6:$K$35,9,FALSE))</f>
        <v/>
      </c>
      <c r="X44" s="235" t="str">
        <f>IF(X43="","",VLOOKUP(X43,'シフト記号表（勤務時間帯）'!$C$6:$K$35,9,FALSE))</f>
        <v/>
      </c>
      <c r="Y44" s="236" t="str">
        <f>IF(Y43="","",VLOOKUP(Y43,'シフト記号表（勤務時間帯）'!$C$6:$K$35,9,FALSE))</f>
        <v/>
      </c>
      <c r="Z44" s="234" t="str">
        <f>IF(Z43="","",VLOOKUP(Z43,'シフト記号表（勤務時間帯）'!$C$6:$K$35,9,FALSE))</f>
        <v/>
      </c>
      <c r="AA44" s="235" t="str">
        <f>IF(AA43="","",VLOOKUP(AA43,'シフト記号表（勤務時間帯）'!$C$6:$K$35,9,FALSE))</f>
        <v/>
      </c>
      <c r="AB44" s="235" t="str">
        <f>IF(AB43="","",VLOOKUP(AB43,'シフト記号表（勤務時間帯）'!$C$6:$K$35,9,FALSE))</f>
        <v/>
      </c>
      <c r="AC44" s="235" t="str">
        <f>IF(AC43="","",VLOOKUP(AC43,'シフト記号表（勤務時間帯）'!$C$6:$K$35,9,FALSE))</f>
        <v/>
      </c>
      <c r="AD44" s="235" t="str">
        <f>IF(AD43="","",VLOOKUP(AD43,'シフト記号表（勤務時間帯）'!$C$6:$K$35,9,FALSE))</f>
        <v/>
      </c>
      <c r="AE44" s="235" t="str">
        <f>IF(AE43="","",VLOOKUP(AE43,'シフト記号表（勤務時間帯）'!$C$6:$K$35,9,FALSE))</f>
        <v/>
      </c>
      <c r="AF44" s="236" t="str">
        <f>IF(AF43="","",VLOOKUP(AF43,'シフト記号表（勤務時間帯）'!$C$6:$K$35,9,FALSE))</f>
        <v/>
      </c>
      <c r="AG44" s="234" t="str">
        <f>IF(AG43="","",VLOOKUP(AG43,'シフト記号表（勤務時間帯）'!$C$6:$K$35,9,FALSE))</f>
        <v/>
      </c>
      <c r="AH44" s="235" t="str">
        <f>IF(AH43="","",VLOOKUP(AH43,'シフト記号表（勤務時間帯）'!$C$6:$K$35,9,FALSE))</f>
        <v/>
      </c>
      <c r="AI44" s="235" t="str">
        <f>IF(AI43="","",VLOOKUP(AI43,'シフト記号表（勤務時間帯）'!$C$6:$K$35,9,FALSE))</f>
        <v/>
      </c>
      <c r="AJ44" s="235" t="str">
        <f>IF(AJ43="","",VLOOKUP(AJ43,'シフト記号表（勤務時間帯）'!$C$6:$K$35,9,FALSE))</f>
        <v/>
      </c>
      <c r="AK44" s="235" t="str">
        <f>IF(AK43="","",VLOOKUP(AK43,'シフト記号表（勤務時間帯）'!$C$6:$K$35,9,FALSE))</f>
        <v/>
      </c>
      <c r="AL44" s="235" t="str">
        <f>IF(AL43="","",VLOOKUP(AL43,'シフト記号表（勤務時間帯）'!$C$6:$K$35,9,FALSE))</f>
        <v/>
      </c>
      <c r="AM44" s="236" t="str">
        <f>IF(AM43="","",VLOOKUP(AM43,'シフト記号表（勤務時間帯）'!$C$6:$K$35,9,FALSE))</f>
        <v/>
      </c>
      <c r="AN44" s="234" t="str">
        <f>IF(AN43="","",VLOOKUP(AN43,'シフト記号表（勤務時間帯）'!$C$6:$K$35,9,FALSE))</f>
        <v/>
      </c>
      <c r="AO44" s="235" t="str">
        <f>IF(AO43="","",VLOOKUP(AO43,'シフト記号表（勤務時間帯）'!$C$6:$K$35,9,FALSE))</f>
        <v/>
      </c>
      <c r="AP44" s="235" t="str">
        <f>IF(AP43="","",VLOOKUP(AP43,'シフト記号表（勤務時間帯）'!$C$6:$K$35,9,FALSE))</f>
        <v/>
      </c>
      <c r="AQ44" s="235" t="str">
        <f>IF(AQ43="","",VLOOKUP(AQ43,'シフト記号表（勤務時間帯）'!$C$6:$K$35,9,FALSE))</f>
        <v/>
      </c>
      <c r="AR44" s="235" t="str">
        <f>IF(AR43="","",VLOOKUP(AR43,'シフト記号表（勤務時間帯）'!$C$6:$K$35,9,FALSE))</f>
        <v/>
      </c>
      <c r="AS44" s="235" t="str">
        <f>IF(AS43="","",VLOOKUP(AS43,'シフト記号表（勤務時間帯）'!$C$6:$K$35,9,FALSE))</f>
        <v/>
      </c>
      <c r="AT44" s="236" t="str">
        <f>IF(AT43="","",VLOOKUP(AT43,'シフト記号表（勤務時間帯）'!$C$6:$K$35,9,FALSE))</f>
        <v/>
      </c>
      <c r="AU44" s="234" t="str">
        <f>IF(AU43="","",VLOOKUP(AU43,'シフト記号表（勤務時間帯）'!$C$6:$K$35,9,FALSE))</f>
        <v/>
      </c>
      <c r="AV44" s="235" t="str">
        <f>IF(AV43="","",VLOOKUP(AV43,'シフト記号表（勤務時間帯）'!$C$6:$K$35,9,FALSE))</f>
        <v/>
      </c>
      <c r="AW44" s="235" t="str">
        <f>IF(AW43="","",VLOOKUP(AW43,'シフト記号表（勤務時間帯）'!$C$6:$K$35,9,FALSE))</f>
        <v/>
      </c>
      <c r="AX44" s="1257" t="str">
        <f>IF($BB$3="４週",SUM(S44:AT44),IF($BB$3="暦月",SUM(S44:AW44),""))</f>
        <v/>
      </c>
      <c r="AY44" s="1258"/>
      <c r="AZ44" s="1259" t="str">
        <f>IF($BB$3="４週",AX44/4,IF($BB$3="暦月",'勤務表（参考様式１_100名まで）'!AX44/('勤務表（参考様式１_100名まで）'!$BB$8/7),""))</f>
        <v/>
      </c>
      <c r="BA44" s="1260"/>
      <c r="BB44" s="1306"/>
      <c r="BC44" s="1307"/>
      <c r="BD44" s="1307"/>
      <c r="BE44" s="1307"/>
      <c r="BF44" s="1308"/>
    </row>
    <row r="45" spans="2:58" ht="20.25" customHeight="1" x14ac:dyDescent="0.2">
      <c r="B45" s="1268"/>
      <c r="C45" s="1275"/>
      <c r="D45" s="1276"/>
      <c r="E45" s="1277"/>
      <c r="F45" s="233">
        <f>C43</f>
        <v>0</v>
      </c>
      <c r="G45" s="1280"/>
      <c r="H45" s="1284"/>
      <c r="I45" s="1282"/>
      <c r="J45" s="1282"/>
      <c r="K45" s="1283"/>
      <c r="L45" s="1287"/>
      <c r="M45" s="1252"/>
      <c r="N45" s="1252"/>
      <c r="O45" s="1253"/>
      <c r="P45" s="1261" t="s">
        <v>342</v>
      </c>
      <c r="Q45" s="1262"/>
      <c r="R45" s="1263"/>
      <c r="S45" s="238" t="str">
        <f>IF(S43="","",VLOOKUP(S43,'シフト記号表（勤務時間帯）'!$C$6:$U$35,19,FALSE))</f>
        <v/>
      </c>
      <c r="T45" s="239" t="str">
        <f>IF(T43="","",VLOOKUP(T43,'シフト記号表（勤務時間帯）'!$C$6:$U$35,19,FALSE))</f>
        <v/>
      </c>
      <c r="U45" s="239" t="str">
        <f>IF(U43="","",VLOOKUP(U43,'シフト記号表（勤務時間帯）'!$C$6:$U$35,19,FALSE))</f>
        <v/>
      </c>
      <c r="V45" s="239" t="str">
        <f>IF(V43="","",VLOOKUP(V43,'シフト記号表（勤務時間帯）'!$C$6:$U$35,19,FALSE))</f>
        <v/>
      </c>
      <c r="W45" s="239" t="str">
        <f>IF(W43="","",VLOOKUP(W43,'シフト記号表（勤務時間帯）'!$C$6:$U$35,19,FALSE))</f>
        <v/>
      </c>
      <c r="X45" s="239" t="str">
        <f>IF(X43="","",VLOOKUP(X43,'シフト記号表（勤務時間帯）'!$C$6:$U$35,19,FALSE))</f>
        <v/>
      </c>
      <c r="Y45" s="240" t="str">
        <f>IF(Y43="","",VLOOKUP(Y43,'シフト記号表（勤務時間帯）'!$C$6:$U$35,19,FALSE))</f>
        <v/>
      </c>
      <c r="Z45" s="238" t="str">
        <f>IF(Z43="","",VLOOKUP(Z43,'シフト記号表（勤務時間帯）'!$C$6:$U$35,19,FALSE))</f>
        <v/>
      </c>
      <c r="AA45" s="239" t="str">
        <f>IF(AA43="","",VLOOKUP(AA43,'シフト記号表（勤務時間帯）'!$C$6:$U$35,19,FALSE))</f>
        <v/>
      </c>
      <c r="AB45" s="239" t="str">
        <f>IF(AB43="","",VLOOKUP(AB43,'シフト記号表（勤務時間帯）'!$C$6:$U$35,19,FALSE))</f>
        <v/>
      </c>
      <c r="AC45" s="239" t="str">
        <f>IF(AC43="","",VLOOKUP(AC43,'シフト記号表（勤務時間帯）'!$C$6:$U$35,19,FALSE))</f>
        <v/>
      </c>
      <c r="AD45" s="239" t="str">
        <f>IF(AD43="","",VLOOKUP(AD43,'シフト記号表（勤務時間帯）'!$C$6:$U$35,19,FALSE))</f>
        <v/>
      </c>
      <c r="AE45" s="239" t="str">
        <f>IF(AE43="","",VLOOKUP(AE43,'シフト記号表（勤務時間帯）'!$C$6:$U$35,19,FALSE))</f>
        <v/>
      </c>
      <c r="AF45" s="240" t="str">
        <f>IF(AF43="","",VLOOKUP(AF43,'シフト記号表（勤務時間帯）'!$C$6:$U$35,19,FALSE))</f>
        <v/>
      </c>
      <c r="AG45" s="238" t="str">
        <f>IF(AG43="","",VLOOKUP(AG43,'シフト記号表（勤務時間帯）'!$C$6:$U$35,19,FALSE))</f>
        <v/>
      </c>
      <c r="AH45" s="239" t="str">
        <f>IF(AH43="","",VLOOKUP(AH43,'シフト記号表（勤務時間帯）'!$C$6:$U$35,19,FALSE))</f>
        <v/>
      </c>
      <c r="AI45" s="239" t="str">
        <f>IF(AI43="","",VLOOKUP(AI43,'シフト記号表（勤務時間帯）'!$C$6:$U$35,19,FALSE))</f>
        <v/>
      </c>
      <c r="AJ45" s="239" t="str">
        <f>IF(AJ43="","",VLOOKUP(AJ43,'シフト記号表（勤務時間帯）'!$C$6:$U$35,19,FALSE))</f>
        <v/>
      </c>
      <c r="AK45" s="239" t="str">
        <f>IF(AK43="","",VLOOKUP(AK43,'シフト記号表（勤務時間帯）'!$C$6:$U$35,19,FALSE))</f>
        <v/>
      </c>
      <c r="AL45" s="239" t="str">
        <f>IF(AL43="","",VLOOKUP(AL43,'シフト記号表（勤務時間帯）'!$C$6:$U$35,19,FALSE))</f>
        <v/>
      </c>
      <c r="AM45" s="240" t="str">
        <f>IF(AM43="","",VLOOKUP(AM43,'シフト記号表（勤務時間帯）'!$C$6:$U$35,19,FALSE))</f>
        <v/>
      </c>
      <c r="AN45" s="238" t="str">
        <f>IF(AN43="","",VLOOKUP(AN43,'シフト記号表（勤務時間帯）'!$C$6:$U$35,19,FALSE))</f>
        <v/>
      </c>
      <c r="AO45" s="239" t="str">
        <f>IF(AO43="","",VLOOKUP(AO43,'シフト記号表（勤務時間帯）'!$C$6:$U$35,19,FALSE))</f>
        <v/>
      </c>
      <c r="AP45" s="239" t="str">
        <f>IF(AP43="","",VLOOKUP(AP43,'シフト記号表（勤務時間帯）'!$C$6:$U$35,19,FALSE))</f>
        <v/>
      </c>
      <c r="AQ45" s="239" t="str">
        <f>IF(AQ43="","",VLOOKUP(AQ43,'シフト記号表（勤務時間帯）'!$C$6:$U$35,19,FALSE))</f>
        <v/>
      </c>
      <c r="AR45" s="239" t="str">
        <f>IF(AR43="","",VLOOKUP(AR43,'シフト記号表（勤務時間帯）'!$C$6:$U$35,19,FALSE))</f>
        <v/>
      </c>
      <c r="AS45" s="239" t="str">
        <f>IF(AS43="","",VLOOKUP(AS43,'シフト記号表（勤務時間帯）'!$C$6:$U$35,19,FALSE))</f>
        <v/>
      </c>
      <c r="AT45" s="240" t="str">
        <f>IF(AT43="","",VLOOKUP(AT43,'シフト記号表（勤務時間帯）'!$C$6:$U$35,19,FALSE))</f>
        <v/>
      </c>
      <c r="AU45" s="238" t="str">
        <f>IF(AU43="","",VLOOKUP(AU43,'シフト記号表（勤務時間帯）'!$C$6:$U$35,19,FALSE))</f>
        <v/>
      </c>
      <c r="AV45" s="239" t="str">
        <f>IF(AV43="","",VLOOKUP(AV43,'シフト記号表（勤務時間帯）'!$C$6:$U$35,19,FALSE))</f>
        <v/>
      </c>
      <c r="AW45" s="239" t="str">
        <f>IF(AW43="","",VLOOKUP(AW43,'シフト記号表（勤務時間帯）'!$C$6:$U$35,19,FALSE))</f>
        <v/>
      </c>
      <c r="AX45" s="1264" t="str">
        <f>IF($BB$3="４週",SUM(S45:AT45),IF($BB$3="暦月",SUM(S45:AW45),""))</f>
        <v/>
      </c>
      <c r="AY45" s="1265"/>
      <c r="AZ45" s="1266" t="str">
        <f>IF($BB$3="４週",AX45/4,IF($BB$3="暦月",'勤務表（参考様式１_100名まで）'!AX45/('勤務表（参考様式１_100名まで）'!$BB$8/7),""))</f>
        <v/>
      </c>
      <c r="BA45" s="1267"/>
      <c r="BB45" s="1309"/>
      <c r="BC45" s="1310"/>
      <c r="BD45" s="1310"/>
      <c r="BE45" s="1310"/>
      <c r="BF45" s="1311"/>
    </row>
    <row r="46" spans="2:58" ht="20.25" customHeight="1" x14ac:dyDescent="0.2">
      <c r="B46" s="1268">
        <f>B43+1</f>
        <v>9</v>
      </c>
      <c r="C46" s="1269"/>
      <c r="D46" s="1270"/>
      <c r="E46" s="1271"/>
      <c r="F46" s="241"/>
      <c r="G46" s="1278"/>
      <c r="H46" s="1281"/>
      <c r="I46" s="1282"/>
      <c r="J46" s="1282"/>
      <c r="K46" s="1283"/>
      <c r="L46" s="1285"/>
      <c r="M46" s="1246"/>
      <c r="N46" s="1246"/>
      <c r="O46" s="1247"/>
      <c r="P46" s="1288" t="s">
        <v>340</v>
      </c>
      <c r="Q46" s="1289"/>
      <c r="R46" s="1290"/>
      <c r="S46" s="230"/>
      <c r="T46" s="231"/>
      <c r="U46" s="231"/>
      <c r="V46" s="231"/>
      <c r="W46" s="231"/>
      <c r="X46" s="231"/>
      <c r="Y46" s="232"/>
      <c r="Z46" s="230"/>
      <c r="AA46" s="231"/>
      <c r="AB46" s="231"/>
      <c r="AC46" s="231"/>
      <c r="AD46" s="231"/>
      <c r="AE46" s="231"/>
      <c r="AF46" s="232"/>
      <c r="AG46" s="230"/>
      <c r="AH46" s="231"/>
      <c r="AI46" s="231"/>
      <c r="AJ46" s="231"/>
      <c r="AK46" s="231"/>
      <c r="AL46" s="231"/>
      <c r="AM46" s="232"/>
      <c r="AN46" s="230"/>
      <c r="AO46" s="231"/>
      <c r="AP46" s="231"/>
      <c r="AQ46" s="231"/>
      <c r="AR46" s="231"/>
      <c r="AS46" s="231"/>
      <c r="AT46" s="232"/>
      <c r="AU46" s="230"/>
      <c r="AV46" s="231"/>
      <c r="AW46" s="231"/>
      <c r="AX46" s="1241"/>
      <c r="AY46" s="1242"/>
      <c r="AZ46" s="1243"/>
      <c r="BA46" s="1244"/>
      <c r="BB46" s="1303"/>
      <c r="BC46" s="1304"/>
      <c r="BD46" s="1304"/>
      <c r="BE46" s="1304"/>
      <c r="BF46" s="1305"/>
    </row>
    <row r="47" spans="2:58" ht="20.25" customHeight="1" x14ac:dyDescent="0.2">
      <c r="B47" s="1268"/>
      <c r="C47" s="1272"/>
      <c r="D47" s="1273"/>
      <c r="E47" s="1274"/>
      <c r="F47" s="233"/>
      <c r="G47" s="1279"/>
      <c r="H47" s="1284"/>
      <c r="I47" s="1282"/>
      <c r="J47" s="1282"/>
      <c r="K47" s="1283"/>
      <c r="L47" s="1286"/>
      <c r="M47" s="1249"/>
      <c r="N47" s="1249"/>
      <c r="O47" s="1250"/>
      <c r="P47" s="1254" t="s">
        <v>341</v>
      </c>
      <c r="Q47" s="1255"/>
      <c r="R47" s="1256"/>
      <c r="S47" s="234" t="str">
        <f>IF(S46="","",VLOOKUP(S46,'シフト記号表（勤務時間帯）'!$C$6:$K$35,9,FALSE))</f>
        <v/>
      </c>
      <c r="T47" s="235" t="str">
        <f>IF(T46="","",VLOOKUP(T46,'シフト記号表（勤務時間帯）'!$C$6:$K$35,9,FALSE))</f>
        <v/>
      </c>
      <c r="U47" s="235" t="str">
        <f>IF(U46="","",VLOOKUP(U46,'シフト記号表（勤務時間帯）'!$C$6:$K$35,9,FALSE))</f>
        <v/>
      </c>
      <c r="V47" s="235" t="str">
        <f>IF(V46="","",VLOOKUP(V46,'シフト記号表（勤務時間帯）'!$C$6:$K$35,9,FALSE))</f>
        <v/>
      </c>
      <c r="W47" s="235" t="str">
        <f>IF(W46="","",VLOOKUP(W46,'シフト記号表（勤務時間帯）'!$C$6:$K$35,9,FALSE))</f>
        <v/>
      </c>
      <c r="X47" s="235" t="str">
        <f>IF(X46="","",VLOOKUP(X46,'シフト記号表（勤務時間帯）'!$C$6:$K$35,9,FALSE))</f>
        <v/>
      </c>
      <c r="Y47" s="236" t="str">
        <f>IF(Y46="","",VLOOKUP(Y46,'シフト記号表（勤務時間帯）'!$C$6:$K$35,9,FALSE))</f>
        <v/>
      </c>
      <c r="Z47" s="234" t="str">
        <f>IF(Z46="","",VLOOKUP(Z46,'シフト記号表（勤務時間帯）'!$C$6:$K$35,9,FALSE))</f>
        <v/>
      </c>
      <c r="AA47" s="235" t="str">
        <f>IF(AA46="","",VLOOKUP(AA46,'シフト記号表（勤務時間帯）'!$C$6:$K$35,9,FALSE))</f>
        <v/>
      </c>
      <c r="AB47" s="235" t="str">
        <f>IF(AB46="","",VLOOKUP(AB46,'シフト記号表（勤務時間帯）'!$C$6:$K$35,9,FALSE))</f>
        <v/>
      </c>
      <c r="AC47" s="235" t="str">
        <f>IF(AC46="","",VLOOKUP(AC46,'シフト記号表（勤務時間帯）'!$C$6:$K$35,9,FALSE))</f>
        <v/>
      </c>
      <c r="AD47" s="235" t="str">
        <f>IF(AD46="","",VLOOKUP(AD46,'シフト記号表（勤務時間帯）'!$C$6:$K$35,9,FALSE))</f>
        <v/>
      </c>
      <c r="AE47" s="235" t="str">
        <f>IF(AE46="","",VLOOKUP(AE46,'シフト記号表（勤務時間帯）'!$C$6:$K$35,9,FALSE))</f>
        <v/>
      </c>
      <c r="AF47" s="236" t="str">
        <f>IF(AF46="","",VLOOKUP(AF46,'シフト記号表（勤務時間帯）'!$C$6:$K$35,9,FALSE))</f>
        <v/>
      </c>
      <c r="AG47" s="234" t="str">
        <f>IF(AG46="","",VLOOKUP(AG46,'シフト記号表（勤務時間帯）'!$C$6:$K$35,9,FALSE))</f>
        <v/>
      </c>
      <c r="AH47" s="235" t="str">
        <f>IF(AH46="","",VLOOKUP(AH46,'シフト記号表（勤務時間帯）'!$C$6:$K$35,9,FALSE))</f>
        <v/>
      </c>
      <c r="AI47" s="235" t="str">
        <f>IF(AI46="","",VLOOKUP(AI46,'シフト記号表（勤務時間帯）'!$C$6:$K$35,9,FALSE))</f>
        <v/>
      </c>
      <c r="AJ47" s="235" t="str">
        <f>IF(AJ46="","",VLOOKUP(AJ46,'シフト記号表（勤務時間帯）'!$C$6:$K$35,9,FALSE))</f>
        <v/>
      </c>
      <c r="AK47" s="235" t="str">
        <f>IF(AK46="","",VLOOKUP(AK46,'シフト記号表（勤務時間帯）'!$C$6:$K$35,9,FALSE))</f>
        <v/>
      </c>
      <c r="AL47" s="235" t="str">
        <f>IF(AL46="","",VLOOKUP(AL46,'シフト記号表（勤務時間帯）'!$C$6:$K$35,9,FALSE))</f>
        <v/>
      </c>
      <c r="AM47" s="236" t="str">
        <f>IF(AM46="","",VLOOKUP(AM46,'シフト記号表（勤務時間帯）'!$C$6:$K$35,9,FALSE))</f>
        <v/>
      </c>
      <c r="AN47" s="234" t="str">
        <f>IF(AN46="","",VLOOKUP(AN46,'シフト記号表（勤務時間帯）'!$C$6:$K$35,9,FALSE))</f>
        <v/>
      </c>
      <c r="AO47" s="235" t="str">
        <f>IF(AO46="","",VLOOKUP(AO46,'シフト記号表（勤務時間帯）'!$C$6:$K$35,9,FALSE))</f>
        <v/>
      </c>
      <c r="AP47" s="235" t="str">
        <f>IF(AP46="","",VLOOKUP(AP46,'シフト記号表（勤務時間帯）'!$C$6:$K$35,9,FALSE))</f>
        <v/>
      </c>
      <c r="AQ47" s="235" t="str">
        <f>IF(AQ46="","",VLOOKUP(AQ46,'シフト記号表（勤務時間帯）'!$C$6:$K$35,9,FALSE))</f>
        <v/>
      </c>
      <c r="AR47" s="235" t="str">
        <f>IF(AR46="","",VLOOKUP(AR46,'シフト記号表（勤務時間帯）'!$C$6:$K$35,9,FALSE))</f>
        <v/>
      </c>
      <c r="AS47" s="235" t="str">
        <f>IF(AS46="","",VLOOKUP(AS46,'シフト記号表（勤務時間帯）'!$C$6:$K$35,9,FALSE))</f>
        <v/>
      </c>
      <c r="AT47" s="236" t="str">
        <f>IF(AT46="","",VLOOKUP(AT46,'シフト記号表（勤務時間帯）'!$C$6:$K$35,9,FALSE))</f>
        <v/>
      </c>
      <c r="AU47" s="234" t="str">
        <f>IF(AU46="","",VLOOKUP(AU46,'シフト記号表（勤務時間帯）'!$C$6:$K$35,9,FALSE))</f>
        <v/>
      </c>
      <c r="AV47" s="235" t="str">
        <f>IF(AV46="","",VLOOKUP(AV46,'シフト記号表（勤務時間帯）'!$C$6:$K$35,9,FALSE))</f>
        <v/>
      </c>
      <c r="AW47" s="235" t="str">
        <f>IF(AW46="","",VLOOKUP(AW46,'シフト記号表（勤務時間帯）'!$C$6:$K$35,9,FALSE))</f>
        <v/>
      </c>
      <c r="AX47" s="1257" t="str">
        <f>IF($BB$3="４週",SUM(S47:AT47),IF($BB$3="暦月",SUM(S47:AW47),""))</f>
        <v/>
      </c>
      <c r="AY47" s="1258"/>
      <c r="AZ47" s="1259" t="str">
        <f>IF($BB$3="４週",AX47/4,IF($BB$3="暦月",'勤務表（参考様式１_100名まで）'!AX47/('勤務表（参考様式１_100名まで）'!$BB$8/7),""))</f>
        <v/>
      </c>
      <c r="BA47" s="1260"/>
      <c r="BB47" s="1306"/>
      <c r="BC47" s="1307"/>
      <c r="BD47" s="1307"/>
      <c r="BE47" s="1307"/>
      <c r="BF47" s="1308"/>
    </row>
    <row r="48" spans="2:58" ht="20.25" customHeight="1" x14ac:dyDescent="0.2">
      <c r="B48" s="1268"/>
      <c r="C48" s="1275"/>
      <c r="D48" s="1276"/>
      <c r="E48" s="1277"/>
      <c r="F48" s="233">
        <f>C46</f>
        <v>0</v>
      </c>
      <c r="G48" s="1280"/>
      <c r="H48" s="1284"/>
      <c r="I48" s="1282"/>
      <c r="J48" s="1282"/>
      <c r="K48" s="1283"/>
      <c r="L48" s="1287"/>
      <c r="M48" s="1252"/>
      <c r="N48" s="1252"/>
      <c r="O48" s="1253"/>
      <c r="P48" s="1261" t="s">
        <v>342</v>
      </c>
      <c r="Q48" s="1262"/>
      <c r="R48" s="1263"/>
      <c r="S48" s="238" t="str">
        <f>IF(S46="","",VLOOKUP(S46,'シフト記号表（勤務時間帯）'!$C$6:$U$35,19,FALSE))</f>
        <v/>
      </c>
      <c r="T48" s="239" t="str">
        <f>IF(T46="","",VLOOKUP(T46,'シフト記号表（勤務時間帯）'!$C$6:$U$35,19,FALSE))</f>
        <v/>
      </c>
      <c r="U48" s="239" t="str">
        <f>IF(U46="","",VLOOKUP(U46,'シフト記号表（勤務時間帯）'!$C$6:$U$35,19,FALSE))</f>
        <v/>
      </c>
      <c r="V48" s="239" t="str">
        <f>IF(V46="","",VLOOKUP(V46,'シフト記号表（勤務時間帯）'!$C$6:$U$35,19,FALSE))</f>
        <v/>
      </c>
      <c r="W48" s="239" t="str">
        <f>IF(W46="","",VLOOKUP(W46,'シフト記号表（勤務時間帯）'!$C$6:$U$35,19,FALSE))</f>
        <v/>
      </c>
      <c r="X48" s="239" t="str">
        <f>IF(X46="","",VLOOKUP(X46,'シフト記号表（勤務時間帯）'!$C$6:$U$35,19,FALSE))</f>
        <v/>
      </c>
      <c r="Y48" s="240" t="str">
        <f>IF(Y46="","",VLOOKUP(Y46,'シフト記号表（勤務時間帯）'!$C$6:$U$35,19,FALSE))</f>
        <v/>
      </c>
      <c r="Z48" s="238" t="str">
        <f>IF(Z46="","",VLOOKUP(Z46,'シフト記号表（勤務時間帯）'!$C$6:$U$35,19,FALSE))</f>
        <v/>
      </c>
      <c r="AA48" s="239" t="str">
        <f>IF(AA46="","",VLOOKUP(AA46,'シフト記号表（勤務時間帯）'!$C$6:$U$35,19,FALSE))</f>
        <v/>
      </c>
      <c r="AB48" s="239" t="str">
        <f>IF(AB46="","",VLOOKUP(AB46,'シフト記号表（勤務時間帯）'!$C$6:$U$35,19,FALSE))</f>
        <v/>
      </c>
      <c r="AC48" s="239" t="str">
        <f>IF(AC46="","",VLOOKUP(AC46,'シフト記号表（勤務時間帯）'!$C$6:$U$35,19,FALSE))</f>
        <v/>
      </c>
      <c r="AD48" s="239" t="str">
        <f>IF(AD46="","",VLOOKUP(AD46,'シフト記号表（勤務時間帯）'!$C$6:$U$35,19,FALSE))</f>
        <v/>
      </c>
      <c r="AE48" s="239" t="str">
        <f>IF(AE46="","",VLOOKUP(AE46,'シフト記号表（勤務時間帯）'!$C$6:$U$35,19,FALSE))</f>
        <v/>
      </c>
      <c r="AF48" s="240" t="str">
        <f>IF(AF46="","",VLOOKUP(AF46,'シフト記号表（勤務時間帯）'!$C$6:$U$35,19,FALSE))</f>
        <v/>
      </c>
      <c r="AG48" s="238" t="str">
        <f>IF(AG46="","",VLOOKUP(AG46,'シフト記号表（勤務時間帯）'!$C$6:$U$35,19,FALSE))</f>
        <v/>
      </c>
      <c r="AH48" s="239" t="str">
        <f>IF(AH46="","",VLOOKUP(AH46,'シフト記号表（勤務時間帯）'!$C$6:$U$35,19,FALSE))</f>
        <v/>
      </c>
      <c r="AI48" s="239" t="str">
        <f>IF(AI46="","",VLOOKUP(AI46,'シフト記号表（勤務時間帯）'!$C$6:$U$35,19,FALSE))</f>
        <v/>
      </c>
      <c r="AJ48" s="239" t="str">
        <f>IF(AJ46="","",VLOOKUP(AJ46,'シフト記号表（勤務時間帯）'!$C$6:$U$35,19,FALSE))</f>
        <v/>
      </c>
      <c r="AK48" s="239" t="str">
        <f>IF(AK46="","",VLOOKUP(AK46,'シフト記号表（勤務時間帯）'!$C$6:$U$35,19,FALSE))</f>
        <v/>
      </c>
      <c r="AL48" s="239" t="str">
        <f>IF(AL46="","",VLOOKUP(AL46,'シフト記号表（勤務時間帯）'!$C$6:$U$35,19,FALSE))</f>
        <v/>
      </c>
      <c r="AM48" s="240" t="str">
        <f>IF(AM46="","",VLOOKUP(AM46,'シフト記号表（勤務時間帯）'!$C$6:$U$35,19,FALSE))</f>
        <v/>
      </c>
      <c r="AN48" s="238" t="str">
        <f>IF(AN46="","",VLOOKUP(AN46,'シフト記号表（勤務時間帯）'!$C$6:$U$35,19,FALSE))</f>
        <v/>
      </c>
      <c r="AO48" s="239" t="str">
        <f>IF(AO46="","",VLOOKUP(AO46,'シフト記号表（勤務時間帯）'!$C$6:$U$35,19,FALSE))</f>
        <v/>
      </c>
      <c r="AP48" s="239" t="str">
        <f>IF(AP46="","",VLOOKUP(AP46,'シフト記号表（勤務時間帯）'!$C$6:$U$35,19,FALSE))</f>
        <v/>
      </c>
      <c r="AQ48" s="239" t="str">
        <f>IF(AQ46="","",VLOOKUP(AQ46,'シフト記号表（勤務時間帯）'!$C$6:$U$35,19,FALSE))</f>
        <v/>
      </c>
      <c r="AR48" s="239" t="str">
        <f>IF(AR46="","",VLOOKUP(AR46,'シフト記号表（勤務時間帯）'!$C$6:$U$35,19,FALSE))</f>
        <v/>
      </c>
      <c r="AS48" s="239" t="str">
        <f>IF(AS46="","",VLOOKUP(AS46,'シフト記号表（勤務時間帯）'!$C$6:$U$35,19,FALSE))</f>
        <v/>
      </c>
      <c r="AT48" s="240" t="str">
        <f>IF(AT46="","",VLOOKUP(AT46,'シフト記号表（勤務時間帯）'!$C$6:$U$35,19,FALSE))</f>
        <v/>
      </c>
      <c r="AU48" s="238" t="str">
        <f>IF(AU46="","",VLOOKUP(AU46,'シフト記号表（勤務時間帯）'!$C$6:$U$35,19,FALSE))</f>
        <v/>
      </c>
      <c r="AV48" s="239" t="str">
        <f>IF(AV46="","",VLOOKUP(AV46,'シフト記号表（勤務時間帯）'!$C$6:$U$35,19,FALSE))</f>
        <v/>
      </c>
      <c r="AW48" s="239" t="str">
        <f>IF(AW46="","",VLOOKUP(AW46,'シフト記号表（勤務時間帯）'!$C$6:$U$35,19,FALSE))</f>
        <v/>
      </c>
      <c r="AX48" s="1264" t="str">
        <f>IF($BB$3="４週",SUM(S48:AT48),IF($BB$3="暦月",SUM(S48:AW48),""))</f>
        <v/>
      </c>
      <c r="AY48" s="1265"/>
      <c r="AZ48" s="1266" t="str">
        <f>IF($BB$3="４週",AX48/4,IF($BB$3="暦月",'勤務表（参考様式１_100名まで）'!AX48/('勤務表（参考様式１_100名まで）'!$BB$8/7),""))</f>
        <v/>
      </c>
      <c r="BA48" s="1267"/>
      <c r="BB48" s="1309"/>
      <c r="BC48" s="1310"/>
      <c r="BD48" s="1310"/>
      <c r="BE48" s="1310"/>
      <c r="BF48" s="1311"/>
    </row>
    <row r="49" spans="2:58" ht="20.25" customHeight="1" x14ac:dyDescent="0.2">
      <c r="B49" s="1268">
        <f>B46+1</f>
        <v>10</v>
      </c>
      <c r="C49" s="1269"/>
      <c r="D49" s="1270"/>
      <c r="E49" s="1271"/>
      <c r="F49" s="241"/>
      <c r="G49" s="1278"/>
      <c r="H49" s="1281"/>
      <c r="I49" s="1282"/>
      <c r="J49" s="1282"/>
      <c r="K49" s="1283"/>
      <c r="L49" s="1285"/>
      <c r="M49" s="1246"/>
      <c r="N49" s="1246"/>
      <c r="O49" s="1247"/>
      <c r="P49" s="1288" t="s">
        <v>340</v>
      </c>
      <c r="Q49" s="1289"/>
      <c r="R49" s="1290"/>
      <c r="S49" s="230"/>
      <c r="T49" s="231"/>
      <c r="U49" s="231"/>
      <c r="V49" s="231"/>
      <c r="W49" s="231"/>
      <c r="X49" s="231"/>
      <c r="Y49" s="232"/>
      <c r="Z49" s="230"/>
      <c r="AA49" s="231"/>
      <c r="AB49" s="231"/>
      <c r="AC49" s="231"/>
      <c r="AD49" s="231"/>
      <c r="AE49" s="231"/>
      <c r="AF49" s="232"/>
      <c r="AG49" s="230"/>
      <c r="AH49" s="231"/>
      <c r="AI49" s="231"/>
      <c r="AJ49" s="231"/>
      <c r="AK49" s="231"/>
      <c r="AL49" s="231"/>
      <c r="AM49" s="232"/>
      <c r="AN49" s="230"/>
      <c r="AO49" s="231"/>
      <c r="AP49" s="231"/>
      <c r="AQ49" s="231"/>
      <c r="AR49" s="231"/>
      <c r="AS49" s="231"/>
      <c r="AT49" s="232"/>
      <c r="AU49" s="230"/>
      <c r="AV49" s="231"/>
      <c r="AW49" s="231"/>
      <c r="AX49" s="1241"/>
      <c r="AY49" s="1242"/>
      <c r="AZ49" s="1243"/>
      <c r="BA49" s="1244"/>
      <c r="BB49" s="1303"/>
      <c r="BC49" s="1304"/>
      <c r="BD49" s="1304"/>
      <c r="BE49" s="1304"/>
      <c r="BF49" s="1305"/>
    </row>
    <row r="50" spans="2:58" ht="20.25" customHeight="1" x14ac:dyDescent="0.2">
      <c r="B50" s="1268"/>
      <c r="C50" s="1272"/>
      <c r="D50" s="1273"/>
      <c r="E50" s="1274"/>
      <c r="F50" s="233"/>
      <c r="G50" s="1279"/>
      <c r="H50" s="1284"/>
      <c r="I50" s="1282"/>
      <c r="J50" s="1282"/>
      <c r="K50" s="1283"/>
      <c r="L50" s="1286"/>
      <c r="M50" s="1249"/>
      <c r="N50" s="1249"/>
      <c r="O50" s="1250"/>
      <c r="P50" s="1254" t="s">
        <v>341</v>
      </c>
      <c r="Q50" s="1255"/>
      <c r="R50" s="1256"/>
      <c r="S50" s="234" t="str">
        <f>IF(S49="","",VLOOKUP(S49,'シフト記号表（勤務時間帯）'!$C$6:$K$35,9,FALSE))</f>
        <v/>
      </c>
      <c r="T50" s="235" t="str">
        <f>IF(T49="","",VLOOKUP(T49,'シフト記号表（勤務時間帯）'!$C$6:$K$35,9,FALSE))</f>
        <v/>
      </c>
      <c r="U50" s="235" t="str">
        <f>IF(U49="","",VLOOKUP(U49,'シフト記号表（勤務時間帯）'!$C$6:$K$35,9,FALSE))</f>
        <v/>
      </c>
      <c r="V50" s="235" t="str">
        <f>IF(V49="","",VLOOKUP(V49,'シフト記号表（勤務時間帯）'!$C$6:$K$35,9,FALSE))</f>
        <v/>
      </c>
      <c r="W50" s="235" t="str">
        <f>IF(W49="","",VLOOKUP(W49,'シフト記号表（勤務時間帯）'!$C$6:$K$35,9,FALSE))</f>
        <v/>
      </c>
      <c r="X50" s="235" t="str">
        <f>IF(X49="","",VLOOKUP(X49,'シフト記号表（勤務時間帯）'!$C$6:$K$35,9,FALSE))</f>
        <v/>
      </c>
      <c r="Y50" s="236" t="str">
        <f>IF(Y49="","",VLOOKUP(Y49,'シフト記号表（勤務時間帯）'!$C$6:$K$35,9,FALSE))</f>
        <v/>
      </c>
      <c r="Z50" s="234" t="str">
        <f>IF(Z49="","",VLOOKUP(Z49,'シフト記号表（勤務時間帯）'!$C$6:$K$35,9,FALSE))</f>
        <v/>
      </c>
      <c r="AA50" s="235" t="str">
        <f>IF(AA49="","",VLOOKUP(AA49,'シフト記号表（勤務時間帯）'!$C$6:$K$35,9,FALSE))</f>
        <v/>
      </c>
      <c r="AB50" s="235" t="str">
        <f>IF(AB49="","",VLOOKUP(AB49,'シフト記号表（勤務時間帯）'!$C$6:$K$35,9,FALSE))</f>
        <v/>
      </c>
      <c r="AC50" s="235" t="str">
        <f>IF(AC49="","",VLOOKUP(AC49,'シフト記号表（勤務時間帯）'!$C$6:$K$35,9,FALSE))</f>
        <v/>
      </c>
      <c r="AD50" s="235" t="str">
        <f>IF(AD49="","",VLOOKUP(AD49,'シフト記号表（勤務時間帯）'!$C$6:$K$35,9,FALSE))</f>
        <v/>
      </c>
      <c r="AE50" s="235" t="str">
        <f>IF(AE49="","",VLOOKUP(AE49,'シフト記号表（勤務時間帯）'!$C$6:$K$35,9,FALSE))</f>
        <v/>
      </c>
      <c r="AF50" s="236" t="str">
        <f>IF(AF49="","",VLOOKUP(AF49,'シフト記号表（勤務時間帯）'!$C$6:$K$35,9,FALSE))</f>
        <v/>
      </c>
      <c r="AG50" s="234" t="str">
        <f>IF(AG49="","",VLOOKUP(AG49,'シフト記号表（勤務時間帯）'!$C$6:$K$35,9,FALSE))</f>
        <v/>
      </c>
      <c r="AH50" s="235" t="str">
        <f>IF(AH49="","",VLOOKUP(AH49,'シフト記号表（勤務時間帯）'!$C$6:$K$35,9,FALSE))</f>
        <v/>
      </c>
      <c r="AI50" s="235" t="str">
        <f>IF(AI49="","",VLOOKUP(AI49,'シフト記号表（勤務時間帯）'!$C$6:$K$35,9,FALSE))</f>
        <v/>
      </c>
      <c r="AJ50" s="235" t="str">
        <f>IF(AJ49="","",VLOOKUP(AJ49,'シフト記号表（勤務時間帯）'!$C$6:$K$35,9,FALSE))</f>
        <v/>
      </c>
      <c r="AK50" s="235" t="str">
        <f>IF(AK49="","",VLOOKUP(AK49,'シフト記号表（勤務時間帯）'!$C$6:$K$35,9,FALSE))</f>
        <v/>
      </c>
      <c r="AL50" s="235" t="str">
        <f>IF(AL49="","",VLOOKUP(AL49,'シフト記号表（勤務時間帯）'!$C$6:$K$35,9,FALSE))</f>
        <v/>
      </c>
      <c r="AM50" s="236" t="str">
        <f>IF(AM49="","",VLOOKUP(AM49,'シフト記号表（勤務時間帯）'!$C$6:$K$35,9,FALSE))</f>
        <v/>
      </c>
      <c r="AN50" s="234" t="str">
        <f>IF(AN49="","",VLOOKUP(AN49,'シフト記号表（勤務時間帯）'!$C$6:$K$35,9,FALSE))</f>
        <v/>
      </c>
      <c r="AO50" s="235" t="str">
        <f>IF(AO49="","",VLOOKUP(AO49,'シフト記号表（勤務時間帯）'!$C$6:$K$35,9,FALSE))</f>
        <v/>
      </c>
      <c r="AP50" s="235" t="str">
        <f>IF(AP49="","",VLOOKUP(AP49,'シフト記号表（勤務時間帯）'!$C$6:$K$35,9,FALSE))</f>
        <v/>
      </c>
      <c r="AQ50" s="235" t="str">
        <f>IF(AQ49="","",VLOOKUP(AQ49,'シフト記号表（勤務時間帯）'!$C$6:$K$35,9,FALSE))</f>
        <v/>
      </c>
      <c r="AR50" s="235" t="str">
        <f>IF(AR49="","",VLOOKUP(AR49,'シフト記号表（勤務時間帯）'!$C$6:$K$35,9,FALSE))</f>
        <v/>
      </c>
      <c r="AS50" s="235" t="str">
        <f>IF(AS49="","",VLOOKUP(AS49,'シフト記号表（勤務時間帯）'!$C$6:$K$35,9,FALSE))</f>
        <v/>
      </c>
      <c r="AT50" s="236" t="str">
        <f>IF(AT49="","",VLOOKUP(AT49,'シフト記号表（勤務時間帯）'!$C$6:$K$35,9,FALSE))</f>
        <v/>
      </c>
      <c r="AU50" s="234" t="str">
        <f>IF(AU49="","",VLOOKUP(AU49,'シフト記号表（勤務時間帯）'!$C$6:$K$35,9,FALSE))</f>
        <v/>
      </c>
      <c r="AV50" s="235" t="str">
        <f>IF(AV49="","",VLOOKUP(AV49,'シフト記号表（勤務時間帯）'!$C$6:$K$35,9,FALSE))</f>
        <v/>
      </c>
      <c r="AW50" s="235" t="str">
        <f>IF(AW49="","",VLOOKUP(AW49,'シフト記号表（勤務時間帯）'!$C$6:$K$35,9,FALSE))</f>
        <v/>
      </c>
      <c r="AX50" s="1257" t="str">
        <f>IF($BB$3="４週",SUM(S50:AT50),IF($BB$3="暦月",SUM(S50:AW50),""))</f>
        <v/>
      </c>
      <c r="AY50" s="1258"/>
      <c r="AZ50" s="1259" t="str">
        <f>IF($BB$3="４週",AX50/4,IF($BB$3="暦月",'勤務表（参考様式１_100名まで）'!AX50/('勤務表（参考様式１_100名まで）'!$BB$8/7),""))</f>
        <v/>
      </c>
      <c r="BA50" s="1260"/>
      <c r="BB50" s="1306"/>
      <c r="BC50" s="1307"/>
      <c r="BD50" s="1307"/>
      <c r="BE50" s="1307"/>
      <c r="BF50" s="1308"/>
    </row>
    <row r="51" spans="2:58" ht="20.25" customHeight="1" x14ac:dyDescent="0.2">
      <c r="B51" s="1268"/>
      <c r="C51" s="1275"/>
      <c r="D51" s="1276"/>
      <c r="E51" s="1277"/>
      <c r="F51" s="233">
        <f>C49</f>
        <v>0</v>
      </c>
      <c r="G51" s="1280"/>
      <c r="H51" s="1284"/>
      <c r="I51" s="1282"/>
      <c r="J51" s="1282"/>
      <c r="K51" s="1283"/>
      <c r="L51" s="1287"/>
      <c r="M51" s="1252"/>
      <c r="N51" s="1252"/>
      <c r="O51" s="1253"/>
      <c r="P51" s="1261" t="s">
        <v>342</v>
      </c>
      <c r="Q51" s="1262"/>
      <c r="R51" s="1263"/>
      <c r="S51" s="238" t="str">
        <f>IF(S49="","",VLOOKUP(S49,'シフト記号表（勤務時間帯）'!$C$6:$U$35,19,FALSE))</f>
        <v/>
      </c>
      <c r="T51" s="239" t="str">
        <f>IF(T49="","",VLOOKUP(T49,'シフト記号表（勤務時間帯）'!$C$6:$U$35,19,FALSE))</f>
        <v/>
      </c>
      <c r="U51" s="239" t="str">
        <f>IF(U49="","",VLOOKUP(U49,'シフト記号表（勤務時間帯）'!$C$6:$U$35,19,FALSE))</f>
        <v/>
      </c>
      <c r="V51" s="239" t="str">
        <f>IF(V49="","",VLOOKUP(V49,'シフト記号表（勤務時間帯）'!$C$6:$U$35,19,FALSE))</f>
        <v/>
      </c>
      <c r="W51" s="239" t="str">
        <f>IF(W49="","",VLOOKUP(W49,'シフト記号表（勤務時間帯）'!$C$6:$U$35,19,FALSE))</f>
        <v/>
      </c>
      <c r="X51" s="239" t="str">
        <f>IF(X49="","",VLOOKUP(X49,'シフト記号表（勤務時間帯）'!$C$6:$U$35,19,FALSE))</f>
        <v/>
      </c>
      <c r="Y51" s="240" t="str">
        <f>IF(Y49="","",VLOOKUP(Y49,'シフト記号表（勤務時間帯）'!$C$6:$U$35,19,FALSE))</f>
        <v/>
      </c>
      <c r="Z51" s="238" t="str">
        <f>IF(Z49="","",VLOOKUP(Z49,'シフト記号表（勤務時間帯）'!$C$6:$U$35,19,FALSE))</f>
        <v/>
      </c>
      <c r="AA51" s="239" t="str">
        <f>IF(AA49="","",VLOOKUP(AA49,'シフト記号表（勤務時間帯）'!$C$6:$U$35,19,FALSE))</f>
        <v/>
      </c>
      <c r="AB51" s="239" t="str">
        <f>IF(AB49="","",VLOOKUP(AB49,'シフト記号表（勤務時間帯）'!$C$6:$U$35,19,FALSE))</f>
        <v/>
      </c>
      <c r="AC51" s="239" t="str">
        <f>IF(AC49="","",VLOOKUP(AC49,'シフト記号表（勤務時間帯）'!$C$6:$U$35,19,FALSE))</f>
        <v/>
      </c>
      <c r="AD51" s="239" t="str">
        <f>IF(AD49="","",VLOOKUP(AD49,'シフト記号表（勤務時間帯）'!$C$6:$U$35,19,FALSE))</f>
        <v/>
      </c>
      <c r="AE51" s="239" t="str">
        <f>IF(AE49="","",VLOOKUP(AE49,'シフト記号表（勤務時間帯）'!$C$6:$U$35,19,FALSE))</f>
        <v/>
      </c>
      <c r="AF51" s="240" t="str">
        <f>IF(AF49="","",VLOOKUP(AF49,'シフト記号表（勤務時間帯）'!$C$6:$U$35,19,FALSE))</f>
        <v/>
      </c>
      <c r="AG51" s="238" t="str">
        <f>IF(AG49="","",VLOOKUP(AG49,'シフト記号表（勤務時間帯）'!$C$6:$U$35,19,FALSE))</f>
        <v/>
      </c>
      <c r="AH51" s="239" t="str">
        <f>IF(AH49="","",VLOOKUP(AH49,'シフト記号表（勤務時間帯）'!$C$6:$U$35,19,FALSE))</f>
        <v/>
      </c>
      <c r="AI51" s="239" t="str">
        <f>IF(AI49="","",VLOOKUP(AI49,'シフト記号表（勤務時間帯）'!$C$6:$U$35,19,FALSE))</f>
        <v/>
      </c>
      <c r="AJ51" s="239" t="str">
        <f>IF(AJ49="","",VLOOKUP(AJ49,'シフト記号表（勤務時間帯）'!$C$6:$U$35,19,FALSE))</f>
        <v/>
      </c>
      <c r="AK51" s="239" t="str">
        <f>IF(AK49="","",VLOOKUP(AK49,'シフト記号表（勤務時間帯）'!$C$6:$U$35,19,FALSE))</f>
        <v/>
      </c>
      <c r="AL51" s="239" t="str">
        <f>IF(AL49="","",VLOOKUP(AL49,'シフト記号表（勤務時間帯）'!$C$6:$U$35,19,FALSE))</f>
        <v/>
      </c>
      <c r="AM51" s="240" t="str">
        <f>IF(AM49="","",VLOOKUP(AM49,'シフト記号表（勤務時間帯）'!$C$6:$U$35,19,FALSE))</f>
        <v/>
      </c>
      <c r="AN51" s="238" t="str">
        <f>IF(AN49="","",VLOOKUP(AN49,'シフト記号表（勤務時間帯）'!$C$6:$U$35,19,FALSE))</f>
        <v/>
      </c>
      <c r="AO51" s="239" t="str">
        <f>IF(AO49="","",VLOOKUP(AO49,'シフト記号表（勤務時間帯）'!$C$6:$U$35,19,FALSE))</f>
        <v/>
      </c>
      <c r="AP51" s="239" t="str">
        <f>IF(AP49="","",VLOOKUP(AP49,'シフト記号表（勤務時間帯）'!$C$6:$U$35,19,FALSE))</f>
        <v/>
      </c>
      <c r="AQ51" s="239" t="str">
        <f>IF(AQ49="","",VLOOKUP(AQ49,'シフト記号表（勤務時間帯）'!$C$6:$U$35,19,FALSE))</f>
        <v/>
      </c>
      <c r="AR51" s="239" t="str">
        <f>IF(AR49="","",VLOOKUP(AR49,'シフト記号表（勤務時間帯）'!$C$6:$U$35,19,FALSE))</f>
        <v/>
      </c>
      <c r="AS51" s="239" t="str">
        <f>IF(AS49="","",VLOOKUP(AS49,'シフト記号表（勤務時間帯）'!$C$6:$U$35,19,FALSE))</f>
        <v/>
      </c>
      <c r="AT51" s="240" t="str">
        <f>IF(AT49="","",VLOOKUP(AT49,'シフト記号表（勤務時間帯）'!$C$6:$U$35,19,FALSE))</f>
        <v/>
      </c>
      <c r="AU51" s="238" t="str">
        <f>IF(AU49="","",VLOOKUP(AU49,'シフト記号表（勤務時間帯）'!$C$6:$U$35,19,FALSE))</f>
        <v/>
      </c>
      <c r="AV51" s="239" t="str">
        <f>IF(AV49="","",VLOOKUP(AV49,'シフト記号表（勤務時間帯）'!$C$6:$U$35,19,FALSE))</f>
        <v/>
      </c>
      <c r="AW51" s="239" t="str">
        <f>IF(AW49="","",VLOOKUP(AW49,'シフト記号表（勤務時間帯）'!$C$6:$U$35,19,FALSE))</f>
        <v/>
      </c>
      <c r="AX51" s="1264" t="str">
        <f>IF($BB$3="４週",SUM(S51:AT51),IF($BB$3="暦月",SUM(S51:AW51),""))</f>
        <v/>
      </c>
      <c r="AY51" s="1265"/>
      <c r="AZ51" s="1266" t="str">
        <f>IF($BB$3="４週",AX51/4,IF($BB$3="暦月",'勤務表（参考様式１_100名まで）'!AX51/('勤務表（参考様式１_100名まで）'!$BB$8/7),""))</f>
        <v/>
      </c>
      <c r="BA51" s="1267"/>
      <c r="BB51" s="1309"/>
      <c r="BC51" s="1310"/>
      <c r="BD51" s="1310"/>
      <c r="BE51" s="1310"/>
      <c r="BF51" s="1311"/>
    </row>
    <row r="52" spans="2:58" ht="20.25" customHeight="1" x14ac:dyDescent="0.2">
      <c r="B52" s="1268">
        <f>B49+1</f>
        <v>11</v>
      </c>
      <c r="C52" s="1269"/>
      <c r="D52" s="1270"/>
      <c r="E52" s="1271"/>
      <c r="F52" s="241"/>
      <c r="G52" s="1278"/>
      <c r="H52" s="1281"/>
      <c r="I52" s="1282"/>
      <c r="J52" s="1282"/>
      <c r="K52" s="1283"/>
      <c r="L52" s="1285"/>
      <c r="M52" s="1246"/>
      <c r="N52" s="1246"/>
      <c r="O52" s="1247"/>
      <c r="P52" s="1288" t="s">
        <v>340</v>
      </c>
      <c r="Q52" s="1289"/>
      <c r="R52" s="1290"/>
      <c r="S52" s="230"/>
      <c r="T52" s="231"/>
      <c r="U52" s="231"/>
      <c r="V52" s="231"/>
      <c r="W52" s="231"/>
      <c r="X52" s="231"/>
      <c r="Y52" s="232"/>
      <c r="Z52" s="230"/>
      <c r="AA52" s="231"/>
      <c r="AB52" s="231"/>
      <c r="AC52" s="231"/>
      <c r="AD52" s="231"/>
      <c r="AE52" s="231"/>
      <c r="AF52" s="232"/>
      <c r="AG52" s="230"/>
      <c r="AH52" s="231"/>
      <c r="AI52" s="231"/>
      <c r="AJ52" s="231"/>
      <c r="AK52" s="231"/>
      <c r="AL52" s="231"/>
      <c r="AM52" s="232"/>
      <c r="AN52" s="230"/>
      <c r="AO52" s="231"/>
      <c r="AP52" s="231"/>
      <c r="AQ52" s="231"/>
      <c r="AR52" s="231"/>
      <c r="AS52" s="231"/>
      <c r="AT52" s="232"/>
      <c r="AU52" s="230"/>
      <c r="AV52" s="231"/>
      <c r="AW52" s="231"/>
      <c r="AX52" s="1241"/>
      <c r="AY52" s="1242"/>
      <c r="AZ52" s="1243"/>
      <c r="BA52" s="1244"/>
      <c r="BB52" s="1303"/>
      <c r="BC52" s="1304"/>
      <c r="BD52" s="1304"/>
      <c r="BE52" s="1304"/>
      <c r="BF52" s="1305"/>
    </row>
    <row r="53" spans="2:58" ht="20.25" customHeight="1" x14ac:dyDescent="0.2">
      <c r="B53" s="1268"/>
      <c r="C53" s="1272"/>
      <c r="D53" s="1273"/>
      <c r="E53" s="1274"/>
      <c r="F53" s="233"/>
      <c r="G53" s="1279"/>
      <c r="H53" s="1284"/>
      <c r="I53" s="1282"/>
      <c r="J53" s="1282"/>
      <c r="K53" s="1283"/>
      <c r="L53" s="1286"/>
      <c r="M53" s="1249"/>
      <c r="N53" s="1249"/>
      <c r="O53" s="1250"/>
      <c r="P53" s="1254" t="s">
        <v>341</v>
      </c>
      <c r="Q53" s="1255"/>
      <c r="R53" s="1256"/>
      <c r="S53" s="234" t="str">
        <f>IF(S52="","",VLOOKUP(S52,'シフト記号表（勤務時間帯）'!$C$6:$K$35,9,FALSE))</f>
        <v/>
      </c>
      <c r="T53" s="235" t="str">
        <f>IF(T52="","",VLOOKUP(T52,'シフト記号表（勤務時間帯）'!$C$6:$K$35,9,FALSE))</f>
        <v/>
      </c>
      <c r="U53" s="235" t="str">
        <f>IF(U52="","",VLOOKUP(U52,'シフト記号表（勤務時間帯）'!$C$6:$K$35,9,FALSE))</f>
        <v/>
      </c>
      <c r="V53" s="235" t="str">
        <f>IF(V52="","",VLOOKUP(V52,'シフト記号表（勤務時間帯）'!$C$6:$K$35,9,FALSE))</f>
        <v/>
      </c>
      <c r="W53" s="235" t="str">
        <f>IF(W52="","",VLOOKUP(W52,'シフト記号表（勤務時間帯）'!$C$6:$K$35,9,FALSE))</f>
        <v/>
      </c>
      <c r="X53" s="235" t="str">
        <f>IF(X52="","",VLOOKUP(X52,'シフト記号表（勤務時間帯）'!$C$6:$K$35,9,FALSE))</f>
        <v/>
      </c>
      <c r="Y53" s="236" t="str">
        <f>IF(Y52="","",VLOOKUP(Y52,'シフト記号表（勤務時間帯）'!$C$6:$K$35,9,FALSE))</f>
        <v/>
      </c>
      <c r="Z53" s="234" t="str">
        <f>IF(Z52="","",VLOOKUP(Z52,'シフト記号表（勤務時間帯）'!$C$6:$K$35,9,FALSE))</f>
        <v/>
      </c>
      <c r="AA53" s="235" t="str">
        <f>IF(AA52="","",VLOOKUP(AA52,'シフト記号表（勤務時間帯）'!$C$6:$K$35,9,FALSE))</f>
        <v/>
      </c>
      <c r="AB53" s="235" t="str">
        <f>IF(AB52="","",VLOOKUP(AB52,'シフト記号表（勤務時間帯）'!$C$6:$K$35,9,FALSE))</f>
        <v/>
      </c>
      <c r="AC53" s="235" t="str">
        <f>IF(AC52="","",VLOOKUP(AC52,'シフト記号表（勤務時間帯）'!$C$6:$K$35,9,FALSE))</f>
        <v/>
      </c>
      <c r="AD53" s="235" t="str">
        <f>IF(AD52="","",VLOOKUP(AD52,'シフト記号表（勤務時間帯）'!$C$6:$K$35,9,FALSE))</f>
        <v/>
      </c>
      <c r="AE53" s="235" t="str">
        <f>IF(AE52="","",VLOOKUP(AE52,'シフト記号表（勤務時間帯）'!$C$6:$K$35,9,FALSE))</f>
        <v/>
      </c>
      <c r="AF53" s="236" t="str">
        <f>IF(AF52="","",VLOOKUP(AF52,'シフト記号表（勤務時間帯）'!$C$6:$K$35,9,FALSE))</f>
        <v/>
      </c>
      <c r="AG53" s="234" t="str">
        <f>IF(AG52="","",VLOOKUP(AG52,'シフト記号表（勤務時間帯）'!$C$6:$K$35,9,FALSE))</f>
        <v/>
      </c>
      <c r="AH53" s="235" t="str">
        <f>IF(AH52="","",VLOOKUP(AH52,'シフト記号表（勤務時間帯）'!$C$6:$K$35,9,FALSE))</f>
        <v/>
      </c>
      <c r="AI53" s="235" t="str">
        <f>IF(AI52="","",VLOOKUP(AI52,'シフト記号表（勤務時間帯）'!$C$6:$K$35,9,FALSE))</f>
        <v/>
      </c>
      <c r="AJ53" s="235" t="str">
        <f>IF(AJ52="","",VLOOKUP(AJ52,'シフト記号表（勤務時間帯）'!$C$6:$K$35,9,FALSE))</f>
        <v/>
      </c>
      <c r="AK53" s="235" t="str">
        <f>IF(AK52="","",VLOOKUP(AK52,'シフト記号表（勤務時間帯）'!$C$6:$K$35,9,FALSE))</f>
        <v/>
      </c>
      <c r="AL53" s="235" t="str">
        <f>IF(AL52="","",VLOOKUP(AL52,'シフト記号表（勤務時間帯）'!$C$6:$K$35,9,FALSE))</f>
        <v/>
      </c>
      <c r="AM53" s="236" t="str">
        <f>IF(AM52="","",VLOOKUP(AM52,'シフト記号表（勤務時間帯）'!$C$6:$K$35,9,FALSE))</f>
        <v/>
      </c>
      <c r="AN53" s="234" t="str">
        <f>IF(AN52="","",VLOOKUP(AN52,'シフト記号表（勤務時間帯）'!$C$6:$K$35,9,FALSE))</f>
        <v/>
      </c>
      <c r="AO53" s="235" t="str">
        <f>IF(AO52="","",VLOOKUP(AO52,'シフト記号表（勤務時間帯）'!$C$6:$K$35,9,FALSE))</f>
        <v/>
      </c>
      <c r="AP53" s="235" t="str">
        <f>IF(AP52="","",VLOOKUP(AP52,'シフト記号表（勤務時間帯）'!$C$6:$K$35,9,FALSE))</f>
        <v/>
      </c>
      <c r="AQ53" s="235" t="str">
        <f>IF(AQ52="","",VLOOKUP(AQ52,'シフト記号表（勤務時間帯）'!$C$6:$K$35,9,FALSE))</f>
        <v/>
      </c>
      <c r="AR53" s="235" t="str">
        <f>IF(AR52="","",VLOOKUP(AR52,'シフト記号表（勤務時間帯）'!$C$6:$K$35,9,FALSE))</f>
        <v/>
      </c>
      <c r="AS53" s="235" t="str">
        <f>IF(AS52="","",VLOOKUP(AS52,'シフト記号表（勤務時間帯）'!$C$6:$K$35,9,FALSE))</f>
        <v/>
      </c>
      <c r="AT53" s="236" t="str">
        <f>IF(AT52="","",VLOOKUP(AT52,'シフト記号表（勤務時間帯）'!$C$6:$K$35,9,FALSE))</f>
        <v/>
      </c>
      <c r="AU53" s="234" t="str">
        <f>IF(AU52="","",VLOOKUP(AU52,'シフト記号表（勤務時間帯）'!$C$6:$K$35,9,FALSE))</f>
        <v/>
      </c>
      <c r="AV53" s="235" t="str">
        <f>IF(AV52="","",VLOOKUP(AV52,'シフト記号表（勤務時間帯）'!$C$6:$K$35,9,FALSE))</f>
        <v/>
      </c>
      <c r="AW53" s="235" t="str">
        <f>IF(AW52="","",VLOOKUP(AW52,'シフト記号表（勤務時間帯）'!$C$6:$K$35,9,FALSE))</f>
        <v/>
      </c>
      <c r="AX53" s="1257" t="str">
        <f>IF($BB$3="４週",SUM(S53:AT53),IF($BB$3="暦月",SUM(S53:AW53),""))</f>
        <v/>
      </c>
      <c r="AY53" s="1258"/>
      <c r="AZ53" s="1259" t="str">
        <f>IF($BB$3="４週",AX53/4,IF($BB$3="暦月",'勤務表（参考様式１_100名まで）'!AX53/('勤務表（参考様式１_100名まで）'!$BB$8/7),""))</f>
        <v/>
      </c>
      <c r="BA53" s="1260"/>
      <c r="BB53" s="1306"/>
      <c r="BC53" s="1307"/>
      <c r="BD53" s="1307"/>
      <c r="BE53" s="1307"/>
      <c r="BF53" s="1308"/>
    </row>
    <row r="54" spans="2:58" ht="20.25" customHeight="1" x14ac:dyDescent="0.2">
      <c r="B54" s="1268"/>
      <c r="C54" s="1275"/>
      <c r="D54" s="1276"/>
      <c r="E54" s="1277"/>
      <c r="F54" s="233">
        <f>C52</f>
        <v>0</v>
      </c>
      <c r="G54" s="1280"/>
      <c r="H54" s="1284"/>
      <c r="I54" s="1282"/>
      <c r="J54" s="1282"/>
      <c r="K54" s="1283"/>
      <c r="L54" s="1287"/>
      <c r="M54" s="1252"/>
      <c r="N54" s="1252"/>
      <c r="O54" s="1253"/>
      <c r="P54" s="1261" t="s">
        <v>342</v>
      </c>
      <c r="Q54" s="1262"/>
      <c r="R54" s="1263"/>
      <c r="S54" s="238" t="str">
        <f>IF(S52="","",VLOOKUP(S52,'シフト記号表（勤務時間帯）'!$C$6:$U$35,19,FALSE))</f>
        <v/>
      </c>
      <c r="T54" s="239" t="str">
        <f>IF(T52="","",VLOOKUP(T52,'シフト記号表（勤務時間帯）'!$C$6:$U$35,19,FALSE))</f>
        <v/>
      </c>
      <c r="U54" s="239" t="str">
        <f>IF(U52="","",VLOOKUP(U52,'シフト記号表（勤務時間帯）'!$C$6:$U$35,19,FALSE))</f>
        <v/>
      </c>
      <c r="V54" s="239" t="str">
        <f>IF(V52="","",VLOOKUP(V52,'シフト記号表（勤務時間帯）'!$C$6:$U$35,19,FALSE))</f>
        <v/>
      </c>
      <c r="W54" s="239" t="str">
        <f>IF(W52="","",VLOOKUP(W52,'シフト記号表（勤務時間帯）'!$C$6:$U$35,19,FALSE))</f>
        <v/>
      </c>
      <c r="X54" s="239" t="str">
        <f>IF(X52="","",VLOOKUP(X52,'シフト記号表（勤務時間帯）'!$C$6:$U$35,19,FALSE))</f>
        <v/>
      </c>
      <c r="Y54" s="240" t="str">
        <f>IF(Y52="","",VLOOKUP(Y52,'シフト記号表（勤務時間帯）'!$C$6:$U$35,19,FALSE))</f>
        <v/>
      </c>
      <c r="Z54" s="238" t="str">
        <f>IF(Z52="","",VLOOKUP(Z52,'シフト記号表（勤務時間帯）'!$C$6:$U$35,19,FALSE))</f>
        <v/>
      </c>
      <c r="AA54" s="239" t="str">
        <f>IF(AA52="","",VLOOKUP(AA52,'シフト記号表（勤務時間帯）'!$C$6:$U$35,19,FALSE))</f>
        <v/>
      </c>
      <c r="AB54" s="239" t="str">
        <f>IF(AB52="","",VLOOKUP(AB52,'シフト記号表（勤務時間帯）'!$C$6:$U$35,19,FALSE))</f>
        <v/>
      </c>
      <c r="AC54" s="239" t="str">
        <f>IF(AC52="","",VLOOKUP(AC52,'シフト記号表（勤務時間帯）'!$C$6:$U$35,19,FALSE))</f>
        <v/>
      </c>
      <c r="AD54" s="239" t="str">
        <f>IF(AD52="","",VLOOKUP(AD52,'シフト記号表（勤務時間帯）'!$C$6:$U$35,19,FALSE))</f>
        <v/>
      </c>
      <c r="AE54" s="239" t="str">
        <f>IF(AE52="","",VLOOKUP(AE52,'シフト記号表（勤務時間帯）'!$C$6:$U$35,19,FALSE))</f>
        <v/>
      </c>
      <c r="AF54" s="240" t="str">
        <f>IF(AF52="","",VLOOKUP(AF52,'シフト記号表（勤務時間帯）'!$C$6:$U$35,19,FALSE))</f>
        <v/>
      </c>
      <c r="AG54" s="238" t="str">
        <f>IF(AG52="","",VLOOKUP(AG52,'シフト記号表（勤務時間帯）'!$C$6:$U$35,19,FALSE))</f>
        <v/>
      </c>
      <c r="AH54" s="239" t="str">
        <f>IF(AH52="","",VLOOKUP(AH52,'シフト記号表（勤務時間帯）'!$C$6:$U$35,19,FALSE))</f>
        <v/>
      </c>
      <c r="AI54" s="239" t="str">
        <f>IF(AI52="","",VLOOKUP(AI52,'シフト記号表（勤務時間帯）'!$C$6:$U$35,19,FALSE))</f>
        <v/>
      </c>
      <c r="AJ54" s="239" t="str">
        <f>IF(AJ52="","",VLOOKUP(AJ52,'シフト記号表（勤務時間帯）'!$C$6:$U$35,19,FALSE))</f>
        <v/>
      </c>
      <c r="AK54" s="239" t="str">
        <f>IF(AK52="","",VLOOKUP(AK52,'シフト記号表（勤務時間帯）'!$C$6:$U$35,19,FALSE))</f>
        <v/>
      </c>
      <c r="AL54" s="239" t="str">
        <f>IF(AL52="","",VLOOKUP(AL52,'シフト記号表（勤務時間帯）'!$C$6:$U$35,19,FALSE))</f>
        <v/>
      </c>
      <c r="AM54" s="240" t="str">
        <f>IF(AM52="","",VLOOKUP(AM52,'シフト記号表（勤務時間帯）'!$C$6:$U$35,19,FALSE))</f>
        <v/>
      </c>
      <c r="AN54" s="238" t="str">
        <f>IF(AN52="","",VLOOKUP(AN52,'シフト記号表（勤務時間帯）'!$C$6:$U$35,19,FALSE))</f>
        <v/>
      </c>
      <c r="AO54" s="239" t="str">
        <f>IF(AO52="","",VLOOKUP(AO52,'シフト記号表（勤務時間帯）'!$C$6:$U$35,19,FALSE))</f>
        <v/>
      </c>
      <c r="AP54" s="239" t="str">
        <f>IF(AP52="","",VLOOKUP(AP52,'シフト記号表（勤務時間帯）'!$C$6:$U$35,19,FALSE))</f>
        <v/>
      </c>
      <c r="AQ54" s="239" t="str">
        <f>IF(AQ52="","",VLOOKUP(AQ52,'シフト記号表（勤務時間帯）'!$C$6:$U$35,19,FALSE))</f>
        <v/>
      </c>
      <c r="AR54" s="239" t="str">
        <f>IF(AR52="","",VLOOKUP(AR52,'シフト記号表（勤務時間帯）'!$C$6:$U$35,19,FALSE))</f>
        <v/>
      </c>
      <c r="AS54" s="239" t="str">
        <f>IF(AS52="","",VLOOKUP(AS52,'シフト記号表（勤務時間帯）'!$C$6:$U$35,19,FALSE))</f>
        <v/>
      </c>
      <c r="AT54" s="240" t="str">
        <f>IF(AT52="","",VLOOKUP(AT52,'シフト記号表（勤務時間帯）'!$C$6:$U$35,19,FALSE))</f>
        <v/>
      </c>
      <c r="AU54" s="238" t="str">
        <f>IF(AU52="","",VLOOKUP(AU52,'シフト記号表（勤務時間帯）'!$C$6:$U$35,19,FALSE))</f>
        <v/>
      </c>
      <c r="AV54" s="239" t="str">
        <f>IF(AV52="","",VLOOKUP(AV52,'シフト記号表（勤務時間帯）'!$C$6:$U$35,19,FALSE))</f>
        <v/>
      </c>
      <c r="AW54" s="239" t="str">
        <f>IF(AW52="","",VLOOKUP(AW52,'シフト記号表（勤務時間帯）'!$C$6:$U$35,19,FALSE))</f>
        <v/>
      </c>
      <c r="AX54" s="1264" t="str">
        <f>IF($BB$3="４週",SUM(S54:AT54),IF($BB$3="暦月",SUM(S54:AW54),""))</f>
        <v/>
      </c>
      <c r="AY54" s="1265"/>
      <c r="AZ54" s="1266" t="str">
        <f>IF($BB$3="４週",AX54/4,IF($BB$3="暦月",'勤務表（参考様式１_100名まで）'!AX54/('勤務表（参考様式１_100名まで）'!$BB$8/7),""))</f>
        <v/>
      </c>
      <c r="BA54" s="1267"/>
      <c r="BB54" s="1309"/>
      <c r="BC54" s="1310"/>
      <c r="BD54" s="1310"/>
      <c r="BE54" s="1310"/>
      <c r="BF54" s="1311"/>
    </row>
    <row r="55" spans="2:58" ht="20.25" customHeight="1" x14ac:dyDescent="0.2">
      <c r="B55" s="1268">
        <f>B52+1</f>
        <v>12</v>
      </c>
      <c r="C55" s="1269"/>
      <c r="D55" s="1270"/>
      <c r="E55" s="1271"/>
      <c r="F55" s="241"/>
      <c r="G55" s="1278"/>
      <c r="H55" s="1281"/>
      <c r="I55" s="1282"/>
      <c r="J55" s="1282"/>
      <c r="K55" s="1283"/>
      <c r="L55" s="1285"/>
      <c r="M55" s="1246"/>
      <c r="N55" s="1246"/>
      <c r="O55" s="1247"/>
      <c r="P55" s="1288" t="s">
        <v>340</v>
      </c>
      <c r="Q55" s="1289"/>
      <c r="R55" s="1290"/>
      <c r="S55" s="230"/>
      <c r="T55" s="231"/>
      <c r="U55" s="231"/>
      <c r="V55" s="231"/>
      <c r="W55" s="231"/>
      <c r="X55" s="231"/>
      <c r="Y55" s="232"/>
      <c r="Z55" s="230"/>
      <c r="AA55" s="231"/>
      <c r="AB55" s="231"/>
      <c r="AC55" s="231"/>
      <c r="AD55" s="231"/>
      <c r="AE55" s="231"/>
      <c r="AF55" s="232"/>
      <c r="AG55" s="230"/>
      <c r="AH55" s="231"/>
      <c r="AI55" s="231"/>
      <c r="AJ55" s="231"/>
      <c r="AK55" s="231"/>
      <c r="AL55" s="231"/>
      <c r="AM55" s="232"/>
      <c r="AN55" s="230"/>
      <c r="AO55" s="231"/>
      <c r="AP55" s="231"/>
      <c r="AQ55" s="231"/>
      <c r="AR55" s="231"/>
      <c r="AS55" s="231"/>
      <c r="AT55" s="232"/>
      <c r="AU55" s="230"/>
      <c r="AV55" s="231"/>
      <c r="AW55" s="231"/>
      <c r="AX55" s="1241"/>
      <c r="AY55" s="1242"/>
      <c r="AZ55" s="1243"/>
      <c r="BA55" s="1244"/>
      <c r="BB55" s="1245"/>
      <c r="BC55" s="1246"/>
      <c r="BD55" s="1246"/>
      <c r="BE55" s="1246"/>
      <c r="BF55" s="1247"/>
    </row>
    <row r="56" spans="2:58" ht="20.25" customHeight="1" x14ac:dyDescent="0.2">
      <c r="B56" s="1268"/>
      <c r="C56" s="1272"/>
      <c r="D56" s="1273"/>
      <c r="E56" s="1274"/>
      <c r="F56" s="233"/>
      <c r="G56" s="1279"/>
      <c r="H56" s="1284"/>
      <c r="I56" s="1282"/>
      <c r="J56" s="1282"/>
      <c r="K56" s="1283"/>
      <c r="L56" s="1286"/>
      <c r="M56" s="1249"/>
      <c r="N56" s="1249"/>
      <c r="O56" s="1250"/>
      <c r="P56" s="1254" t="s">
        <v>341</v>
      </c>
      <c r="Q56" s="1255"/>
      <c r="R56" s="1256"/>
      <c r="S56" s="234" t="str">
        <f>IF(S55="","",VLOOKUP(S55,'シフト記号表（勤務時間帯）'!$C$6:$K$35,9,FALSE))</f>
        <v/>
      </c>
      <c r="T56" s="235" t="str">
        <f>IF(T55="","",VLOOKUP(T55,'シフト記号表（勤務時間帯）'!$C$6:$K$35,9,FALSE))</f>
        <v/>
      </c>
      <c r="U56" s="235" t="str">
        <f>IF(U55="","",VLOOKUP(U55,'シフト記号表（勤務時間帯）'!$C$6:$K$35,9,FALSE))</f>
        <v/>
      </c>
      <c r="V56" s="235" t="str">
        <f>IF(V55="","",VLOOKUP(V55,'シフト記号表（勤務時間帯）'!$C$6:$K$35,9,FALSE))</f>
        <v/>
      </c>
      <c r="W56" s="235" t="str">
        <f>IF(W55="","",VLOOKUP(W55,'シフト記号表（勤務時間帯）'!$C$6:$K$35,9,FALSE))</f>
        <v/>
      </c>
      <c r="X56" s="235" t="str">
        <f>IF(X55="","",VLOOKUP(X55,'シフト記号表（勤務時間帯）'!$C$6:$K$35,9,FALSE))</f>
        <v/>
      </c>
      <c r="Y56" s="236" t="str">
        <f>IF(Y55="","",VLOOKUP(Y55,'シフト記号表（勤務時間帯）'!$C$6:$K$35,9,FALSE))</f>
        <v/>
      </c>
      <c r="Z56" s="234" t="str">
        <f>IF(Z55="","",VLOOKUP(Z55,'シフト記号表（勤務時間帯）'!$C$6:$K$35,9,FALSE))</f>
        <v/>
      </c>
      <c r="AA56" s="235" t="str">
        <f>IF(AA55="","",VLOOKUP(AA55,'シフト記号表（勤務時間帯）'!$C$6:$K$35,9,FALSE))</f>
        <v/>
      </c>
      <c r="AB56" s="235" t="str">
        <f>IF(AB55="","",VLOOKUP(AB55,'シフト記号表（勤務時間帯）'!$C$6:$K$35,9,FALSE))</f>
        <v/>
      </c>
      <c r="AC56" s="235" t="str">
        <f>IF(AC55="","",VLOOKUP(AC55,'シフト記号表（勤務時間帯）'!$C$6:$K$35,9,FALSE))</f>
        <v/>
      </c>
      <c r="AD56" s="235" t="str">
        <f>IF(AD55="","",VLOOKUP(AD55,'シフト記号表（勤務時間帯）'!$C$6:$K$35,9,FALSE))</f>
        <v/>
      </c>
      <c r="AE56" s="235" t="str">
        <f>IF(AE55="","",VLOOKUP(AE55,'シフト記号表（勤務時間帯）'!$C$6:$K$35,9,FALSE))</f>
        <v/>
      </c>
      <c r="AF56" s="236" t="str">
        <f>IF(AF55="","",VLOOKUP(AF55,'シフト記号表（勤務時間帯）'!$C$6:$K$35,9,FALSE))</f>
        <v/>
      </c>
      <c r="AG56" s="234" t="str">
        <f>IF(AG55="","",VLOOKUP(AG55,'シフト記号表（勤務時間帯）'!$C$6:$K$35,9,FALSE))</f>
        <v/>
      </c>
      <c r="AH56" s="235" t="str">
        <f>IF(AH55="","",VLOOKUP(AH55,'シフト記号表（勤務時間帯）'!$C$6:$K$35,9,FALSE))</f>
        <v/>
      </c>
      <c r="AI56" s="235" t="str">
        <f>IF(AI55="","",VLOOKUP(AI55,'シフト記号表（勤務時間帯）'!$C$6:$K$35,9,FALSE))</f>
        <v/>
      </c>
      <c r="AJ56" s="235" t="str">
        <f>IF(AJ55="","",VLOOKUP(AJ55,'シフト記号表（勤務時間帯）'!$C$6:$K$35,9,FALSE))</f>
        <v/>
      </c>
      <c r="AK56" s="235" t="str">
        <f>IF(AK55="","",VLOOKUP(AK55,'シフト記号表（勤務時間帯）'!$C$6:$K$35,9,FALSE))</f>
        <v/>
      </c>
      <c r="AL56" s="235" t="str">
        <f>IF(AL55="","",VLOOKUP(AL55,'シフト記号表（勤務時間帯）'!$C$6:$K$35,9,FALSE))</f>
        <v/>
      </c>
      <c r="AM56" s="236" t="str">
        <f>IF(AM55="","",VLOOKUP(AM55,'シフト記号表（勤務時間帯）'!$C$6:$K$35,9,FALSE))</f>
        <v/>
      </c>
      <c r="AN56" s="234" t="str">
        <f>IF(AN55="","",VLOOKUP(AN55,'シフト記号表（勤務時間帯）'!$C$6:$K$35,9,FALSE))</f>
        <v/>
      </c>
      <c r="AO56" s="235" t="str">
        <f>IF(AO55="","",VLOOKUP(AO55,'シフト記号表（勤務時間帯）'!$C$6:$K$35,9,FALSE))</f>
        <v/>
      </c>
      <c r="AP56" s="235" t="str">
        <f>IF(AP55="","",VLOOKUP(AP55,'シフト記号表（勤務時間帯）'!$C$6:$K$35,9,FALSE))</f>
        <v/>
      </c>
      <c r="AQ56" s="235" t="str">
        <f>IF(AQ55="","",VLOOKUP(AQ55,'シフト記号表（勤務時間帯）'!$C$6:$K$35,9,FALSE))</f>
        <v/>
      </c>
      <c r="AR56" s="235" t="str">
        <f>IF(AR55="","",VLOOKUP(AR55,'シフト記号表（勤務時間帯）'!$C$6:$K$35,9,FALSE))</f>
        <v/>
      </c>
      <c r="AS56" s="235" t="str">
        <f>IF(AS55="","",VLOOKUP(AS55,'シフト記号表（勤務時間帯）'!$C$6:$K$35,9,FALSE))</f>
        <v/>
      </c>
      <c r="AT56" s="236" t="str">
        <f>IF(AT55="","",VLOOKUP(AT55,'シフト記号表（勤務時間帯）'!$C$6:$K$35,9,FALSE))</f>
        <v/>
      </c>
      <c r="AU56" s="234" t="str">
        <f>IF(AU55="","",VLOOKUP(AU55,'シフト記号表（勤務時間帯）'!$C$6:$K$35,9,FALSE))</f>
        <v/>
      </c>
      <c r="AV56" s="235" t="str">
        <f>IF(AV55="","",VLOOKUP(AV55,'シフト記号表（勤務時間帯）'!$C$6:$K$35,9,FALSE))</f>
        <v/>
      </c>
      <c r="AW56" s="235" t="str">
        <f>IF(AW55="","",VLOOKUP(AW55,'シフト記号表（勤務時間帯）'!$C$6:$K$35,9,FALSE))</f>
        <v/>
      </c>
      <c r="AX56" s="1257" t="str">
        <f>IF($BB$3="４週",SUM(S56:AT56),IF($BB$3="暦月",SUM(S56:AW56),""))</f>
        <v/>
      </c>
      <c r="AY56" s="1258"/>
      <c r="AZ56" s="1259" t="str">
        <f>IF($BB$3="４週",AX56/4,IF($BB$3="暦月",'勤務表（参考様式１_100名まで）'!AX56/('勤務表（参考様式１_100名まで）'!$BB$8/7),""))</f>
        <v/>
      </c>
      <c r="BA56" s="1260"/>
      <c r="BB56" s="1248"/>
      <c r="BC56" s="1249"/>
      <c r="BD56" s="1249"/>
      <c r="BE56" s="1249"/>
      <c r="BF56" s="1250"/>
    </row>
    <row r="57" spans="2:58" ht="20.25" customHeight="1" x14ac:dyDescent="0.2">
      <c r="B57" s="1268"/>
      <c r="C57" s="1275"/>
      <c r="D57" s="1276"/>
      <c r="E57" s="1277"/>
      <c r="F57" s="233">
        <f>C55</f>
        <v>0</v>
      </c>
      <c r="G57" s="1280"/>
      <c r="H57" s="1284"/>
      <c r="I57" s="1282"/>
      <c r="J57" s="1282"/>
      <c r="K57" s="1283"/>
      <c r="L57" s="1287"/>
      <c r="M57" s="1252"/>
      <c r="N57" s="1252"/>
      <c r="O57" s="1253"/>
      <c r="P57" s="1261" t="s">
        <v>342</v>
      </c>
      <c r="Q57" s="1262"/>
      <c r="R57" s="1263"/>
      <c r="S57" s="238" t="str">
        <f>IF(S55="","",VLOOKUP(S55,'シフト記号表（勤務時間帯）'!$C$6:$U$35,19,FALSE))</f>
        <v/>
      </c>
      <c r="T57" s="239" t="str">
        <f>IF(T55="","",VLOOKUP(T55,'シフト記号表（勤務時間帯）'!$C$6:$U$35,19,FALSE))</f>
        <v/>
      </c>
      <c r="U57" s="239" t="str">
        <f>IF(U55="","",VLOOKUP(U55,'シフト記号表（勤務時間帯）'!$C$6:$U$35,19,FALSE))</f>
        <v/>
      </c>
      <c r="V57" s="239" t="str">
        <f>IF(V55="","",VLOOKUP(V55,'シフト記号表（勤務時間帯）'!$C$6:$U$35,19,FALSE))</f>
        <v/>
      </c>
      <c r="W57" s="239" t="str">
        <f>IF(W55="","",VLOOKUP(W55,'シフト記号表（勤務時間帯）'!$C$6:$U$35,19,FALSE))</f>
        <v/>
      </c>
      <c r="X57" s="239" t="str">
        <f>IF(X55="","",VLOOKUP(X55,'シフト記号表（勤務時間帯）'!$C$6:$U$35,19,FALSE))</f>
        <v/>
      </c>
      <c r="Y57" s="240" t="str">
        <f>IF(Y55="","",VLOOKUP(Y55,'シフト記号表（勤務時間帯）'!$C$6:$U$35,19,FALSE))</f>
        <v/>
      </c>
      <c r="Z57" s="238" t="str">
        <f>IF(Z55="","",VLOOKUP(Z55,'シフト記号表（勤務時間帯）'!$C$6:$U$35,19,FALSE))</f>
        <v/>
      </c>
      <c r="AA57" s="239" t="str">
        <f>IF(AA55="","",VLOOKUP(AA55,'シフト記号表（勤務時間帯）'!$C$6:$U$35,19,FALSE))</f>
        <v/>
      </c>
      <c r="AB57" s="239" t="str">
        <f>IF(AB55="","",VLOOKUP(AB55,'シフト記号表（勤務時間帯）'!$C$6:$U$35,19,FALSE))</f>
        <v/>
      </c>
      <c r="AC57" s="239" t="str">
        <f>IF(AC55="","",VLOOKUP(AC55,'シフト記号表（勤務時間帯）'!$C$6:$U$35,19,FALSE))</f>
        <v/>
      </c>
      <c r="AD57" s="239" t="str">
        <f>IF(AD55="","",VLOOKUP(AD55,'シフト記号表（勤務時間帯）'!$C$6:$U$35,19,FALSE))</f>
        <v/>
      </c>
      <c r="AE57" s="239" t="str">
        <f>IF(AE55="","",VLOOKUP(AE55,'シフト記号表（勤務時間帯）'!$C$6:$U$35,19,FALSE))</f>
        <v/>
      </c>
      <c r="AF57" s="240" t="str">
        <f>IF(AF55="","",VLOOKUP(AF55,'シフト記号表（勤務時間帯）'!$C$6:$U$35,19,FALSE))</f>
        <v/>
      </c>
      <c r="AG57" s="238" t="str">
        <f>IF(AG55="","",VLOOKUP(AG55,'シフト記号表（勤務時間帯）'!$C$6:$U$35,19,FALSE))</f>
        <v/>
      </c>
      <c r="AH57" s="239" t="str">
        <f>IF(AH55="","",VLOOKUP(AH55,'シフト記号表（勤務時間帯）'!$C$6:$U$35,19,FALSE))</f>
        <v/>
      </c>
      <c r="AI57" s="239" t="str">
        <f>IF(AI55="","",VLOOKUP(AI55,'シフト記号表（勤務時間帯）'!$C$6:$U$35,19,FALSE))</f>
        <v/>
      </c>
      <c r="AJ57" s="239" t="str">
        <f>IF(AJ55="","",VLOOKUP(AJ55,'シフト記号表（勤務時間帯）'!$C$6:$U$35,19,FALSE))</f>
        <v/>
      </c>
      <c r="AK57" s="239" t="str">
        <f>IF(AK55="","",VLOOKUP(AK55,'シフト記号表（勤務時間帯）'!$C$6:$U$35,19,FALSE))</f>
        <v/>
      </c>
      <c r="AL57" s="239" t="str">
        <f>IF(AL55="","",VLOOKUP(AL55,'シフト記号表（勤務時間帯）'!$C$6:$U$35,19,FALSE))</f>
        <v/>
      </c>
      <c r="AM57" s="240" t="str">
        <f>IF(AM55="","",VLOOKUP(AM55,'シフト記号表（勤務時間帯）'!$C$6:$U$35,19,FALSE))</f>
        <v/>
      </c>
      <c r="AN57" s="238" t="str">
        <f>IF(AN55="","",VLOOKUP(AN55,'シフト記号表（勤務時間帯）'!$C$6:$U$35,19,FALSE))</f>
        <v/>
      </c>
      <c r="AO57" s="239" t="str">
        <f>IF(AO55="","",VLOOKUP(AO55,'シフト記号表（勤務時間帯）'!$C$6:$U$35,19,FALSE))</f>
        <v/>
      </c>
      <c r="AP57" s="239" t="str">
        <f>IF(AP55="","",VLOOKUP(AP55,'シフト記号表（勤務時間帯）'!$C$6:$U$35,19,FALSE))</f>
        <v/>
      </c>
      <c r="AQ57" s="239" t="str">
        <f>IF(AQ55="","",VLOOKUP(AQ55,'シフト記号表（勤務時間帯）'!$C$6:$U$35,19,FALSE))</f>
        <v/>
      </c>
      <c r="AR57" s="239" t="str">
        <f>IF(AR55="","",VLOOKUP(AR55,'シフト記号表（勤務時間帯）'!$C$6:$U$35,19,FALSE))</f>
        <v/>
      </c>
      <c r="AS57" s="239" t="str">
        <f>IF(AS55="","",VLOOKUP(AS55,'シフト記号表（勤務時間帯）'!$C$6:$U$35,19,FALSE))</f>
        <v/>
      </c>
      <c r="AT57" s="240" t="str">
        <f>IF(AT55="","",VLOOKUP(AT55,'シフト記号表（勤務時間帯）'!$C$6:$U$35,19,FALSE))</f>
        <v/>
      </c>
      <c r="AU57" s="238" t="str">
        <f>IF(AU55="","",VLOOKUP(AU55,'シフト記号表（勤務時間帯）'!$C$6:$U$35,19,FALSE))</f>
        <v/>
      </c>
      <c r="AV57" s="239" t="str">
        <f>IF(AV55="","",VLOOKUP(AV55,'シフト記号表（勤務時間帯）'!$C$6:$U$35,19,FALSE))</f>
        <v/>
      </c>
      <c r="AW57" s="239" t="str">
        <f>IF(AW55="","",VLOOKUP(AW55,'シフト記号表（勤務時間帯）'!$C$6:$U$35,19,FALSE))</f>
        <v/>
      </c>
      <c r="AX57" s="1264" t="str">
        <f>IF($BB$3="４週",SUM(S57:AT57),IF($BB$3="暦月",SUM(S57:AW57),""))</f>
        <v/>
      </c>
      <c r="AY57" s="1265"/>
      <c r="AZ57" s="1266" t="str">
        <f>IF($BB$3="４週",AX57/4,IF($BB$3="暦月",'勤務表（参考様式１_100名まで）'!AX57/('勤務表（参考様式１_100名まで）'!$BB$8/7),""))</f>
        <v/>
      </c>
      <c r="BA57" s="1267"/>
      <c r="BB57" s="1251"/>
      <c r="BC57" s="1252"/>
      <c r="BD57" s="1252"/>
      <c r="BE57" s="1252"/>
      <c r="BF57" s="1253"/>
    </row>
    <row r="58" spans="2:58" ht="20.25" customHeight="1" x14ac:dyDescent="0.2">
      <c r="B58" s="1268">
        <f>B55+1</f>
        <v>13</v>
      </c>
      <c r="C58" s="1269"/>
      <c r="D58" s="1270"/>
      <c r="E58" s="1271"/>
      <c r="F58" s="241"/>
      <c r="G58" s="1278"/>
      <c r="H58" s="1281"/>
      <c r="I58" s="1282"/>
      <c r="J58" s="1282"/>
      <c r="K58" s="1283"/>
      <c r="L58" s="1285"/>
      <c r="M58" s="1246"/>
      <c r="N58" s="1246"/>
      <c r="O58" s="1247"/>
      <c r="P58" s="1288" t="s">
        <v>340</v>
      </c>
      <c r="Q58" s="1289"/>
      <c r="R58" s="1290"/>
      <c r="S58" s="230"/>
      <c r="T58" s="231"/>
      <c r="U58" s="231"/>
      <c r="V58" s="231"/>
      <c r="W58" s="231"/>
      <c r="X58" s="231"/>
      <c r="Y58" s="232"/>
      <c r="Z58" s="230"/>
      <c r="AA58" s="231"/>
      <c r="AB58" s="231"/>
      <c r="AC58" s="231"/>
      <c r="AD58" s="231"/>
      <c r="AE58" s="231"/>
      <c r="AF58" s="232"/>
      <c r="AG58" s="230"/>
      <c r="AH58" s="231"/>
      <c r="AI58" s="231"/>
      <c r="AJ58" s="231"/>
      <c r="AK58" s="231"/>
      <c r="AL58" s="231"/>
      <c r="AM58" s="232"/>
      <c r="AN58" s="230"/>
      <c r="AO58" s="231"/>
      <c r="AP58" s="231"/>
      <c r="AQ58" s="231"/>
      <c r="AR58" s="231"/>
      <c r="AS58" s="231"/>
      <c r="AT58" s="232"/>
      <c r="AU58" s="230"/>
      <c r="AV58" s="231"/>
      <c r="AW58" s="231"/>
      <c r="AX58" s="1241"/>
      <c r="AY58" s="1242"/>
      <c r="AZ58" s="1243"/>
      <c r="BA58" s="1244"/>
      <c r="BB58" s="1245"/>
      <c r="BC58" s="1246"/>
      <c r="BD58" s="1246"/>
      <c r="BE58" s="1246"/>
      <c r="BF58" s="1247"/>
    </row>
    <row r="59" spans="2:58" ht="20.25" customHeight="1" x14ac:dyDescent="0.2">
      <c r="B59" s="1268"/>
      <c r="C59" s="1272"/>
      <c r="D59" s="1273"/>
      <c r="E59" s="1274"/>
      <c r="F59" s="233"/>
      <c r="G59" s="1279"/>
      <c r="H59" s="1284"/>
      <c r="I59" s="1282"/>
      <c r="J59" s="1282"/>
      <c r="K59" s="1283"/>
      <c r="L59" s="1286"/>
      <c r="M59" s="1249"/>
      <c r="N59" s="1249"/>
      <c r="O59" s="1250"/>
      <c r="P59" s="1254" t="s">
        <v>341</v>
      </c>
      <c r="Q59" s="1255"/>
      <c r="R59" s="1256"/>
      <c r="S59" s="234" t="str">
        <f>IF(S58="","",VLOOKUP(S58,'シフト記号表（勤務時間帯）'!$C$6:$K$35,9,FALSE))</f>
        <v/>
      </c>
      <c r="T59" s="235" t="str">
        <f>IF(T58="","",VLOOKUP(T58,'シフト記号表（勤務時間帯）'!$C$6:$K$35,9,FALSE))</f>
        <v/>
      </c>
      <c r="U59" s="235" t="str">
        <f>IF(U58="","",VLOOKUP(U58,'シフト記号表（勤務時間帯）'!$C$6:$K$35,9,FALSE))</f>
        <v/>
      </c>
      <c r="V59" s="235" t="str">
        <f>IF(V58="","",VLOOKUP(V58,'シフト記号表（勤務時間帯）'!$C$6:$K$35,9,FALSE))</f>
        <v/>
      </c>
      <c r="W59" s="235" t="str">
        <f>IF(W58="","",VLOOKUP(W58,'シフト記号表（勤務時間帯）'!$C$6:$K$35,9,FALSE))</f>
        <v/>
      </c>
      <c r="X59" s="235" t="str">
        <f>IF(X58="","",VLOOKUP(X58,'シフト記号表（勤務時間帯）'!$C$6:$K$35,9,FALSE))</f>
        <v/>
      </c>
      <c r="Y59" s="236" t="str">
        <f>IF(Y58="","",VLOOKUP(Y58,'シフト記号表（勤務時間帯）'!$C$6:$K$35,9,FALSE))</f>
        <v/>
      </c>
      <c r="Z59" s="234" t="str">
        <f>IF(Z58="","",VLOOKUP(Z58,'シフト記号表（勤務時間帯）'!$C$6:$K$35,9,FALSE))</f>
        <v/>
      </c>
      <c r="AA59" s="235" t="str">
        <f>IF(AA58="","",VLOOKUP(AA58,'シフト記号表（勤務時間帯）'!$C$6:$K$35,9,FALSE))</f>
        <v/>
      </c>
      <c r="AB59" s="235" t="str">
        <f>IF(AB58="","",VLOOKUP(AB58,'シフト記号表（勤務時間帯）'!$C$6:$K$35,9,FALSE))</f>
        <v/>
      </c>
      <c r="AC59" s="235" t="str">
        <f>IF(AC58="","",VLOOKUP(AC58,'シフト記号表（勤務時間帯）'!$C$6:$K$35,9,FALSE))</f>
        <v/>
      </c>
      <c r="AD59" s="235" t="str">
        <f>IF(AD58="","",VLOOKUP(AD58,'シフト記号表（勤務時間帯）'!$C$6:$K$35,9,FALSE))</f>
        <v/>
      </c>
      <c r="AE59" s="235" t="str">
        <f>IF(AE58="","",VLOOKUP(AE58,'シフト記号表（勤務時間帯）'!$C$6:$K$35,9,FALSE))</f>
        <v/>
      </c>
      <c r="AF59" s="236" t="str">
        <f>IF(AF58="","",VLOOKUP(AF58,'シフト記号表（勤務時間帯）'!$C$6:$K$35,9,FALSE))</f>
        <v/>
      </c>
      <c r="AG59" s="234" t="str">
        <f>IF(AG58="","",VLOOKUP(AG58,'シフト記号表（勤務時間帯）'!$C$6:$K$35,9,FALSE))</f>
        <v/>
      </c>
      <c r="AH59" s="235" t="str">
        <f>IF(AH58="","",VLOOKUP(AH58,'シフト記号表（勤務時間帯）'!$C$6:$K$35,9,FALSE))</f>
        <v/>
      </c>
      <c r="AI59" s="235" t="str">
        <f>IF(AI58="","",VLOOKUP(AI58,'シフト記号表（勤務時間帯）'!$C$6:$K$35,9,FALSE))</f>
        <v/>
      </c>
      <c r="AJ59" s="235" t="str">
        <f>IF(AJ58="","",VLOOKUP(AJ58,'シフト記号表（勤務時間帯）'!$C$6:$K$35,9,FALSE))</f>
        <v/>
      </c>
      <c r="AK59" s="235" t="str">
        <f>IF(AK58="","",VLOOKUP(AK58,'シフト記号表（勤務時間帯）'!$C$6:$K$35,9,FALSE))</f>
        <v/>
      </c>
      <c r="AL59" s="235" t="str">
        <f>IF(AL58="","",VLOOKUP(AL58,'シフト記号表（勤務時間帯）'!$C$6:$K$35,9,FALSE))</f>
        <v/>
      </c>
      <c r="AM59" s="236" t="str">
        <f>IF(AM58="","",VLOOKUP(AM58,'シフト記号表（勤務時間帯）'!$C$6:$K$35,9,FALSE))</f>
        <v/>
      </c>
      <c r="AN59" s="234" t="str">
        <f>IF(AN58="","",VLOOKUP(AN58,'シフト記号表（勤務時間帯）'!$C$6:$K$35,9,FALSE))</f>
        <v/>
      </c>
      <c r="AO59" s="235" t="str">
        <f>IF(AO58="","",VLOOKUP(AO58,'シフト記号表（勤務時間帯）'!$C$6:$K$35,9,FALSE))</f>
        <v/>
      </c>
      <c r="AP59" s="235" t="str">
        <f>IF(AP58="","",VLOOKUP(AP58,'シフト記号表（勤務時間帯）'!$C$6:$K$35,9,FALSE))</f>
        <v/>
      </c>
      <c r="AQ59" s="235" t="str">
        <f>IF(AQ58="","",VLOOKUP(AQ58,'シフト記号表（勤務時間帯）'!$C$6:$K$35,9,FALSE))</f>
        <v/>
      </c>
      <c r="AR59" s="235" t="str">
        <f>IF(AR58="","",VLOOKUP(AR58,'シフト記号表（勤務時間帯）'!$C$6:$K$35,9,FALSE))</f>
        <v/>
      </c>
      <c r="AS59" s="235" t="str">
        <f>IF(AS58="","",VLOOKUP(AS58,'シフト記号表（勤務時間帯）'!$C$6:$K$35,9,FALSE))</f>
        <v/>
      </c>
      <c r="AT59" s="236" t="str">
        <f>IF(AT58="","",VLOOKUP(AT58,'シフト記号表（勤務時間帯）'!$C$6:$K$35,9,FALSE))</f>
        <v/>
      </c>
      <c r="AU59" s="234" t="str">
        <f>IF(AU58="","",VLOOKUP(AU58,'シフト記号表（勤務時間帯）'!$C$6:$K$35,9,FALSE))</f>
        <v/>
      </c>
      <c r="AV59" s="235" t="str">
        <f>IF(AV58="","",VLOOKUP(AV58,'シフト記号表（勤務時間帯）'!$C$6:$K$35,9,FALSE))</f>
        <v/>
      </c>
      <c r="AW59" s="235" t="str">
        <f>IF(AW58="","",VLOOKUP(AW58,'シフト記号表（勤務時間帯）'!$C$6:$K$35,9,FALSE))</f>
        <v/>
      </c>
      <c r="AX59" s="1257" t="str">
        <f>IF($BB$3="４週",SUM(S59:AT59),IF($BB$3="暦月",SUM(S59:AW59),""))</f>
        <v/>
      </c>
      <c r="AY59" s="1258"/>
      <c r="AZ59" s="1259" t="str">
        <f>IF($BB$3="４週",AX59/4,IF($BB$3="暦月",'勤務表（参考様式１_100名まで）'!AX59/('勤務表（参考様式１_100名まで）'!$BB$8/7),""))</f>
        <v/>
      </c>
      <c r="BA59" s="1260"/>
      <c r="BB59" s="1248"/>
      <c r="BC59" s="1249"/>
      <c r="BD59" s="1249"/>
      <c r="BE59" s="1249"/>
      <c r="BF59" s="1250"/>
    </row>
    <row r="60" spans="2:58" ht="20.25" customHeight="1" x14ac:dyDescent="0.2">
      <c r="B60" s="1268"/>
      <c r="C60" s="1275"/>
      <c r="D60" s="1276"/>
      <c r="E60" s="1277"/>
      <c r="F60" s="242">
        <f>C58</f>
        <v>0</v>
      </c>
      <c r="G60" s="1280"/>
      <c r="H60" s="1284"/>
      <c r="I60" s="1282"/>
      <c r="J60" s="1282"/>
      <c r="K60" s="1283"/>
      <c r="L60" s="1287"/>
      <c r="M60" s="1252"/>
      <c r="N60" s="1252"/>
      <c r="O60" s="1253"/>
      <c r="P60" s="1261" t="s">
        <v>342</v>
      </c>
      <c r="Q60" s="1262"/>
      <c r="R60" s="1263"/>
      <c r="S60" s="238" t="str">
        <f>IF(S58="","",VLOOKUP(S58,'シフト記号表（勤務時間帯）'!$C$6:$U$35,19,FALSE))</f>
        <v/>
      </c>
      <c r="T60" s="239" t="str">
        <f>IF(T58="","",VLOOKUP(T58,'シフト記号表（勤務時間帯）'!$C$6:$U$35,19,FALSE))</f>
        <v/>
      </c>
      <c r="U60" s="239" t="str">
        <f>IF(U58="","",VLOOKUP(U58,'シフト記号表（勤務時間帯）'!$C$6:$U$35,19,FALSE))</f>
        <v/>
      </c>
      <c r="V60" s="239" t="str">
        <f>IF(V58="","",VLOOKUP(V58,'シフト記号表（勤務時間帯）'!$C$6:$U$35,19,FALSE))</f>
        <v/>
      </c>
      <c r="W60" s="239" t="str">
        <f>IF(W58="","",VLOOKUP(W58,'シフト記号表（勤務時間帯）'!$C$6:$U$35,19,FALSE))</f>
        <v/>
      </c>
      <c r="X60" s="239" t="str">
        <f>IF(X58="","",VLOOKUP(X58,'シフト記号表（勤務時間帯）'!$C$6:$U$35,19,FALSE))</f>
        <v/>
      </c>
      <c r="Y60" s="240" t="str">
        <f>IF(Y58="","",VLOOKUP(Y58,'シフト記号表（勤務時間帯）'!$C$6:$U$35,19,FALSE))</f>
        <v/>
      </c>
      <c r="Z60" s="238" t="str">
        <f>IF(Z58="","",VLOOKUP(Z58,'シフト記号表（勤務時間帯）'!$C$6:$U$35,19,FALSE))</f>
        <v/>
      </c>
      <c r="AA60" s="239" t="str">
        <f>IF(AA58="","",VLOOKUP(AA58,'シフト記号表（勤務時間帯）'!$C$6:$U$35,19,FALSE))</f>
        <v/>
      </c>
      <c r="AB60" s="239" t="str">
        <f>IF(AB58="","",VLOOKUP(AB58,'シフト記号表（勤務時間帯）'!$C$6:$U$35,19,FALSE))</f>
        <v/>
      </c>
      <c r="AC60" s="239" t="str">
        <f>IF(AC58="","",VLOOKUP(AC58,'シフト記号表（勤務時間帯）'!$C$6:$U$35,19,FALSE))</f>
        <v/>
      </c>
      <c r="AD60" s="239" t="str">
        <f>IF(AD58="","",VLOOKUP(AD58,'シフト記号表（勤務時間帯）'!$C$6:$U$35,19,FALSE))</f>
        <v/>
      </c>
      <c r="AE60" s="239" t="str">
        <f>IF(AE58="","",VLOOKUP(AE58,'シフト記号表（勤務時間帯）'!$C$6:$U$35,19,FALSE))</f>
        <v/>
      </c>
      <c r="AF60" s="240" t="str">
        <f>IF(AF58="","",VLOOKUP(AF58,'シフト記号表（勤務時間帯）'!$C$6:$U$35,19,FALSE))</f>
        <v/>
      </c>
      <c r="AG60" s="238" t="str">
        <f>IF(AG58="","",VLOOKUP(AG58,'シフト記号表（勤務時間帯）'!$C$6:$U$35,19,FALSE))</f>
        <v/>
      </c>
      <c r="AH60" s="239" t="str">
        <f>IF(AH58="","",VLOOKUP(AH58,'シフト記号表（勤務時間帯）'!$C$6:$U$35,19,FALSE))</f>
        <v/>
      </c>
      <c r="AI60" s="239" t="str">
        <f>IF(AI58="","",VLOOKUP(AI58,'シフト記号表（勤務時間帯）'!$C$6:$U$35,19,FALSE))</f>
        <v/>
      </c>
      <c r="AJ60" s="239" t="str">
        <f>IF(AJ58="","",VLOOKUP(AJ58,'シフト記号表（勤務時間帯）'!$C$6:$U$35,19,FALSE))</f>
        <v/>
      </c>
      <c r="AK60" s="239" t="str">
        <f>IF(AK58="","",VLOOKUP(AK58,'シフト記号表（勤務時間帯）'!$C$6:$U$35,19,FALSE))</f>
        <v/>
      </c>
      <c r="AL60" s="239" t="str">
        <f>IF(AL58="","",VLOOKUP(AL58,'シフト記号表（勤務時間帯）'!$C$6:$U$35,19,FALSE))</f>
        <v/>
      </c>
      <c r="AM60" s="240" t="str">
        <f>IF(AM58="","",VLOOKUP(AM58,'シフト記号表（勤務時間帯）'!$C$6:$U$35,19,FALSE))</f>
        <v/>
      </c>
      <c r="AN60" s="238" t="str">
        <f>IF(AN58="","",VLOOKUP(AN58,'シフト記号表（勤務時間帯）'!$C$6:$U$35,19,FALSE))</f>
        <v/>
      </c>
      <c r="AO60" s="239" t="str">
        <f>IF(AO58="","",VLOOKUP(AO58,'シフト記号表（勤務時間帯）'!$C$6:$U$35,19,FALSE))</f>
        <v/>
      </c>
      <c r="AP60" s="239" t="str">
        <f>IF(AP58="","",VLOOKUP(AP58,'シフト記号表（勤務時間帯）'!$C$6:$U$35,19,FALSE))</f>
        <v/>
      </c>
      <c r="AQ60" s="239" t="str">
        <f>IF(AQ58="","",VLOOKUP(AQ58,'シフト記号表（勤務時間帯）'!$C$6:$U$35,19,FALSE))</f>
        <v/>
      </c>
      <c r="AR60" s="239" t="str">
        <f>IF(AR58="","",VLOOKUP(AR58,'シフト記号表（勤務時間帯）'!$C$6:$U$35,19,FALSE))</f>
        <v/>
      </c>
      <c r="AS60" s="239" t="str">
        <f>IF(AS58="","",VLOOKUP(AS58,'シフト記号表（勤務時間帯）'!$C$6:$U$35,19,FALSE))</f>
        <v/>
      </c>
      <c r="AT60" s="240" t="str">
        <f>IF(AT58="","",VLOOKUP(AT58,'シフト記号表（勤務時間帯）'!$C$6:$U$35,19,FALSE))</f>
        <v/>
      </c>
      <c r="AU60" s="238" t="str">
        <f>IF(AU58="","",VLOOKUP(AU58,'シフト記号表（勤務時間帯）'!$C$6:$U$35,19,FALSE))</f>
        <v/>
      </c>
      <c r="AV60" s="239" t="str">
        <f>IF(AV58="","",VLOOKUP(AV58,'シフト記号表（勤務時間帯）'!$C$6:$U$35,19,FALSE))</f>
        <v/>
      </c>
      <c r="AW60" s="239" t="str">
        <f>IF(AW58="","",VLOOKUP(AW58,'シフト記号表（勤務時間帯）'!$C$6:$U$35,19,FALSE))</f>
        <v/>
      </c>
      <c r="AX60" s="1264" t="str">
        <f>IF($BB$3="４週",SUM(S60:AT60),IF($BB$3="暦月",SUM(S60:AW60),""))</f>
        <v/>
      </c>
      <c r="AY60" s="1265"/>
      <c r="AZ60" s="1266" t="str">
        <f>IF($BB$3="４週",AX60/4,IF($BB$3="暦月",'勤務表（参考様式１_100名まで）'!AX60/('勤務表（参考様式１_100名まで）'!$BB$8/7),""))</f>
        <v/>
      </c>
      <c r="BA60" s="1267"/>
      <c r="BB60" s="1251"/>
      <c r="BC60" s="1252"/>
      <c r="BD60" s="1252"/>
      <c r="BE60" s="1252"/>
      <c r="BF60" s="1253"/>
    </row>
    <row r="61" spans="2:58" ht="20.25" customHeight="1" x14ac:dyDescent="0.2">
      <c r="B61" s="1295">
        <f>B58+1</f>
        <v>14</v>
      </c>
      <c r="C61" s="1272"/>
      <c r="D61" s="1273"/>
      <c r="E61" s="1274"/>
      <c r="F61" s="243"/>
      <c r="G61" s="1296"/>
      <c r="H61" s="1297"/>
      <c r="I61" s="1298"/>
      <c r="J61" s="1298"/>
      <c r="K61" s="1299"/>
      <c r="L61" s="1286"/>
      <c r="M61" s="1249"/>
      <c r="N61" s="1249"/>
      <c r="O61" s="1250"/>
      <c r="P61" s="1300" t="s">
        <v>340</v>
      </c>
      <c r="Q61" s="1301"/>
      <c r="R61" s="1302"/>
      <c r="S61" s="230"/>
      <c r="T61" s="231"/>
      <c r="U61" s="231"/>
      <c r="V61" s="231"/>
      <c r="W61" s="231"/>
      <c r="X61" s="231"/>
      <c r="Y61" s="232"/>
      <c r="Z61" s="230"/>
      <c r="AA61" s="231"/>
      <c r="AB61" s="231"/>
      <c r="AC61" s="231"/>
      <c r="AD61" s="231"/>
      <c r="AE61" s="231"/>
      <c r="AF61" s="232"/>
      <c r="AG61" s="230"/>
      <c r="AH61" s="231"/>
      <c r="AI61" s="231"/>
      <c r="AJ61" s="231"/>
      <c r="AK61" s="231"/>
      <c r="AL61" s="231"/>
      <c r="AM61" s="232"/>
      <c r="AN61" s="230"/>
      <c r="AO61" s="231"/>
      <c r="AP61" s="231"/>
      <c r="AQ61" s="231"/>
      <c r="AR61" s="231"/>
      <c r="AS61" s="231"/>
      <c r="AT61" s="232"/>
      <c r="AU61" s="230"/>
      <c r="AV61" s="231"/>
      <c r="AW61" s="231"/>
      <c r="AX61" s="1291"/>
      <c r="AY61" s="1292"/>
      <c r="AZ61" s="1293"/>
      <c r="BA61" s="1294"/>
      <c r="BB61" s="1248"/>
      <c r="BC61" s="1249"/>
      <c r="BD61" s="1249"/>
      <c r="BE61" s="1249"/>
      <c r="BF61" s="1250"/>
    </row>
    <row r="62" spans="2:58" ht="20.25" customHeight="1" x14ac:dyDescent="0.2">
      <c r="B62" s="1268"/>
      <c r="C62" s="1272"/>
      <c r="D62" s="1273"/>
      <c r="E62" s="1274"/>
      <c r="F62" s="233"/>
      <c r="G62" s="1279"/>
      <c r="H62" s="1284"/>
      <c r="I62" s="1282"/>
      <c r="J62" s="1282"/>
      <c r="K62" s="1283"/>
      <c r="L62" s="1286"/>
      <c r="M62" s="1249"/>
      <c r="N62" s="1249"/>
      <c r="O62" s="1250"/>
      <c r="P62" s="1254" t="s">
        <v>341</v>
      </c>
      <c r="Q62" s="1255"/>
      <c r="R62" s="1256"/>
      <c r="S62" s="234" t="str">
        <f>IF(S61="","",VLOOKUP(S61,'シフト記号表（勤務時間帯）'!$C$6:$K$35,9,FALSE))</f>
        <v/>
      </c>
      <c r="T62" s="235" t="str">
        <f>IF(T61="","",VLOOKUP(T61,'シフト記号表（勤務時間帯）'!$C$6:$K$35,9,FALSE))</f>
        <v/>
      </c>
      <c r="U62" s="235" t="str">
        <f>IF(U61="","",VLOOKUP(U61,'シフト記号表（勤務時間帯）'!$C$6:$K$35,9,FALSE))</f>
        <v/>
      </c>
      <c r="V62" s="235" t="str">
        <f>IF(V61="","",VLOOKUP(V61,'シフト記号表（勤務時間帯）'!$C$6:$K$35,9,FALSE))</f>
        <v/>
      </c>
      <c r="W62" s="235" t="str">
        <f>IF(W61="","",VLOOKUP(W61,'シフト記号表（勤務時間帯）'!$C$6:$K$35,9,FALSE))</f>
        <v/>
      </c>
      <c r="X62" s="235" t="str">
        <f>IF(X61="","",VLOOKUP(X61,'シフト記号表（勤務時間帯）'!$C$6:$K$35,9,FALSE))</f>
        <v/>
      </c>
      <c r="Y62" s="236" t="str">
        <f>IF(Y61="","",VLOOKUP(Y61,'シフト記号表（勤務時間帯）'!$C$6:$K$35,9,FALSE))</f>
        <v/>
      </c>
      <c r="Z62" s="234" t="str">
        <f>IF(Z61="","",VLOOKUP(Z61,'シフト記号表（勤務時間帯）'!$C$6:$K$35,9,FALSE))</f>
        <v/>
      </c>
      <c r="AA62" s="235" t="str">
        <f>IF(AA61="","",VLOOKUP(AA61,'シフト記号表（勤務時間帯）'!$C$6:$K$35,9,FALSE))</f>
        <v/>
      </c>
      <c r="AB62" s="235" t="str">
        <f>IF(AB61="","",VLOOKUP(AB61,'シフト記号表（勤務時間帯）'!$C$6:$K$35,9,FALSE))</f>
        <v/>
      </c>
      <c r="AC62" s="235" t="str">
        <f>IF(AC61="","",VLOOKUP(AC61,'シフト記号表（勤務時間帯）'!$C$6:$K$35,9,FALSE))</f>
        <v/>
      </c>
      <c r="AD62" s="235" t="str">
        <f>IF(AD61="","",VLOOKUP(AD61,'シフト記号表（勤務時間帯）'!$C$6:$K$35,9,FALSE))</f>
        <v/>
      </c>
      <c r="AE62" s="235" t="str">
        <f>IF(AE61="","",VLOOKUP(AE61,'シフト記号表（勤務時間帯）'!$C$6:$K$35,9,FALSE))</f>
        <v/>
      </c>
      <c r="AF62" s="236" t="str">
        <f>IF(AF61="","",VLOOKUP(AF61,'シフト記号表（勤務時間帯）'!$C$6:$K$35,9,FALSE))</f>
        <v/>
      </c>
      <c r="AG62" s="234" t="str">
        <f>IF(AG61="","",VLOOKUP(AG61,'シフト記号表（勤務時間帯）'!$C$6:$K$35,9,FALSE))</f>
        <v/>
      </c>
      <c r="AH62" s="235" t="str">
        <f>IF(AH61="","",VLOOKUP(AH61,'シフト記号表（勤務時間帯）'!$C$6:$K$35,9,FALSE))</f>
        <v/>
      </c>
      <c r="AI62" s="235" t="str">
        <f>IF(AI61="","",VLOOKUP(AI61,'シフト記号表（勤務時間帯）'!$C$6:$K$35,9,FALSE))</f>
        <v/>
      </c>
      <c r="AJ62" s="235" t="str">
        <f>IF(AJ61="","",VLOOKUP(AJ61,'シフト記号表（勤務時間帯）'!$C$6:$K$35,9,FALSE))</f>
        <v/>
      </c>
      <c r="AK62" s="235" t="str">
        <f>IF(AK61="","",VLOOKUP(AK61,'シフト記号表（勤務時間帯）'!$C$6:$K$35,9,FALSE))</f>
        <v/>
      </c>
      <c r="AL62" s="235" t="str">
        <f>IF(AL61="","",VLOOKUP(AL61,'シフト記号表（勤務時間帯）'!$C$6:$K$35,9,FALSE))</f>
        <v/>
      </c>
      <c r="AM62" s="236" t="str">
        <f>IF(AM61="","",VLOOKUP(AM61,'シフト記号表（勤務時間帯）'!$C$6:$K$35,9,FALSE))</f>
        <v/>
      </c>
      <c r="AN62" s="234" t="str">
        <f>IF(AN61="","",VLOOKUP(AN61,'シフト記号表（勤務時間帯）'!$C$6:$K$35,9,FALSE))</f>
        <v/>
      </c>
      <c r="AO62" s="235" t="str">
        <f>IF(AO61="","",VLOOKUP(AO61,'シフト記号表（勤務時間帯）'!$C$6:$K$35,9,FALSE))</f>
        <v/>
      </c>
      <c r="AP62" s="235" t="str">
        <f>IF(AP61="","",VLOOKUP(AP61,'シフト記号表（勤務時間帯）'!$C$6:$K$35,9,FALSE))</f>
        <v/>
      </c>
      <c r="AQ62" s="235" t="str">
        <f>IF(AQ61="","",VLOOKUP(AQ61,'シフト記号表（勤務時間帯）'!$C$6:$K$35,9,FALSE))</f>
        <v/>
      </c>
      <c r="AR62" s="235" t="str">
        <f>IF(AR61="","",VLOOKUP(AR61,'シフト記号表（勤務時間帯）'!$C$6:$K$35,9,FALSE))</f>
        <v/>
      </c>
      <c r="AS62" s="235" t="str">
        <f>IF(AS61="","",VLOOKUP(AS61,'シフト記号表（勤務時間帯）'!$C$6:$K$35,9,FALSE))</f>
        <v/>
      </c>
      <c r="AT62" s="236" t="str">
        <f>IF(AT61="","",VLOOKUP(AT61,'シフト記号表（勤務時間帯）'!$C$6:$K$35,9,FALSE))</f>
        <v/>
      </c>
      <c r="AU62" s="234" t="str">
        <f>IF(AU61="","",VLOOKUP(AU61,'シフト記号表（勤務時間帯）'!$C$6:$K$35,9,FALSE))</f>
        <v/>
      </c>
      <c r="AV62" s="235" t="str">
        <f>IF(AV61="","",VLOOKUP(AV61,'シフト記号表（勤務時間帯）'!$C$6:$K$35,9,FALSE))</f>
        <v/>
      </c>
      <c r="AW62" s="235" t="str">
        <f>IF(AW61="","",VLOOKUP(AW61,'シフト記号表（勤務時間帯）'!$C$6:$K$35,9,FALSE))</f>
        <v/>
      </c>
      <c r="AX62" s="1257" t="str">
        <f>IF($BB$3="４週",SUM(S62:AT62),IF($BB$3="暦月",SUM(S62:AW62),""))</f>
        <v/>
      </c>
      <c r="AY62" s="1258"/>
      <c r="AZ62" s="1259" t="str">
        <f>IF($BB$3="４週",AX62/4,IF($BB$3="暦月",'勤務表（参考様式１_100名まで）'!AX62/('勤務表（参考様式１_100名まで）'!$BB$8/7),""))</f>
        <v/>
      </c>
      <c r="BA62" s="1260"/>
      <c r="BB62" s="1248"/>
      <c r="BC62" s="1249"/>
      <c r="BD62" s="1249"/>
      <c r="BE62" s="1249"/>
      <c r="BF62" s="1250"/>
    </row>
    <row r="63" spans="2:58" ht="20.25" customHeight="1" x14ac:dyDescent="0.2">
      <c r="B63" s="1268"/>
      <c r="C63" s="1275"/>
      <c r="D63" s="1276"/>
      <c r="E63" s="1277"/>
      <c r="F63" s="242">
        <f>C61</f>
        <v>0</v>
      </c>
      <c r="G63" s="1280"/>
      <c r="H63" s="1284"/>
      <c r="I63" s="1282"/>
      <c r="J63" s="1282"/>
      <c r="K63" s="1283"/>
      <c r="L63" s="1287"/>
      <c r="M63" s="1252"/>
      <c r="N63" s="1252"/>
      <c r="O63" s="1253"/>
      <c r="P63" s="1261" t="s">
        <v>342</v>
      </c>
      <c r="Q63" s="1262"/>
      <c r="R63" s="1263"/>
      <c r="S63" s="238" t="str">
        <f>IF(S61="","",VLOOKUP(S61,'シフト記号表（勤務時間帯）'!$C$6:$U$35,19,FALSE))</f>
        <v/>
      </c>
      <c r="T63" s="239" t="str">
        <f>IF(T61="","",VLOOKUP(T61,'シフト記号表（勤務時間帯）'!$C$6:$U$35,19,FALSE))</f>
        <v/>
      </c>
      <c r="U63" s="239" t="str">
        <f>IF(U61="","",VLOOKUP(U61,'シフト記号表（勤務時間帯）'!$C$6:$U$35,19,FALSE))</f>
        <v/>
      </c>
      <c r="V63" s="239" t="str">
        <f>IF(V61="","",VLOOKUP(V61,'シフト記号表（勤務時間帯）'!$C$6:$U$35,19,FALSE))</f>
        <v/>
      </c>
      <c r="W63" s="239" t="str">
        <f>IF(W61="","",VLOOKUP(W61,'シフト記号表（勤務時間帯）'!$C$6:$U$35,19,FALSE))</f>
        <v/>
      </c>
      <c r="X63" s="239" t="str">
        <f>IF(X61="","",VLOOKUP(X61,'シフト記号表（勤務時間帯）'!$C$6:$U$35,19,FALSE))</f>
        <v/>
      </c>
      <c r="Y63" s="240" t="str">
        <f>IF(Y61="","",VLOOKUP(Y61,'シフト記号表（勤務時間帯）'!$C$6:$U$35,19,FALSE))</f>
        <v/>
      </c>
      <c r="Z63" s="238" t="str">
        <f>IF(Z61="","",VLOOKUP(Z61,'シフト記号表（勤務時間帯）'!$C$6:$U$35,19,FALSE))</f>
        <v/>
      </c>
      <c r="AA63" s="239" t="str">
        <f>IF(AA61="","",VLOOKUP(AA61,'シフト記号表（勤務時間帯）'!$C$6:$U$35,19,FALSE))</f>
        <v/>
      </c>
      <c r="AB63" s="239" t="str">
        <f>IF(AB61="","",VLOOKUP(AB61,'シフト記号表（勤務時間帯）'!$C$6:$U$35,19,FALSE))</f>
        <v/>
      </c>
      <c r="AC63" s="239" t="str">
        <f>IF(AC61="","",VLOOKUP(AC61,'シフト記号表（勤務時間帯）'!$C$6:$U$35,19,FALSE))</f>
        <v/>
      </c>
      <c r="AD63" s="239" t="str">
        <f>IF(AD61="","",VLOOKUP(AD61,'シフト記号表（勤務時間帯）'!$C$6:$U$35,19,FALSE))</f>
        <v/>
      </c>
      <c r="AE63" s="239" t="str">
        <f>IF(AE61="","",VLOOKUP(AE61,'シフト記号表（勤務時間帯）'!$C$6:$U$35,19,FALSE))</f>
        <v/>
      </c>
      <c r="AF63" s="240" t="str">
        <f>IF(AF61="","",VLOOKUP(AF61,'シフト記号表（勤務時間帯）'!$C$6:$U$35,19,FALSE))</f>
        <v/>
      </c>
      <c r="AG63" s="238" t="str">
        <f>IF(AG61="","",VLOOKUP(AG61,'シフト記号表（勤務時間帯）'!$C$6:$U$35,19,FALSE))</f>
        <v/>
      </c>
      <c r="AH63" s="239" t="str">
        <f>IF(AH61="","",VLOOKUP(AH61,'シフト記号表（勤務時間帯）'!$C$6:$U$35,19,FALSE))</f>
        <v/>
      </c>
      <c r="AI63" s="239" t="str">
        <f>IF(AI61="","",VLOOKUP(AI61,'シフト記号表（勤務時間帯）'!$C$6:$U$35,19,FALSE))</f>
        <v/>
      </c>
      <c r="AJ63" s="239" t="str">
        <f>IF(AJ61="","",VLOOKUP(AJ61,'シフト記号表（勤務時間帯）'!$C$6:$U$35,19,FALSE))</f>
        <v/>
      </c>
      <c r="AK63" s="239" t="str">
        <f>IF(AK61="","",VLOOKUP(AK61,'シフト記号表（勤務時間帯）'!$C$6:$U$35,19,FALSE))</f>
        <v/>
      </c>
      <c r="AL63" s="239" t="str">
        <f>IF(AL61="","",VLOOKUP(AL61,'シフト記号表（勤務時間帯）'!$C$6:$U$35,19,FALSE))</f>
        <v/>
      </c>
      <c r="AM63" s="240" t="str">
        <f>IF(AM61="","",VLOOKUP(AM61,'シフト記号表（勤務時間帯）'!$C$6:$U$35,19,FALSE))</f>
        <v/>
      </c>
      <c r="AN63" s="238" t="str">
        <f>IF(AN61="","",VLOOKUP(AN61,'シフト記号表（勤務時間帯）'!$C$6:$U$35,19,FALSE))</f>
        <v/>
      </c>
      <c r="AO63" s="239" t="str">
        <f>IF(AO61="","",VLOOKUP(AO61,'シフト記号表（勤務時間帯）'!$C$6:$U$35,19,FALSE))</f>
        <v/>
      </c>
      <c r="AP63" s="239" t="str">
        <f>IF(AP61="","",VLOOKUP(AP61,'シフト記号表（勤務時間帯）'!$C$6:$U$35,19,FALSE))</f>
        <v/>
      </c>
      <c r="AQ63" s="239" t="str">
        <f>IF(AQ61="","",VLOOKUP(AQ61,'シフト記号表（勤務時間帯）'!$C$6:$U$35,19,FALSE))</f>
        <v/>
      </c>
      <c r="AR63" s="239" t="str">
        <f>IF(AR61="","",VLOOKUP(AR61,'シフト記号表（勤務時間帯）'!$C$6:$U$35,19,FALSE))</f>
        <v/>
      </c>
      <c r="AS63" s="239" t="str">
        <f>IF(AS61="","",VLOOKUP(AS61,'シフト記号表（勤務時間帯）'!$C$6:$U$35,19,FALSE))</f>
        <v/>
      </c>
      <c r="AT63" s="240" t="str">
        <f>IF(AT61="","",VLOOKUP(AT61,'シフト記号表（勤務時間帯）'!$C$6:$U$35,19,FALSE))</f>
        <v/>
      </c>
      <c r="AU63" s="238" t="str">
        <f>IF(AU61="","",VLOOKUP(AU61,'シフト記号表（勤務時間帯）'!$C$6:$U$35,19,FALSE))</f>
        <v/>
      </c>
      <c r="AV63" s="239" t="str">
        <f>IF(AV61="","",VLOOKUP(AV61,'シフト記号表（勤務時間帯）'!$C$6:$U$35,19,FALSE))</f>
        <v/>
      </c>
      <c r="AW63" s="239" t="str">
        <f>IF(AW61="","",VLOOKUP(AW61,'シフト記号表（勤務時間帯）'!$C$6:$U$35,19,FALSE))</f>
        <v/>
      </c>
      <c r="AX63" s="1264" t="str">
        <f>IF($BB$3="４週",SUM(S63:AT63),IF($BB$3="暦月",SUM(S63:AW63),""))</f>
        <v/>
      </c>
      <c r="AY63" s="1265"/>
      <c r="AZ63" s="1266" t="str">
        <f>IF($BB$3="４週",AX63/4,IF($BB$3="暦月",'勤務表（参考様式１_100名まで）'!AX63/('勤務表（参考様式１_100名まで）'!$BB$8/7),""))</f>
        <v/>
      </c>
      <c r="BA63" s="1267"/>
      <c r="BB63" s="1251"/>
      <c r="BC63" s="1252"/>
      <c r="BD63" s="1252"/>
      <c r="BE63" s="1252"/>
      <c r="BF63" s="1253"/>
    </row>
    <row r="64" spans="2:58" ht="20.25" customHeight="1" x14ac:dyDescent="0.2">
      <c r="B64" s="1268">
        <f>B61+1</f>
        <v>15</v>
      </c>
      <c r="C64" s="1269"/>
      <c r="D64" s="1270"/>
      <c r="E64" s="1271"/>
      <c r="F64" s="241"/>
      <c r="G64" s="1278"/>
      <c r="H64" s="1281"/>
      <c r="I64" s="1282"/>
      <c r="J64" s="1282"/>
      <c r="K64" s="1283"/>
      <c r="L64" s="1285"/>
      <c r="M64" s="1246"/>
      <c r="N64" s="1246"/>
      <c r="O64" s="1247"/>
      <c r="P64" s="1288" t="s">
        <v>340</v>
      </c>
      <c r="Q64" s="1289"/>
      <c r="R64" s="1290"/>
      <c r="S64" s="230"/>
      <c r="T64" s="231"/>
      <c r="U64" s="231"/>
      <c r="V64" s="231"/>
      <c r="W64" s="231"/>
      <c r="X64" s="231"/>
      <c r="Y64" s="232"/>
      <c r="Z64" s="230"/>
      <c r="AA64" s="231"/>
      <c r="AB64" s="231"/>
      <c r="AC64" s="231"/>
      <c r="AD64" s="231"/>
      <c r="AE64" s="231"/>
      <c r="AF64" s="232"/>
      <c r="AG64" s="230"/>
      <c r="AH64" s="231"/>
      <c r="AI64" s="231"/>
      <c r="AJ64" s="231"/>
      <c r="AK64" s="231"/>
      <c r="AL64" s="231"/>
      <c r="AM64" s="232"/>
      <c r="AN64" s="230"/>
      <c r="AO64" s="231"/>
      <c r="AP64" s="231"/>
      <c r="AQ64" s="231"/>
      <c r="AR64" s="231"/>
      <c r="AS64" s="231"/>
      <c r="AT64" s="232"/>
      <c r="AU64" s="230"/>
      <c r="AV64" s="231"/>
      <c r="AW64" s="231"/>
      <c r="AX64" s="1241"/>
      <c r="AY64" s="1242"/>
      <c r="AZ64" s="1243"/>
      <c r="BA64" s="1244"/>
      <c r="BB64" s="1245"/>
      <c r="BC64" s="1246"/>
      <c r="BD64" s="1246"/>
      <c r="BE64" s="1246"/>
      <c r="BF64" s="1247"/>
    </row>
    <row r="65" spans="2:58" ht="20.25" customHeight="1" x14ac:dyDescent="0.2">
      <c r="B65" s="1268"/>
      <c r="C65" s="1272"/>
      <c r="D65" s="1273"/>
      <c r="E65" s="1274"/>
      <c r="F65" s="233"/>
      <c r="G65" s="1279"/>
      <c r="H65" s="1284"/>
      <c r="I65" s="1282"/>
      <c r="J65" s="1282"/>
      <c r="K65" s="1283"/>
      <c r="L65" s="1286"/>
      <c r="M65" s="1249"/>
      <c r="N65" s="1249"/>
      <c r="O65" s="1250"/>
      <c r="P65" s="1254" t="s">
        <v>341</v>
      </c>
      <c r="Q65" s="1255"/>
      <c r="R65" s="1256"/>
      <c r="S65" s="234" t="str">
        <f>IF(S64="","",VLOOKUP(S64,'シフト記号表（勤務時間帯）'!$C$6:$K$35,9,FALSE))</f>
        <v/>
      </c>
      <c r="T65" s="235" t="str">
        <f>IF(T64="","",VLOOKUP(T64,'シフト記号表（勤務時間帯）'!$C$6:$K$35,9,FALSE))</f>
        <v/>
      </c>
      <c r="U65" s="235" t="str">
        <f>IF(U64="","",VLOOKUP(U64,'シフト記号表（勤務時間帯）'!$C$6:$K$35,9,FALSE))</f>
        <v/>
      </c>
      <c r="V65" s="235" t="str">
        <f>IF(V64="","",VLOOKUP(V64,'シフト記号表（勤務時間帯）'!$C$6:$K$35,9,FALSE))</f>
        <v/>
      </c>
      <c r="W65" s="235" t="str">
        <f>IF(W64="","",VLOOKUP(W64,'シフト記号表（勤務時間帯）'!$C$6:$K$35,9,FALSE))</f>
        <v/>
      </c>
      <c r="X65" s="235" t="str">
        <f>IF(X64="","",VLOOKUP(X64,'シフト記号表（勤務時間帯）'!$C$6:$K$35,9,FALSE))</f>
        <v/>
      </c>
      <c r="Y65" s="236" t="str">
        <f>IF(Y64="","",VLOOKUP(Y64,'シフト記号表（勤務時間帯）'!$C$6:$K$35,9,FALSE))</f>
        <v/>
      </c>
      <c r="Z65" s="234" t="str">
        <f>IF(Z64="","",VLOOKUP(Z64,'シフト記号表（勤務時間帯）'!$C$6:$K$35,9,FALSE))</f>
        <v/>
      </c>
      <c r="AA65" s="235" t="str">
        <f>IF(AA64="","",VLOOKUP(AA64,'シフト記号表（勤務時間帯）'!$C$6:$K$35,9,FALSE))</f>
        <v/>
      </c>
      <c r="AB65" s="235" t="str">
        <f>IF(AB64="","",VLOOKUP(AB64,'シフト記号表（勤務時間帯）'!$C$6:$K$35,9,FALSE))</f>
        <v/>
      </c>
      <c r="AC65" s="235" t="str">
        <f>IF(AC64="","",VLOOKUP(AC64,'シフト記号表（勤務時間帯）'!$C$6:$K$35,9,FALSE))</f>
        <v/>
      </c>
      <c r="AD65" s="235" t="str">
        <f>IF(AD64="","",VLOOKUP(AD64,'シフト記号表（勤務時間帯）'!$C$6:$K$35,9,FALSE))</f>
        <v/>
      </c>
      <c r="AE65" s="235" t="str">
        <f>IF(AE64="","",VLOOKUP(AE64,'シフト記号表（勤務時間帯）'!$C$6:$K$35,9,FALSE))</f>
        <v/>
      </c>
      <c r="AF65" s="236" t="str">
        <f>IF(AF64="","",VLOOKUP(AF64,'シフト記号表（勤務時間帯）'!$C$6:$K$35,9,FALSE))</f>
        <v/>
      </c>
      <c r="AG65" s="234" t="str">
        <f>IF(AG64="","",VLOOKUP(AG64,'シフト記号表（勤務時間帯）'!$C$6:$K$35,9,FALSE))</f>
        <v/>
      </c>
      <c r="AH65" s="235" t="str">
        <f>IF(AH64="","",VLOOKUP(AH64,'シフト記号表（勤務時間帯）'!$C$6:$K$35,9,FALSE))</f>
        <v/>
      </c>
      <c r="AI65" s="235" t="str">
        <f>IF(AI64="","",VLOOKUP(AI64,'シフト記号表（勤務時間帯）'!$C$6:$K$35,9,FALSE))</f>
        <v/>
      </c>
      <c r="AJ65" s="235" t="str">
        <f>IF(AJ64="","",VLOOKUP(AJ64,'シフト記号表（勤務時間帯）'!$C$6:$K$35,9,FALSE))</f>
        <v/>
      </c>
      <c r="AK65" s="235" t="str">
        <f>IF(AK64="","",VLOOKUP(AK64,'シフト記号表（勤務時間帯）'!$C$6:$K$35,9,FALSE))</f>
        <v/>
      </c>
      <c r="AL65" s="235" t="str">
        <f>IF(AL64="","",VLOOKUP(AL64,'シフト記号表（勤務時間帯）'!$C$6:$K$35,9,FALSE))</f>
        <v/>
      </c>
      <c r="AM65" s="236" t="str">
        <f>IF(AM64="","",VLOOKUP(AM64,'シフト記号表（勤務時間帯）'!$C$6:$K$35,9,FALSE))</f>
        <v/>
      </c>
      <c r="AN65" s="234" t="str">
        <f>IF(AN64="","",VLOOKUP(AN64,'シフト記号表（勤務時間帯）'!$C$6:$K$35,9,FALSE))</f>
        <v/>
      </c>
      <c r="AO65" s="235" t="str">
        <f>IF(AO64="","",VLOOKUP(AO64,'シフト記号表（勤務時間帯）'!$C$6:$K$35,9,FALSE))</f>
        <v/>
      </c>
      <c r="AP65" s="235" t="str">
        <f>IF(AP64="","",VLOOKUP(AP64,'シフト記号表（勤務時間帯）'!$C$6:$K$35,9,FALSE))</f>
        <v/>
      </c>
      <c r="AQ65" s="235" t="str">
        <f>IF(AQ64="","",VLOOKUP(AQ64,'シフト記号表（勤務時間帯）'!$C$6:$K$35,9,FALSE))</f>
        <v/>
      </c>
      <c r="AR65" s="235" t="str">
        <f>IF(AR64="","",VLOOKUP(AR64,'シフト記号表（勤務時間帯）'!$C$6:$K$35,9,FALSE))</f>
        <v/>
      </c>
      <c r="AS65" s="235" t="str">
        <f>IF(AS64="","",VLOOKUP(AS64,'シフト記号表（勤務時間帯）'!$C$6:$K$35,9,FALSE))</f>
        <v/>
      </c>
      <c r="AT65" s="236" t="str">
        <f>IF(AT64="","",VLOOKUP(AT64,'シフト記号表（勤務時間帯）'!$C$6:$K$35,9,FALSE))</f>
        <v/>
      </c>
      <c r="AU65" s="234" t="str">
        <f>IF(AU64="","",VLOOKUP(AU64,'シフト記号表（勤務時間帯）'!$C$6:$K$35,9,FALSE))</f>
        <v/>
      </c>
      <c r="AV65" s="235" t="str">
        <f>IF(AV64="","",VLOOKUP(AV64,'シフト記号表（勤務時間帯）'!$C$6:$K$35,9,FALSE))</f>
        <v/>
      </c>
      <c r="AW65" s="235" t="str">
        <f>IF(AW64="","",VLOOKUP(AW64,'シフト記号表（勤務時間帯）'!$C$6:$K$35,9,FALSE))</f>
        <v/>
      </c>
      <c r="AX65" s="1257" t="str">
        <f>IF($BB$3="４週",SUM(S65:AT65),IF($BB$3="暦月",SUM(S65:AW65),""))</f>
        <v/>
      </c>
      <c r="AY65" s="1258"/>
      <c r="AZ65" s="1259" t="str">
        <f>IF($BB$3="４週",AX65/4,IF($BB$3="暦月",'勤務表（参考様式１_100名まで）'!AX65/('勤務表（参考様式１_100名まで）'!$BB$8/7),""))</f>
        <v/>
      </c>
      <c r="BA65" s="1260"/>
      <c r="BB65" s="1248"/>
      <c r="BC65" s="1249"/>
      <c r="BD65" s="1249"/>
      <c r="BE65" s="1249"/>
      <c r="BF65" s="1250"/>
    </row>
    <row r="66" spans="2:58" ht="20.25" customHeight="1" x14ac:dyDescent="0.2">
      <c r="B66" s="1268"/>
      <c r="C66" s="1275"/>
      <c r="D66" s="1276"/>
      <c r="E66" s="1277"/>
      <c r="F66" s="242">
        <f>C64</f>
        <v>0</v>
      </c>
      <c r="G66" s="1280"/>
      <c r="H66" s="1284"/>
      <c r="I66" s="1282"/>
      <c r="J66" s="1282"/>
      <c r="K66" s="1283"/>
      <c r="L66" s="1287"/>
      <c r="M66" s="1252"/>
      <c r="N66" s="1252"/>
      <c r="O66" s="1253"/>
      <c r="P66" s="1261" t="s">
        <v>342</v>
      </c>
      <c r="Q66" s="1262"/>
      <c r="R66" s="1263"/>
      <c r="S66" s="238" t="str">
        <f>IF(S64="","",VLOOKUP(S64,'シフト記号表（勤務時間帯）'!$C$6:$U$35,19,FALSE))</f>
        <v/>
      </c>
      <c r="T66" s="239" t="str">
        <f>IF(T64="","",VLOOKUP(T64,'シフト記号表（勤務時間帯）'!$C$6:$U$35,19,FALSE))</f>
        <v/>
      </c>
      <c r="U66" s="239" t="str">
        <f>IF(U64="","",VLOOKUP(U64,'シフト記号表（勤務時間帯）'!$C$6:$U$35,19,FALSE))</f>
        <v/>
      </c>
      <c r="V66" s="239" t="str">
        <f>IF(V64="","",VLOOKUP(V64,'シフト記号表（勤務時間帯）'!$C$6:$U$35,19,FALSE))</f>
        <v/>
      </c>
      <c r="W66" s="239" t="str">
        <f>IF(W64="","",VLOOKUP(W64,'シフト記号表（勤務時間帯）'!$C$6:$U$35,19,FALSE))</f>
        <v/>
      </c>
      <c r="X66" s="239" t="str">
        <f>IF(X64="","",VLOOKUP(X64,'シフト記号表（勤務時間帯）'!$C$6:$U$35,19,FALSE))</f>
        <v/>
      </c>
      <c r="Y66" s="240" t="str">
        <f>IF(Y64="","",VLOOKUP(Y64,'シフト記号表（勤務時間帯）'!$C$6:$U$35,19,FALSE))</f>
        <v/>
      </c>
      <c r="Z66" s="238" t="str">
        <f>IF(Z64="","",VLOOKUP(Z64,'シフト記号表（勤務時間帯）'!$C$6:$U$35,19,FALSE))</f>
        <v/>
      </c>
      <c r="AA66" s="239" t="str">
        <f>IF(AA64="","",VLOOKUP(AA64,'シフト記号表（勤務時間帯）'!$C$6:$U$35,19,FALSE))</f>
        <v/>
      </c>
      <c r="AB66" s="239" t="str">
        <f>IF(AB64="","",VLOOKUP(AB64,'シフト記号表（勤務時間帯）'!$C$6:$U$35,19,FALSE))</f>
        <v/>
      </c>
      <c r="AC66" s="239" t="str">
        <f>IF(AC64="","",VLOOKUP(AC64,'シフト記号表（勤務時間帯）'!$C$6:$U$35,19,FALSE))</f>
        <v/>
      </c>
      <c r="AD66" s="239" t="str">
        <f>IF(AD64="","",VLOOKUP(AD64,'シフト記号表（勤務時間帯）'!$C$6:$U$35,19,FALSE))</f>
        <v/>
      </c>
      <c r="AE66" s="239" t="str">
        <f>IF(AE64="","",VLOOKUP(AE64,'シフト記号表（勤務時間帯）'!$C$6:$U$35,19,FALSE))</f>
        <v/>
      </c>
      <c r="AF66" s="240" t="str">
        <f>IF(AF64="","",VLOOKUP(AF64,'シフト記号表（勤務時間帯）'!$C$6:$U$35,19,FALSE))</f>
        <v/>
      </c>
      <c r="AG66" s="238" t="str">
        <f>IF(AG64="","",VLOOKUP(AG64,'シフト記号表（勤務時間帯）'!$C$6:$U$35,19,FALSE))</f>
        <v/>
      </c>
      <c r="AH66" s="239" t="str">
        <f>IF(AH64="","",VLOOKUP(AH64,'シフト記号表（勤務時間帯）'!$C$6:$U$35,19,FALSE))</f>
        <v/>
      </c>
      <c r="AI66" s="239" t="str">
        <f>IF(AI64="","",VLOOKUP(AI64,'シフト記号表（勤務時間帯）'!$C$6:$U$35,19,FALSE))</f>
        <v/>
      </c>
      <c r="AJ66" s="239" t="str">
        <f>IF(AJ64="","",VLOOKUP(AJ64,'シフト記号表（勤務時間帯）'!$C$6:$U$35,19,FALSE))</f>
        <v/>
      </c>
      <c r="AK66" s="239" t="str">
        <f>IF(AK64="","",VLOOKUP(AK64,'シフト記号表（勤務時間帯）'!$C$6:$U$35,19,FALSE))</f>
        <v/>
      </c>
      <c r="AL66" s="239" t="str">
        <f>IF(AL64="","",VLOOKUP(AL64,'シフト記号表（勤務時間帯）'!$C$6:$U$35,19,FALSE))</f>
        <v/>
      </c>
      <c r="AM66" s="240" t="str">
        <f>IF(AM64="","",VLOOKUP(AM64,'シフト記号表（勤務時間帯）'!$C$6:$U$35,19,FALSE))</f>
        <v/>
      </c>
      <c r="AN66" s="238" t="str">
        <f>IF(AN64="","",VLOOKUP(AN64,'シフト記号表（勤務時間帯）'!$C$6:$U$35,19,FALSE))</f>
        <v/>
      </c>
      <c r="AO66" s="239" t="str">
        <f>IF(AO64="","",VLOOKUP(AO64,'シフト記号表（勤務時間帯）'!$C$6:$U$35,19,FALSE))</f>
        <v/>
      </c>
      <c r="AP66" s="239" t="str">
        <f>IF(AP64="","",VLOOKUP(AP64,'シフト記号表（勤務時間帯）'!$C$6:$U$35,19,FALSE))</f>
        <v/>
      </c>
      <c r="AQ66" s="239" t="str">
        <f>IF(AQ64="","",VLOOKUP(AQ64,'シフト記号表（勤務時間帯）'!$C$6:$U$35,19,FALSE))</f>
        <v/>
      </c>
      <c r="AR66" s="239" t="str">
        <f>IF(AR64="","",VLOOKUP(AR64,'シフト記号表（勤務時間帯）'!$C$6:$U$35,19,FALSE))</f>
        <v/>
      </c>
      <c r="AS66" s="239" t="str">
        <f>IF(AS64="","",VLOOKUP(AS64,'シフト記号表（勤務時間帯）'!$C$6:$U$35,19,FALSE))</f>
        <v/>
      </c>
      <c r="AT66" s="240" t="str">
        <f>IF(AT64="","",VLOOKUP(AT64,'シフト記号表（勤務時間帯）'!$C$6:$U$35,19,FALSE))</f>
        <v/>
      </c>
      <c r="AU66" s="238" t="str">
        <f>IF(AU64="","",VLOOKUP(AU64,'シフト記号表（勤務時間帯）'!$C$6:$U$35,19,FALSE))</f>
        <v/>
      </c>
      <c r="AV66" s="239" t="str">
        <f>IF(AV64="","",VLOOKUP(AV64,'シフト記号表（勤務時間帯）'!$C$6:$U$35,19,FALSE))</f>
        <v/>
      </c>
      <c r="AW66" s="239" t="str">
        <f>IF(AW64="","",VLOOKUP(AW64,'シフト記号表（勤務時間帯）'!$C$6:$U$35,19,FALSE))</f>
        <v/>
      </c>
      <c r="AX66" s="1264" t="str">
        <f>IF($BB$3="４週",SUM(S66:AT66),IF($BB$3="暦月",SUM(S66:AW66),""))</f>
        <v/>
      </c>
      <c r="AY66" s="1265"/>
      <c r="AZ66" s="1266" t="str">
        <f>IF($BB$3="４週",AX66/4,IF($BB$3="暦月",'勤務表（参考様式１_100名まで）'!AX66/('勤務表（参考様式１_100名まで）'!$BB$8/7),""))</f>
        <v/>
      </c>
      <c r="BA66" s="1267"/>
      <c r="BB66" s="1251"/>
      <c r="BC66" s="1252"/>
      <c r="BD66" s="1252"/>
      <c r="BE66" s="1252"/>
      <c r="BF66" s="1253"/>
    </row>
    <row r="67" spans="2:58" ht="20.25" customHeight="1" x14ac:dyDescent="0.2">
      <c r="B67" s="1268">
        <f>B64+1</f>
        <v>16</v>
      </c>
      <c r="C67" s="1269"/>
      <c r="D67" s="1270"/>
      <c r="E67" s="1271"/>
      <c r="F67" s="241"/>
      <c r="G67" s="1278"/>
      <c r="H67" s="1281"/>
      <c r="I67" s="1282"/>
      <c r="J67" s="1282"/>
      <c r="K67" s="1283"/>
      <c r="L67" s="1285"/>
      <c r="M67" s="1246"/>
      <c r="N67" s="1246"/>
      <c r="O67" s="1247"/>
      <c r="P67" s="1288" t="s">
        <v>340</v>
      </c>
      <c r="Q67" s="1289"/>
      <c r="R67" s="1290"/>
      <c r="S67" s="230"/>
      <c r="T67" s="231"/>
      <c r="U67" s="231"/>
      <c r="V67" s="231"/>
      <c r="W67" s="231"/>
      <c r="X67" s="231"/>
      <c r="Y67" s="232"/>
      <c r="Z67" s="230"/>
      <c r="AA67" s="231"/>
      <c r="AB67" s="231"/>
      <c r="AC67" s="231"/>
      <c r="AD67" s="231"/>
      <c r="AE67" s="231"/>
      <c r="AF67" s="232"/>
      <c r="AG67" s="230"/>
      <c r="AH67" s="231"/>
      <c r="AI67" s="231"/>
      <c r="AJ67" s="231"/>
      <c r="AK67" s="231"/>
      <c r="AL67" s="231"/>
      <c r="AM67" s="232"/>
      <c r="AN67" s="230"/>
      <c r="AO67" s="231"/>
      <c r="AP67" s="231"/>
      <c r="AQ67" s="231"/>
      <c r="AR67" s="231"/>
      <c r="AS67" s="231"/>
      <c r="AT67" s="232"/>
      <c r="AU67" s="230"/>
      <c r="AV67" s="231"/>
      <c r="AW67" s="231"/>
      <c r="AX67" s="1241"/>
      <c r="AY67" s="1242"/>
      <c r="AZ67" s="1243"/>
      <c r="BA67" s="1244"/>
      <c r="BB67" s="1245"/>
      <c r="BC67" s="1246"/>
      <c r="BD67" s="1246"/>
      <c r="BE67" s="1246"/>
      <c r="BF67" s="1247"/>
    </row>
    <row r="68" spans="2:58" ht="20.25" customHeight="1" x14ac:dyDescent="0.2">
      <c r="B68" s="1268"/>
      <c r="C68" s="1272"/>
      <c r="D68" s="1273"/>
      <c r="E68" s="1274"/>
      <c r="F68" s="233"/>
      <c r="G68" s="1279"/>
      <c r="H68" s="1284"/>
      <c r="I68" s="1282"/>
      <c r="J68" s="1282"/>
      <c r="K68" s="1283"/>
      <c r="L68" s="1286"/>
      <c r="M68" s="1249"/>
      <c r="N68" s="1249"/>
      <c r="O68" s="1250"/>
      <c r="P68" s="1254" t="s">
        <v>341</v>
      </c>
      <c r="Q68" s="1255"/>
      <c r="R68" s="1256"/>
      <c r="S68" s="234" t="str">
        <f>IF(S67="","",VLOOKUP(S67,'シフト記号表（勤務時間帯）'!$C$6:$K$35,9,FALSE))</f>
        <v/>
      </c>
      <c r="T68" s="235" t="str">
        <f>IF(T67="","",VLOOKUP(T67,'シフト記号表（勤務時間帯）'!$C$6:$K$35,9,FALSE))</f>
        <v/>
      </c>
      <c r="U68" s="235" t="str">
        <f>IF(U67="","",VLOOKUP(U67,'シフト記号表（勤務時間帯）'!$C$6:$K$35,9,FALSE))</f>
        <v/>
      </c>
      <c r="V68" s="235" t="str">
        <f>IF(V67="","",VLOOKUP(V67,'シフト記号表（勤務時間帯）'!$C$6:$K$35,9,FALSE))</f>
        <v/>
      </c>
      <c r="W68" s="235" t="str">
        <f>IF(W67="","",VLOOKUP(W67,'シフト記号表（勤務時間帯）'!$C$6:$K$35,9,FALSE))</f>
        <v/>
      </c>
      <c r="X68" s="235" t="str">
        <f>IF(X67="","",VLOOKUP(X67,'シフト記号表（勤務時間帯）'!$C$6:$K$35,9,FALSE))</f>
        <v/>
      </c>
      <c r="Y68" s="236" t="str">
        <f>IF(Y67="","",VLOOKUP(Y67,'シフト記号表（勤務時間帯）'!$C$6:$K$35,9,FALSE))</f>
        <v/>
      </c>
      <c r="Z68" s="234" t="str">
        <f>IF(Z67="","",VLOOKUP(Z67,'シフト記号表（勤務時間帯）'!$C$6:$K$35,9,FALSE))</f>
        <v/>
      </c>
      <c r="AA68" s="235" t="str">
        <f>IF(AA67="","",VLOOKUP(AA67,'シフト記号表（勤務時間帯）'!$C$6:$K$35,9,FALSE))</f>
        <v/>
      </c>
      <c r="AB68" s="235" t="str">
        <f>IF(AB67="","",VLOOKUP(AB67,'シフト記号表（勤務時間帯）'!$C$6:$K$35,9,FALSE))</f>
        <v/>
      </c>
      <c r="AC68" s="235" t="str">
        <f>IF(AC67="","",VLOOKUP(AC67,'シフト記号表（勤務時間帯）'!$C$6:$K$35,9,FALSE))</f>
        <v/>
      </c>
      <c r="AD68" s="235" t="str">
        <f>IF(AD67="","",VLOOKUP(AD67,'シフト記号表（勤務時間帯）'!$C$6:$K$35,9,FALSE))</f>
        <v/>
      </c>
      <c r="AE68" s="235" t="str">
        <f>IF(AE67="","",VLOOKUP(AE67,'シフト記号表（勤務時間帯）'!$C$6:$K$35,9,FALSE))</f>
        <v/>
      </c>
      <c r="AF68" s="236" t="str">
        <f>IF(AF67="","",VLOOKUP(AF67,'シフト記号表（勤務時間帯）'!$C$6:$K$35,9,FALSE))</f>
        <v/>
      </c>
      <c r="AG68" s="234" t="str">
        <f>IF(AG67="","",VLOOKUP(AG67,'シフト記号表（勤務時間帯）'!$C$6:$K$35,9,FALSE))</f>
        <v/>
      </c>
      <c r="AH68" s="235" t="str">
        <f>IF(AH67="","",VLOOKUP(AH67,'シフト記号表（勤務時間帯）'!$C$6:$K$35,9,FALSE))</f>
        <v/>
      </c>
      <c r="AI68" s="235" t="str">
        <f>IF(AI67="","",VLOOKUP(AI67,'シフト記号表（勤務時間帯）'!$C$6:$K$35,9,FALSE))</f>
        <v/>
      </c>
      <c r="AJ68" s="235" t="str">
        <f>IF(AJ67="","",VLOOKUP(AJ67,'シフト記号表（勤務時間帯）'!$C$6:$K$35,9,FALSE))</f>
        <v/>
      </c>
      <c r="AK68" s="235" t="str">
        <f>IF(AK67="","",VLOOKUP(AK67,'シフト記号表（勤務時間帯）'!$C$6:$K$35,9,FALSE))</f>
        <v/>
      </c>
      <c r="AL68" s="235" t="str">
        <f>IF(AL67="","",VLOOKUP(AL67,'シフト記号表（勤務時間帯）'!$C$6:$K$35,9,FALSE))</f>
        <v/>
      </c>
      <c r="AM68" s="236" t="str">
        <f>IF(AM67="","",VLOOKUP(AM67,'シフト記号表（勤務時間帯）'!$C$6:$K$35,9,FALSE))</f>
        <v/>
      </c>
      <c r="AN68" s="234" t="str">
        <f>IF(AN67="","",VLOOKUP(AN67,'シフト記号表（勤務時間帯）'!$C$6:$K$35,9,FALSE))</f>
        <v/>
      </c>
      <c r="AO68" s="235" t="str">
        <f>IF(AO67="","",VLOOKUP(AO67,'シフト記号表（勤務時間帯）'!$C$6:$K$35,9,FALSE))</f>
        <v/>
      </c>
      <c r="AP68" s="235" t="str">
        <f>IF(AP67="","",VLOOKUP(AP67,'シフト記号表（勤務時間帯）'!$C$6:$K$35,9,FALSE))</f>
        <v/>
      </c>
      <c r="AQ68" s="235" t="str">
        <f>IF(AQ67="","",VLOOKUP(AQ67,'シフト記号表（勤務時間帯）'!$C$6:$K$35,9,FALSE))</f>
        <v/>
      </c>
      <c r="AR68" s="235" t="str">
        <f>IF(AR67="","",VLOOKUP(AR67,'シフト記号表（勤務時間帯）'!$C$6:$K$35,9,FALSE))</f>
        <v/>
      </c>
      <c r="AS68" s="235" t="str">
        <f>IF(AS67="","",VLOOKUP(AS67,'シフト記号表（勤務時間帯）'!$C$6:$K$35,9,FALSE))</f>
        <v/>
      </c>
      <c r="AT68" s="236" t="str">
        <f>IF(AT67="","",VLOOKUP(AT67,'シフト記号表（勤務時間帯）'!$C$6:$K$35,9,FALSE))</f>
        <v/>
      </c>
      <c r="AU68" s="234" t="str">
        <f>IF(AU67="","",VLOOKUP(AU67,'シフト記号表（勤務時間帯）'!$C$6:$K$35,9,FALSE))</f>
        <v/>
      </c>
      <c r="AV68" s="235" t="str">
        <f>IF(AV67="","",VLOOKUP(AV67,'シフト記号表（勤務時間帯）'!$C$6:$K$35,9,FALSE))</f>
        <v/>
      </c>
      <c r="AW68" s="235" t="str">
        <f>IF(AW67="","",VLOOKUP(AW67,'シフト記号表（勤務時間帯）'!$C$6:$K$35,9,FALSE))</f>
        <v/>
      </c>
      <c r="AX68" s="1257" t="str">
        <f>IF($BB$3="４週",SUM(S68:AT68),IF($BB$3="暦月",SUM(S68:AW68),""))</f>
        <v/>
      </c>
      <c r="AY68" s="1258"/>
      <c r="AZ68" s="1259" t="str">
        <f>IF($BB$3="４週",AX68/4,IF($BB$3="暦月",'勤務表（参考様式１_100名まで）'!AX68/('勤務表（参考様式１_100名まで）'!$BB$8/7),""))</f>
        <v/>
      </c>
      <c r="BA68" s="1260"/>
      <c r="BB68" s="1248"/>
      <c r="BC68" s="1249"/>
      <c r="BD68" s="1249"/>
      <c r="BE68" s="1249"/>
      <c r="BF68" s="1250"/>
    </row>
    <row r="69" spans="2:58" ht="20.25" customHeight="1" x14ac:dyDescent="0.2">
      <c r="B69" s="1268"/>
      <c r="C69" s="1275"/>
      <c r="D69" s="1276"/>
      <c r="E69" s="1277"/>
      <c r="F69" s="242">
        <f>C67</f>
        <v>0</v>
      </c>
      <c r="G69" s="1280"/>
      <c r="H69" s="1284"/>
      <c r="I69" s="1282"/>
      <c r="J69" s="1282"/>
      <c r="K69" s="1283"/>
      <c r="L69" s="1287"/>
      <c r="M69" s="1252"/>
      <c r="N69" s="1252"/>
      <c r="O69" s="1253"/>
      <c r="P69" s="1261" t="s">
        <v>342</v>
      </c>
      <c r="Q69" s="1262"/>
      <c r="R69" s="1263"/>
      <c r="S69" s="238" t="str">
        <f>IF(S67="","",VLOOKUP(S67,'シフト記号表（勤務時間帯）'!$C$6:$U$35,19,FALSE))</f>
        <v/>
      </c>
      <c r="T69" s="239" t="str">
        <f>IF(T67="","",VLOOKUP(T67,'シフト記号表（勤務時間帯）'!$C$6:$U$35,19,FALSE))</f>
        <v/>
      </c>
      <c r="U69" s="239" t="str">
        <f>IF(U67="","",VLOOKUP(U67,'シフト記号表（勤務時間帯）'!$C$6:$U$35,19,FALSE))</f>
        <v/>
      </c>
      <c r="V69" s="239" t="str">
        <f>IF(V67="","",VLOOKUP(V67,'シフト記号表（勤務時間帯）'!$C$6:$U$35,19,FALSE))</f>
        <v/>
      </c>
      <c r="W69" s="239" t="str">
        <f>IF(W67="","",VLOOKUP(W67,'シフト記号表（勤務時間帯）'!$C$6:$U$35,19,FALSE))</f>
        <v/>
      </c>
      <c r="X69" s="239" t="str">
        <f>IF(X67="","",VLOOKUP(X67,'シフト記号表（勤務時間帯）'!$C$6:$U$35,19,FALSE))</f>
        <v/>
      </c>
      <c r="Y69" s="240" t="str">
        <f>IF(Y67="","",VLOOKUP(Y67,'シフト記号表（勤務時間帯）'!$C$6:$U$35,19,FALSE))</f>
        <v/>
      </c>
      <c r="Z69" s="238" t="str">
        <f>IF(Z67="","",VLOOKUP(Z67,'シフト記号表（勤務時間帯）'!$C$6:$U$35,19,FALSE))</f>
        <v/>
      </c>
      <c r="AA69" s="239" t="str">
        <f>IF(AA67="","",VLOOKUP(AA67,'シフト記号表（勤務時間帯）'!$C$6:$U$35,19,FALSE))</f>
        <v/>
      </c>
      <c r="AB69" s="239" t="str">
        <f>IF(AB67="","",VLOOKUP(AB67,'シフト記号表（勤務時間帯）'!$C$6:$U$35,19,FALSE))</f>
        <v/>
      </c>
      <c r="AC69" s="239" t="str">
        <f>IF(AC67="","",VLOOKUP(AC67,'シフト記号表（勤務時間帯）'!$C$6:$U$35,19,FALSE))</f>
        <v/>
      </c>
      <c r="AD69" s="239" t="str">
        <f>IF(AD67="","",VLOOKUP(AD67,'シフト記号表（勤務時間帯）'!$C$6:$U$35,19,FALSE))</f>
        <v/>
      </c>
      <c r="AE69" s="239" t="str">
        <f>IF(AE67="","",VLOOKUP(AE67,'シフト記号表（勤務時間帯）'!$C$6:$U$35,19,FALSE))</f>
        <v/>
      </c>
      <c r="AF69" s="240" t="str">
        <f>IF(AF67="","",VLOOKUP(AF67,'シフト記号表（勤務時間帯）'!$C$6:$U$35,19,FALSE))</f>
        <v/>
      </c>
      <c r="AG69" s="238" t="str">
        <f>IF(AG67="","",VLOOKUP(AG67,'シフト記号表（勤務時間帯）'!$C$6:$U$35,19,FALSE))</f>
        <v/>
      </c>
      <c r="AH69" s="239" t="str">
        <f>IF(AH67="","",VLOOKUP(AH67,'シフト記号表（勤務時間帯）'!$C$6:$U$35,19,FALSE))</f>
        <v/>
      </c>
      <c r="AI69" s="239" t="str">
        <f>IF(AI67="","",VLOOKUP(AI67,'シフト記号表（勤務時間帯）'!$C$6:$U$35,19,FALSE))</f>
        <v/>
      </c>
      <c r="AJ69" s="239" t="str">
        <f>IF(AJ67="","",VLOOKUP(AJ67,'シフト記号表（勤務時間帯）'!$C$6:$U$35,19,FALSE))</f>
        <v/>
      </c>
      <c r="AK69" s="239" t="str">
        <f>IF(AK67="","",VLOOKUP(AK67,'シフト記号表（勤務時間帯）'!$C$6:$U$35,19,FALSE))</f>
        <v/>
      </c>
      <c r="AL69" s="239" t="str">
        <f>IF(AL67="","",VLOOKUP(AL67,'シフト記号表（勤務時間帯）'!$C$6:$U$35,19,FALSE))</f>
        <v/>
      </c>
      <c r="AM69" s="240" t="str">
        <f>IF(AM67="","",VLOOKUP(AM67,'シフト記号表（勤務時間帯）'!$C$6:$U$35,19,FALSE))</f>
        <v/>
      </c>
      <c r="AN69" s="238" t="str">
        <f>IF(AN67="","",VLOOKUP(AN67,'シフト記号表（勤務時間帯）'!$C$6:$U$35,19,FALSE))</f>
        <v/>
      </c>
      <c r="AO69" s="239" t="str">
        <f>IF(AO67="","",VLOOKUP(AO67,'シフト記号表（勤務時間帯）'!$C$6:$U$35,19,FALSE))</f>
        <v/>
      </c>
      <c r="AP69" s="239" t="str">
        <f>IF(AP67="","",VLOOKUP(AP67,'シフト記号表（勤務時間帯）'!$C$6:$U$35,19,FALSE))</f>
        <v/>
      </c>
      <c r="AQ69" s="239" t="str">
        <f>IF(AQ67="","",VLOOKUP(AQ67,'シフト記号表（勤務時間帯）'!$C$6:$U$35,19,FALSE))</f>
        <v/>
      </c>
      <c r="AR69" s="239" t="str">
        <f>IF(AR67="","",VLOOKUP(AR67,'シフト記号表（勤務時間帯）'!$C$6:$U$35,19,FALSE))</f>
        <v/>
      </c>
      <c r="AS69" s="239" t="str">
        <f>IF(AS67="","",VLOOKUP(AS67,'シフト記号表（勤務時間帯）'!$C$6:$U$35,19,FALSE))</f>
        <v/>
      </c>
      <c r="AT69" s="240" t="str">
        <f>IF(AT67="","",VLOOKUP(AT67,'シフト記号表（勤務時間帯）'!$C$6:$U$35,19,FALSE))</f>
        <v/>
      </c>
      <c r="AU69" s="238" t="str">
        <f>IF(AU67="","",VLOOKUP(AU67,'シフト記号表（勤務時間帯）'!$C$6:$U$35,19,FALSE))</f>
        <v/>
      </c>
      <c r="AV69" s="239" t="str">
        <f>IF(AV67="","",VLOOKUP(AV67,'シフト記号表（勤務時間帯）'!$C$6:$U$35,19,FALSE))</f>
        <v/>
      </c>
      <c r="AW69" s="239" t="str">
        <f>IF(AW67="","",VLOOKUP(AW67,'シフト記号表（勤務時間帯）'!$C$6:$U$35,19,FALSE))</f>
        <v/>
      </c>
      <c r="AX69" s="1264" t="str">
        <f>IF($BB$3="４週",SUM(S69:AT69),IF($BB$3="暦月",SUM(S69:AW69),""))</f>
        <v/>
      </c>
      <c r="AY69" s="1265"/>
      <c r="AZ69" s="1266" t="str">
        <f>IF($BB$3="４週",AX69/4,IF($BB$3="暦月",'勤務表（参考様式１_100名まで）'!AX69/('勤務表（参考様式１_100名まで）'!$BB$8/7),""))</f>
        <v/>
      </c>
      <c r="BA69" s="1267"/>
      <c r="BB69" s="1251"/>
      <c r="BC69" s="1252"/>
      <c r="BD69" s="1252"/>
      <c r="BE69" s="1252"/>
      <c r="BF69" s="1253"/>
    </row>
    <row r="70" spans="2:58" ht="20.25" customHeight="1" x14ac:dyDescent="0.2">
      <c r="B70" s="1268">
        <f>B67+1</f>
        <v>17</v>
      </c>
      <c r="C70" s="1269"/>
      <c r="D70" s="1270"/>
      <c r="E70" s="1271"/>
      <c r="F70" s="241"/>
      <c r="G70" s="1278"/>
      <c r="H70" s="1281"/>
      <c r="I70" s="1282"/>
      <c r="J70" s="1282"/>
      <c r="K70" s="1283"/>
      <c r="L70" s="1285"/>
      <c r="M70" s="1246"/>
      <c r="N70" s="1246"/>
      <c r="O70" s="1247"/>
      <c r="P70" s="1288" t="s">
        <v>340</v>
      </c>
      <c r="Q70" s="1289"/>
      <c r="R70" s="1290"/>
      <c r="S70" s="230"/>
      <c r="T70" s="231"/>
      <c r="U70" s="231"/>
      <c r="V70" s="231"/>
      <c r="W70" s="231"/>
      <c r="X70" s="231"/>
      <c r="Y70" s="232"/>
      <c r="Z70" s="230"/>
      <c r="AA70" s="231"/>
      <c r="AB70" s="231"/>
      <c r="AC70" s="231"/>
      <c r="AD70" s="231"/>
      <c r="AE70" s="231"/>
      <c r="AF70" s="232"/>
      <c r="AG70" s="230"/>
      <c r="AH70" s="231"/>
      <c r="AI70" s="231"/>
      <c r="AJ70" s="231"/>
      <c r="AK70" s="231"/>
      <c r="AL70" s="231"/>
      <c r="AM70" s="232"/>
      <c r="AN70" s="230"/>
      <c r="AO70" s="231"/>
      <c r="AP70" s="231"/>
      <c r="AQ70" s="231"/>
      <c r="AR70" s="231"/>
      <c r="AS70" s="231"/>
      <c r="AT70" s="232"/>
      <c r="AU70" s="230"/>
      <c r="AV70" s="231"/>
      <c r="AW70" s="231"/>
      <c r="AX70" s="1241"/>
      <c r="AY70" s="1242"/>
      <c r="AZ70" s="1243"/>
      <c r="BA70" s="1244"/>
      <c r="BB70" s="1245"/>
      <c r="BC70" s="1246"/>
      <c r="BD70" s="1246"/>
      <c r="BE70" s="1246"/>
      <c r="BF70" s="1247"/>
    </row>
    <row r="71" spans="2:58" ht="20.25" customHeight="1" x14ac:dyDescent="0.2">
      <c r="B71" s="1268"/>
      <c r="C71" s="1272"/>
      <c r="D71" s="1273"/>
      <c r="E71" s="1274"/>
      <c r="F71" s="233"/>
      <c r="G71" s="1279"/>
      <c r="H71" s="1284"/>
      <c r="I71" s="1282"/>
      <c r="J71" s="1282"/>
      <c r="K71" s="1283"/>
      <c r="L71" s="1286"/>
      <c r="M71" s="1249"/>
      <c r="N71" s="1249"/>
      <c r="O71" s="1250"/>
      <c r="P71" s="1254" t="s">
        <v>341</v>
      </c>
      <c r="Q71" s="1255"/>
      <c r="R71" s="1256"/>
      <c r="S71" s="234" t="str">
        <f>IF(S70="","",VLOOKUP(S70,'シフト記号表（勤務時間帯）'!$C$6:$K$35,9,FALSE))</f>
        <v/>
      </c>
      <c r="T71" s="235" t="str">
        <f>IF(T70="","",VLOOKUP(T70,'シフト記号表（勤務時間帯）'!$C$6:$K$35,9,FALSE))</f>
        <v/>
      </c>
      <c r="U71" s="235" t="str">
        <f>IF(U70="","",VLOOKUP(U70,'シフト記号表（勤務時間帯）'!$C$6:$K$35,9,FALSE))</f>
        <v/>
      </c>
      <c r="V71" s="235" t="str">
        <f>IF(V70="","",VLOOKUP(V70,'シフト記号表（勤務時間帯）'!$C$6:$K$35,9,FALSE))</f>
        <v/>
      </c>
      <c r="W71" s="235" t="str">
        <f>IF(W70="","",VLOOKUP(W70,'シフト記号表（勤務時間帯）'!$C$6:$K$35,9,FALSE))</f>
        <v/>
      </c>
      <c r="X71" s="235" t="str">
        <f>IF(X70="","",VLOOKUP(X70,'シフト記号表（勤務時間帯）'!$C$6:$K$35,9,FALSE))</f>
        <v/>
      </c>
      <c r="Y71" s="236" t="str">
        <f>IF(Y70="","",VLOOKUP(Y70,'シフト記号表（勤務時間帯）'!$C$6:$K$35,9,FALSE))</f>
        <v/>
      </c>
      <c r="Z71" s="234" t="str">
        <f>IF(Z70="","",VLOOKUP(Z70,'シフト記号表（勤務時間帯）'!$C$6:$K$35,9,FALSE))</f>
        <v/>
      </c>
      <c r="AA71" s="235" t="str">
        <f>IF(AA70="","",VLOOKUP(AA70,'シフト記号表（勤務時間帯）'!$C$6:$K$35,9,FALSE))</f>
        <v/>
      </c>
      <c r="AB71" s="235" t="str">
        <f>IF(AB70="","",VLOOKUP(AB70,'シフト記号表（勤務時間帯）'!$C$6:$K$35,9,FALSE))</f>
        <v/>
      </c>
      <c r="AC71" s="235" t="str">
        <f>IF(AC70="","",VLOOKUP(AC70,'シフト記号表（勤務時間帯）'!$C$6:$K$35,9,FALSE))</f>
        <v/>
      </c>
      <c r="AD71" s="235" t="str">
        <f>IF(AD70="","",VLOOKUP(AD70,'シフト記号表（勤務時間帯）'!$C$6:$K$35,9,FALSE))</f>
        <v/>
      </c>
      <c r="AE71" s="235" t="str">
        <f>IF(AE70="","",VLOOKUP(AE70,'シフト記号表（勤務時間帯）'!$C$6:$K$35,9,FALSE))</f>
        <v/>
      </c>
      <c r="AF71" s="236" t="str">
        <f>IF(AF70="","",VLOOKUP(AF70,'シフト記号表（勤務時間帯）'!$C$6:$K$35,9,FALSE))</f>
        <v/>
      </c>
      <c r="AG71" s="234" t="str">
        <f>IF(AG70="","",VLOOKUP(AG70,'シフト記号表（勤務時間帯）'!$C$6:$K$35,9,FALSE))</f>
        <v/>
      </c>
      <c r="AH71" s="235" t="str">
        <f>IF(AH70="","",VLOOKUP(AH70,'シフト記号表（勤務時間帯）'!$C$6:$K$35,9,FALSE))</f>
        <v/>
      </c>
      <c r="AI71" s="235" t="str">
        <f>IF(AI70="","",VLOOKUP(AI70,'シフト記号表（勤務時間帯）'!$C$6:$K$35,9,FALSE))</f>
        <v/>
      </c>
      <c r="AJ71" s="235" t="str">
        <f>IF(AJ70="","",VLOOKUP(AJ70,'シフト記号表（勤務時間帯）'!$C$6:$K$35,9,FALSE))</f>
        <v/>
      </c>
      <c r="AK71" s="235" t="str">
        <f>IF(AK70="","",VLOOKUP(AK70,'シフト記号表（勤務時間帯）'!$C$6:$K$35,9,FALSE))</f>
        <v/>
      </c>
      <c r="AL71" s="235" t="str">
        <f>IF(AL70="","",VLOOKUP(AL70,'シフト記号表（勤務時間帯）'!$C$6:$K$35,9,FALSE))</f>
        <v/>
      </c>
      <c r="AM71" s="236" t="str">
        <f>IF(AM70="","",VLOOKUP(AM70,'シフト記号表（勤務時間帯）'!$C$6:$K$35,9,FALSE))</f>
        <v/>
      </c>
      <c r="AN71" s="234" t="str">
        <f>IF(AN70="","",VLOOKUP(AN70,'シフト記号表（勤務時間帯）'!$C$6:$K$35,9,FALSE))</f>
        <v/>
      </c>
      <c r="AO71" s="235" t="str">
        <f>IF(AO70="","",VLOOKUP(AO70,'シフト記号表（勤務時間帯）'!$C$6:$K$35,9,FALSE))</f>
        <v/>
      </c>
      <c r="AP71" s="235" t="str">
        <f>IF(AP70="","",VLOOKUP(AP70,'シフト記号表（勤務時間帯）'!$C$6:$K$35,9,FALSE))</f>
        <v/>
      </c>
      <c r="AQ71" s="235" t="str">
        <f>IF(AQ70="","",VLOOKUP(AQ70,'シフト記号表（勤務時間帯）'!$C$6:$K$35,9,FALSE))</f>
        <v/>
      </c>
      <c r="AR71" s="235" t="str">
        <f>IF(AR70="","",VLOOKUP(AR70,'シフト記号表（勤務時間帯）'!$C$6:$K$35,9,FALSE))</f>
        <v/>
      </c>
      <c r="AS71" s="235" t="str">
        <f>IF(AS70="","",VLOOKUP(AS70,'シフト記号表（勤務時間帯）'!$C$6:$K$35,9,FALSE))</f>
        <v/>
      </c>
      <c r="AT71" s="236" t="str">
        <f>IF(AT70="","",VLOOKUP(AT70,'シフト記号表（勤務時間帯）'!$C$6:$K$35,9,FALSE))</f>
        <v/>
      </c>
      <c r="AU71" s="234" t="str">
        <f>IF(AU70="","",VLOOKUP(AU70,'シフト記号表（勤務時間帯）'!$C$6:$K$35,9,FALSE))</f>
        <v/>
      </c>
      <c r="AV71" s="235" t="str">
        <f>IF(AV70="","",VLOOKUP(AV70,'シフト記号表（勤務時間帯）'!$C$6:$K$35,9,FALSE))</f>
        <v/>
      </c>
      <c r="AW71" s="235" t="str">
        <f>IF(AW70="","",VLOOKUP(AW70,'シフト記号表（勤務時間帯）'!$C$6:$K$35,9,FALSE))</f>
        <v/>
      </c>
      <c r="AX71" s="1257" t="str">
        <f>IF($BB$3="４週",SUM(S71:AT71),IF($BB$3="暦月",SUM(S71:AW71),""))</f>
        <v/>
      </c>
      <c r="AY71" s="1258"/>
      <c r="AZ71" s="1259" t="str">
        <f>IF($BB$3="４週",AX71/4,IF($BB$3="暦月",'勤務表（参考様式１_100名まで）'!AX71/('勤務表（参考様式１_100名まで）'!$BB$8/7),""))</f>
        <v/>
      </c>
      <c r="BA71" s="1260"/>
      <c r="BB71" s="1248"/>
      <c r="BC71" s="1249"/>
      <c r="BD71" s="1249"/>
      <c r="BE71" s="1249"/>
      <c r="BF71" s="1250"/>
    </row>
    <row r="72" spans="2:58" ht="20.25" customHeight="1" x14ac:dyDescent="0.2">
      <c r="B72" s="1268"/>
      <c r="C72" s="1275"/>
      <c r="D72" s="1276"/>
      <c r="E72" s="1277"/>
      <c r="F72" s="242">
        <f>C70</f>
        <v>0</v>
      </c>
      <c r="G72" s="1280"/>
      <c r="H72" s="1284"/>
      <c r="I72" s="1282"/>
      <c r="J72" s="1282"/>
      <c r="K72" s="1283"/>
      <c r="L72" s="1287"/>
      <c r="M72" s="1252"/>
      <c r="N72" s="1252"/>
      <c r="O72" s="1253"/>
      <c r="P72" s="1261" t="s">
        <v>342</v>
      </c>
      <c r="Q72" s="1262"/>
      <c r="R72" s="1263"/>
      <c r="S72" s="238" t="str">
        <f>IF(S70="","",VLOOKUP(S70,'シフト記号表（勤務時間帯）'!$C$6:$U$35,19,FALSE))</f>
        <v/>
      </c>
      <c r="T72" s="239" t="str">
        <f>IF(T70="","",VLOOKUP(T70,'シフト記号表（勤務時間帯）'!$C$6:$U$35,19,FALSE))</f>
        <v/>
      </c>
      <c r="U72" s="239" t="str">
        <f>IF(U70="","",VLOOKUP(U70,'シフト記号表（勤務時間帯）'!$C$6:$U$35,19,FALSE))</f>
        <v/>
      </c>
      <c r="V72" s="239" t="str">
        <f>IF(V70="","",VLOOKUP(V70,'シフト記号表（勤務時間帯）'!$C$6:$U$35,19,FALSE))</f>
        <v/>
      </c>
      <c r="W72" s="239" t="str">
        <f>IF(W70="","",VLOOKUP(W70,'シフト記号表（勤務時間帯）'!$C$6:$U$35,19,FALSE))</f>
        <v/>
      </c>
      <c r="X72" s="239" t="str">
        <f>IF(X70="","",VLOOKUP(X70,'シフト記号表（勤務時間帯）'!$C$6:$U$35,19,FALSE))</f>
        <v/>
      </c>
      <c r="Y72" s="240" t="str">
        <f>IF(Y70="","",VLOOKUP(Y70,'シフト記号表（勤務時間帯）'!$C$6:$U$35,19,FALSE))</f>
        <v/>
      </c>
      <c r="Z72" s="238" t="str">
        <f>IF(Z70="","",VLOOKUP(Z70,'シフト記号表（勤務時間帯）'!$C$6:$U$35,19,FALSE))</f>
        <v/>
      </c>
      <c r="AA72" s="239" t="str">
        <f>IF(AA70="","",VLOOKUP(AA70,'シフト記号表（勤務時間帯）'!$C$6:$U$35,19,FALSE))</f>
        <v/>
      </c>
      <c r="AB72" s="239" t="str">
        <f>IF(AB70="","",VLOOKUP(AB70,'シフト記号表（勤務時間帯）'!$C$6:$U$35,19,FALSE))</f>
        <v/>
      </c>
      <c r="AC72" s="239" t="str">
        <f>IF(AC70="","",VLOOKUP(AC70,'シフト記号表（勤務時間帯）'!$C$6:$U$35,19,FALSE))</f>
        <v/>
      </c>
      <c r="AD72" s="239" t="str">
        <f>IF(AD70="","",VLOOKUP(AD70,'シフト記号表（勤務時間帯）'!$C$6:$U$35,19,FALSE))</f>
        <v/>
      </c>
      <c r="AE72" s="239" t="str">
        <f>IF(AE70="","",VLOOKUP(AE70,'シフト記号表（勤務時間帯）'!$C$6:$U$35,19,FALSE))</f>
        <v/>
      </c>
      <c r="AF72" s="240" t="str">
        <f>IF(AF70="","",VLOOKUP(AF70,'シフト記号表（勤務時間帯）'!$C$6:$U$35,19,FALSE))</f>
        <v/>
      </c>
      <c r="AG72" s="238" t="str">
        <f>IF(AG70="","",VLOOKUP(AG70,'シフト記号表（勤務時間帯）'!$C$6:$U$35,19,FALSE))</f>
        <v/>
      </c>
      <c r="AH72" s="239" t="str">
        <f>IF(AH70="","",VLOOKUP(AH70,'シフト記号表（勤務時間帯）'!$C$6:$U$35,19,FALSE))</f>
        <v/>
      </c>
      <c r="AI72" s="239" t="str">
        <f>IF(AI70="","",VLOOKUP(AI70,'シフト記号表（勤務時間帯）'!$C$6:$U$35,19,FALSE))</f>
        <v/>
      </c>
      <c r="AJ72" s="239" t="str">
        <f>IF(AJ70="","",VLOOKUP(AJ70,'シフト記号表（勤務時間帯）'!$C$6:$U$35,19,FALSE))</f>
        <v/>
      </c>
      <c r="AK72" s="239" t="str">
        <f>IF(AK70="","",VLOOKUP(AK70,'シフト記号表（勤務時間帯）'!$C$6:$U$35,19,FALSE))</f>
        <v/>
      </c>
      <c r="AL72" s="239" t="str">
        <f>IF(AL70="","",VLOOKUP(AL70,'シフト記号表（勤務時間帯）'!$C$6:$U$35,19,FALSE))</f>
        <v/>
      </c>
      <c r="AM72" s="240" t="str">
        <f>IF(AM70="","",VLOOKUP(AM70,'シフト記号表（勤務時間帯）'!$C$6:$U$35,19,FALSE))</f>
        <v/>
      </c>
      <c r="AN72" s="238" t="str">
        <f>IF(AN70="","",VLOOKUP(AN70,'シフト記号表（勤務時間帯）'!$C$6:$U$35,19,FALSE))</f>
        <v/>
      </c>
      <c r="AO72" s="239" t="str">
        <f>IF(AO70="","",VLOOKUP(AO70,'シフト記号表（勤務時間帯）'!$C$6:$U$35,19,FALSE))</f>
        <v/>
      </c>
      <c r="AP72" s="239" t="str">
        <f>IF(AP70="","",VLOOKUP(AP70,'シフト記号表（勤務時間帯）'!$C$6:$U$35,19,FALSE))</f>
        <v/>
      </c>
      <c r="AQ72" s="239" t="str">
        <f>IF(AQ70="","",VLOOKUP(AQ70,'シフト記号表（勤務時間帯）'!$C$6:$U$35,19,FALSE))</f>
        <v/>
      </c>
      <c r="AR72" s="239" t="str">
        <f>IF(AR70="","",VLOOKUP(AR70,'シフト記号表（勤務時間帯）'!$C$6:$U$35,19,FALSE))</f>
        <v/>
      </c>
      <c r="AS72" s="239" t="str">
        <f>IF(AS70="","",VLOOKUP(AS70,'シフト記号表（勤務時間帯）'!$C$6:$U$35,19,FALSE))</f>
        <v/>
      </c>
      <c r="AT72" s="240" t="str">
        <f>IF(AT70="","",VLOOKUP(AT70,'シフト記号表（勤務時間帯）'!$C$6:$U$35,19,FALSE))</f>
        <v/>
      </c>
      <c r="AU72" s="238" t="str">
        <f>IF(AU70="","",VLOOKUP(AU70,'シフト記号表（勤務時間帯）'!$C$6:$U$35,19,FALSE))</f>
        <v/>
      </c>
      <c r="AV72" s="239" t="str">
        <f>IF(AV70="","",VLOOKUP(AV70,'シフト記号表（勤務時間帯）'!$C$6:$U$35,19,FALSE))</f>
        <v/>
      </c>
      <c r="AW72" s="239" t="str">
        <f>IF(AW70="","",VLOOKUP(AW70,'シフト記号表（勤務時間帯）'!$C$6:$U$35,19,FALSE))</f>
        <v/>
      </c>
      <c r="AX72" s="1264" t="str">
        <f>IF($BB$3="４週",SUM(S72:AT72),IF($BB$3="暦月",SUM(S72:AW72),""))</f>
        <v/>
      </c>
      <c r="AY72" s="1265"/>
      <c r="AZ72" s="1266" t="str">
        <f>IF($BB$3="４週",AX72/4,IF($BB$3="暦月",'勤務表（参考様式１_100名まで）'!AX72/('勤務表（参考様式１_100名まで）'!$BB$8/7),""))</f>
        <v/>
      </c>
      <c r="BA72" s="1267"/>
      <c r="BB72" s="1251"/>
      <c r="BC72" s="1252"/>
      <c r="BD72" s="1252"/>
      <c r="BE72" s="1252"/>
      <c r="BF72" s="1253"/>
    </row>
    <row r="73" spans="2:58" ht="20.25" customHeight="1" x14ac:dyDescent="0.2">
      <c r="B73" s="1268">
        <f>B70+1</f>
        <v>18</v>
      </c>
      <c r="C73" s="1269"/>
      <c r="D73" s="1270"/>
      <c r="E73" s="1271"/>
      <c r="F73" s="241"/>
      <c r="G73" s="1278"/>
      <c r="H73" s="1281"/>
      <c r="I73" s="1282"/>
      <c r="J73" s="1282"/>
      <c r="K73" s="1283"/>
      <c r="L73" s="1285"/>
      <c r="M73" s="1246"/>
      <c r="N73" s="1246"/>
      <c r="O73" s="1247"/>
      <c r="P73" s="1288" t="s">
        <v>340</v>
      </c>
      <c r="Q73" s="1289"/>
      <c r="R73" s="1290"/>
      <c r="S73" s="230"/>
      <c r="T73" s="231"/>
      <c r="U73" s="231"/>
      <c r="V73" s="231"/>
      <c r="W73" s="231"/>
      <c r="X73" s="231"/>
      <c r="Y73" s="232"/>
      <c r="Z73" s="230"/>
      <c r="AA73" s="231"/>
      <c r="AB73" s="231"/>
      <c r="AC73" s="231"/>
      <c r="AD73" s="231"/>
      <c r="AE73" s="231"/>
      <c r="AF73" s="232"/>
      <c r="AG73" s="230"/>
      <c r="AH73" s="231"/>
      <c r="AI73" s="231"/>
      <c r="AJ73" s="231"/>
      <c r="AK73" s="231"/>
      <c r="AL73" s="231"/>
      <c r="AM73" s="232"/>
      <c r="AN73" s="230"/>
      <c r="AO73" s="231"/>
      <c r="AP73" s="231"/>
      <c r="AQ73" s="231"/>
      <c r="AR73" s="231"/>
      <c r="AS73" s="231"/>
      <c r="AT73" s="232"/>
      <c r="AU73" s="230"/>
      <c r="AV73" s="231"/>
      <c r="AW73" s="231"/>
      <c r="AX73" s="1241"/>
      <c r="AY73" s="1242"/>
      <c r="AZ73" s="1243"/>
      <c r="BA73" s="1244"/>
      <c r="BB73" s="1245"/>
      <c r="BC73" s="1246"/>
      <c r="BD73" s="1246"/>
      <c r="BE73" s="1246"/>
      <c r="BF73" s="1247"/>
    </row>
    <row r="74" spans="2:58" ht="20.25" customHeight="1" x14ac:dyDescent="0.2">
      <c r="B74" s="1268"/>
      <c r="C74" s="1272"/>
      <c r="D74" s="1273"/>
      <c r="E74" s="1274"/>
      <c r="F74" s="233"/>
      <c r="G74" s="1279"/>
      <c r="H74" s="1284"/>
      <c r="I74" s="1282"/>
      <c r="J74" s="1282"/>
      <c r="K74" s="1283"/>
      <c r="L74" s="1286"/>
      <c r="M74" s="1249"/>
      <c r="N74" s="1249"/>
      <c r="O74" s="1250"/>
      <c r="P74" s="1254" t="s">
        <v>341</v>
      </c>
      <c r="Q74" s="1255"/>
      <c r="R74" s="1256"/>
      <c r="S74" s="234" t="str">
        <f>IF(S73="","",VLOOKUP(S73,'シフト記号表（勤務時間帯）'!$C$6:$K$35,9,FALSE))</f>
        <v/>
      </c>
      <c r="T74" s="235" t="str">
        <f>IF(T73="","",VLOOKUP(T73,'シフト記号表（勤務時間帯）'!$C$6:$K$35,9,FALSE))</f>
        <v/>
      </c>
      <c r="U74" s="235" t="str">
        <f>IF(U73="","",VLOOKUP(U73,'シフト記号表（勤務時間帯）'!$C$6:$K$35,9,FALSE))</f>
        <v/>
      </c>
      <c r="V74" s="235" t="str">
        <f>IF(V73="","",VLOOKUP(V73,'シフト記号表（勤務時間帯）'!$C$6:$K$35,9,FALSE))</f>
        <v/>
      </c>
      <c r="W74" s="235" t="str">
        <f>IF(W73="","",VLOOKUP(W73,'シフト記号表（勤務時間帯）'!$C$6:$K$35,9,FALSE))</f>
        <v/>
      </c>
      <c r="X74" s="235" t="str">
        <f>IF(X73="","",VLOOKUP(X73,'シフト記号表（勤務時間帯）'!$C$6:$K$35,9,FALSE))</f>
        <v/>
      </c>
      <c r="Y74" s="236" t="str">
        <f>IF(Y73="","",VLOOKUP(Y73,'シフト記号表（勤務時間帯）'!$C$6:$K$35,9,FALSE))</f>
        <v/>
      </c>
      <c r="Z74" s="234" t="str">
        <f>IF(Z73="","",VLOOKUP(Z73,'シフト記号表（勤務時間帯）'!$C$6:$K$35,9,FALSE))</f>
        <v/>
      </c>
      <c r="AA74" s="235" t="str">
        <f>IF(AA73="","",VLOOKUP(AA73,'シフト記号表（勤務時間帯）'!$C$6:$K$35,9,FALSE))</f>
        <v/>
      </c>
      <c r="AB74" s="235" t="str">
        <f>IF(AB73="","",VLOOKUP(AB73,'シフト記号表（勤務時間帯）'!$C$6:$K$35,9,FALSE))</f>
        <v/>
      </c>
      <c r="AC74" s="235" t="str">
        <f>IF(AC73="","",VLOOKUP(AC73,'シフト記号表（勤務時間帯）'!$C$6:$K$35,9,FALSE))</f>
        <v/>
      </c>
      <c r="AD74" s="235" t="str">
        <f>IF(AD73="","",VLOOKUP(AD73,'シフト記号表（勤務時間帯）'!$C$6:$K$35,9,FALSE))</f>
        <v/>
      </c>
      <c r="AE74" s="235" t="str">
        <f>IF(AE73="","",VLOOKUP(AE73,'シフト記号表（勤務時間帯）'!$C$6:$K$35,9,FALSE))</f>
        <v/>
      </c>
      <c r="AF74" s="236" t="str">
        <f>IF(AF73="","",VLOOKUP(AF73,'シフト記号表（勤務時間帯）'!$C$6:$K$35,9,FALSE))</f>
        <v/>
      </c>
      <c r="AG74" s="234" t="str">
        <f>IF(AG73="","",VLOOKUP(AG73,'シフト記号表（勤務時間帯）'!$C$6:$K$35,9,FALSE))</f>
        <v/>
      </c>
      <c r="AH74" s="235" t="str">
        <f>IF(AH73="","",VLOOKUP(AH73,'シフト記号表（勤務時間帯）'!$C$6:$K$35,9,FALSE))</f>
        <v/>
      </c>
      <c r="AI74" s="235" t="str">
        <f>IF(AI73="","",VLOOKUP(AI73,'シフト記号表（勤務時間帯）'!$C$6:$K$35,9,FALSE))</f>
        <v/>
      </c>
      <c r="AJ74" s="235" t="str">
        <f>IF(AJ73="","",VLOOKUP(AJ73,'シフト記号表（勤務時間帯）'!$C$6:$K$35,9,FALSE))</f>
        <v/>
      </c>
      <c r="AK74" s="235" t="str">
        <f>IF(AK73="","",VLOOKUP(AK73,'シフト記号表（勤務時間帯）'!$C$6:$K$35,9,FALSE))</f>
        <v/>
      </c>
      <c r="AL74" s="235" t="str">
        <f>IF(AL73="","",VLOOKUP(AL73,'シフト記号表（勤務時間帯）'!$C$6:$K$35,9,FALSE))</f>
        <v/>
      </c>
      <c r="AM74" s="236" t="str">
        <f>IF(AM73="","",VLOOKUP(AM73,'シフト記号表（勤務時間帯）'!$C$6:$K$35,9,FALSE))</f>
        <v/>
      </c>
      <c r="AN74" s="234" t="str">
        <f>IF(AN73="","",VLOOKUP(AN73,'シフト記号表（勤務時間帯）'!$C$6:$K$35,9,FALSE))</f>
        <v/>
      </c>
      <c r="AO74" s="235" t="str">
        <f>IF(AO73="","",VLOOKUP(AO73,'シフト記号表（勤務時間帯）'!$C$6:$K$35,9,FALSE))</f>
        <v/>
      </c>
      <c r="AP74" s="235" t="str">
        <f>IF(AP73="","",VLOOKUP(AP73,'シフト記号表（勤務時間帯）'!$C$6:$K$35,9,FALSE))</f>
        <v/>
      </c>
      <c r="AQ74" s="235" t="str">
        <f>IF(AQ73="","",VLOOKUP(AQ73,'シフト記号表（勤務時間帯）'!$C$6:$K$35,9,FALSE))</f>
        <v/>
      </c>
      <c r="AR74" s="235" t="str">
        <f>IF(AR73="","",VLOOKUP(AR73,'シフト記号表（勤務時間帯）'!$C$6:$K$35,9,FALSE))</f>
        <v/>
      </c>
      <c r="AS74" s="235" t="str">
        <f>IF(AS73="","",VLOOKUP(AS73,'シフト記号表（勤務時間帯）'!$C$6:$K$35,9,FALSE))</f>
        <v/>
      </c>
      <c r="AT74" s="236" t="str">
        <f>IF(AT73="","",VLOOKUP(AT73,'シフト記号表（勤務時間帯）'!$C$6:$K$35,9,FALSE))</f>
        <v/>
      </c>
      <c r="AU74" s="234" t="str">
        <f>IF(AU73="","",VLOOKUP(AU73,'シフト記号表（勤務時間帯）'!$C$6:$K$35,9,FALSE))</f>
        <v/>
      </c>
      <c r="AV74" s="235" t="str">
        <f>IF(AV73="","",VLOOKUP(AV73,'シフト記号表（勤務時間帯）'!$C$6:$K$35,9,FALSE))</f>
        <v/>
      </c>
      <c r="AW74" s="235" t="str">
        <f>IF(AW73="","",VLOOKUP(AW73,'シフト記号表（勤務時間帯）'!$C$6:$K$35,9,FALSE))</f>
        <v/>
      </c>
      <c r="AX74" s="1257" t="str">
        <f>IF($BB$3="４週",SUM(S74:AT74),IF($BB$3="暦月",SUM(S74:AW74),""))</f>
        <v/>
      </c>
      <c r="AY74" s="1258"/>
      <c r="AZ74" s="1259" t="str">
        <f>IF($BB$3="４週",AX74/4,IF($BB$3="暦月",'勤務表（参考様式１_100名まで）'!AX74/('勤務表（参考様式１_100名まで）'!$BB$8/7),""))</f>
        <v/>
      </c>
      <c r="BA74" s="1260"/>
      <c r="BB74" s="1248"/>
      <c r="BC74" s="1249"/>
      <c r="BD74" s="1249"/>
      <c r="BE74" s="1249"/>
      <c r="BF74" s="1250"/>
    </row>
    <row r="75" spans="2:58" ht="20.25" customHeight="1" x14ac:dyDescent="0.2">
      <c r="B75" s="1268"/>
      <c r="C75" s="1275"/>
      <c r="D75" s="1276"/>
      <c r="E75" s="1277"/>
      <c r="F75" s="242">
        <f>C73</f>
        <v>0</v>
      </c>
      <c r="G75" s="1280"/>
      <c r="H75" s="1284"/>
      <c r="I75" s="1282"/>
      <c r="J75" s="1282"/>
      <c r="K75" s="1283"/>
      <c r="L75" s="1287"/>
      <c r="M75" s="1252"/>
      <c r="N75" s="1252"/>
      <c r="O75" s="1253"/>
      <c r="P75" s="1261" t="s">
        <v>342</v>
      </c>
      <c r="Q75" s="1262"/>
      <c r="R75" s="1263"/>
      <c r="S75" s="238" t="str">
        <f>IF(S73="","",VLOOKUP(S73,'シフト記号表（勤務時間帯）'!$C$6:$U$35,19,FALSE))</f>
        <v/>
      </c>
      <c r="T75" s="239" t="str">
        <f>IF(T73="","",VLOOKUP(T73,'シフト記号表（勤務時間帯）'!$C$6:$U$35,19,FALSE))</f>
        <v/>
      </c>
      <c r="U75" s="239" t="str">
        <f>IF(U73="","",VLOOKUP(U73,'シフト記号表（勤務時間帯）'!$C$6:$U$35,19,FALSE))</f>
        <v/>
      </c>
      <c r="V75" s="239" t="str">
        <f>IF(V73="","",VLOOKUP(V73,'シフト記号表（勤務時間帯）'!$C$6:$U$35,19,FALSE))</f>
        <v/>
      </c>
      <c r="W75" s="239" t="str">
        <f>IF(W73="","",VLOOKUP(W73,'シフト記号表（勤務時間帯）'!$C$6:$U$35,19,FALSE))</f>
        <v/>
      </c>
      <c r="X75" s="239" t="str">
        <f>IF(X73="","",VLOOKUP(X73,'シフト記号表（勤務時間帯）'!$C$6:$U$35,19,FALSE))</f>
        <v/>
      </c>
      <c r="Y75" s="240" t="str">
        <f>IF(Y73="","",VLOOKUP(Y73,'シフト記号表（勤務時間帯）'!$C$6:$U$35,19,FALSE))</f>
        <v/>
      </c>
      <c r="Z75" s="238" t="str">
        <f>IF(Z73="","",VLOOKUP(Z73,'シフト記号表（勤務時間帯）'!$C$6:$U$35,19,FALSE))</f>
        <v/>
      </c>
      <c r="AA75" s="239" t="str">
        <f>IF(AA73="","",VLOOKUP(AA73,'シフト記号表（勤務時間帯）'!$C$6:$U$35,19,FALSE))</f>
        <v/>
      </c>
      <c r="AB75" s="239" t="str">
        <f>IF(AB73="","",VLOOKUP(AB73,'シフト記号表（勤務時間帯）'!$C$6:$U$35,19,FALSE))</f>
        <v/>
      </c>
      <c r="AC75" s="239" t="str">
        <f>IF(AC73="","",VLOOKUP(AC73,'シフト記号表（勤務時間帯）'!$C$6:$U$35,19,FALSE))</f>
        <v/>
      </c>
      <c r="AD75" s="239" t="str">
        <f>IF(AD73="","",VLOOKUP(AD73,'シフト記号表（勤務時間帯）'!$C$6:$U$35,19,FALSE))</f>
        <v/>
      </c>
      <c r="AE75" s="239" t="str">
        <f>IF(AE73="","",VLOOKUP(AE73,'シフト記号表（勤務時間帯）'!$C$6:$U$35,19,FALSE))</f>
        <v/>
      </c>
      <c r="AF75" s="240" t="str">
        <f>IF(AF73="","",VLOOKUP(AF73,'シフト記号表（勤務時間帯）'!$C$6:$U$35,19,FALSE))</f>
        <v/>
      </c>
      <c r="AG75" s="238" t="str">
        <f>IF(AG73="","",VLOOKUP(AG73,'シフト記号表（勤務時間帯）'!$C$6:$U$35,19,FALSE))</f>
        <v/>
      </c>
      <c r="AH75" s="239" t="str">
        <f>IF(AH73="","",VLOOKUP(AH73,'シフト記号表（勤務時間帯）'!$C$6:$U$35,19,FALSE))</f>
        <v/>
      </c>
      <c r="AI75" s="239" t="str">
        <f>IF(AI73="","",VLOOKUP(AI73,'シフト記号表（勤務時間帯）'!$C$6:$U$35,19,FALSE))</f>
        <v/>
      </c>
      <c r="AJ75" s="239" t="str">
        <f>IF(AJ73="","",VLOOKUP(AJ73,'シフト記号表（勤務時間帯）'!$C$6:$U$35,19,FALSE))</f>
        <v/>
      </c>
      <c r="AK75" s="239" t="str">
        <f>IF(AK73="","",VLOOKUP(AK73,'シフト記号表（勤務時間帯）'!$C$6:$U$35,19,FALSE))</f>
        <v/>
      </c>
      <c r="AL75" s="239" t="str">
        <f>IF(AL73="","",VLOOKUP(AL73,'シフト記号表（勤務時間帯）'!$C$6:$U$35,19,FALSE))</f>
        <v/>
      </c>
      <c r="AM75" s="240" t="str">
        <f>IF(AM73="","",VLOOKUP(AM73,'シフト記号表（勤務時間帯）'!$C$6:$U$35,19,FALSE))</f>
        <v/>
      </c>
      <c r="AN75" s="238" t="str">
        <f>IF(AN73="","",VLOOKUP(AN73,'シフト記号表（勤務時間帯）'!$C$6:$U$35,19,FALSE))</f>
        <v/>
      </c>
      <c r="AO75" s="239" t="str">
        <f>IF(AO73="","",VLOOKUP(AO73,'シフト記号表（勤務時間帯）'!$C$6:$U$35,19,FALSE))</f>
        <v/>
      </c>
      <c r="AP75" s="239" t="str">
        <f>IF(AP73="","",VLOOKUP(AP73,'シフト記号表（勤務時間帯）'!$C$6:$U$35,19,FALSE))</f>
        <v/>
      </c>
      <c r="AQ75" s="239" t="str">
        <f>IF(AQ73="","",VLOOKUP(AQ73,'シフト記号表（勤務時間帯）'!$C$6:$U$35,19,FALSE))</f>
        <v/>
      </c>
      <c r="AR75" s="239" t="str">
        <f>IF(AR73="","",VLOOKUP(AR73,'シフト記号表（勤務時間帯）'!$C$6:$U$35,19,FALSE))</f>
        <v/>
      </c>
      <c r="AS75" s="239" t="str">
        <f>IF(AS73="","",VLOOKUP(AS73,'シフト記号表（勤務時間帯）'!$C$6:$U$35,19,FALSE))</f>
        <v/>
      </c>
      <c r="AT75" s="240" t="str">
        <f>IF(AT73="","",VLOOKUP(AT73,'シフト記号表（勤務時間帯）'!$C$6:$U$35,19,FALSE))</f>
        <v/>
      </c>
      <c r="AU75" s="238" t="str">
        <f>IF(AU73="","",VLOOKUP(AU73,'シフト記号表（勤務時間帯）'!$C$6:$U$35,19,FALSE))</f>
        <v/>
      </c>
      <c r="AV75" s="239" t="str">
        <f>IF(AV73="","",VLOOKUP(AV73,'シフト記号表（勤務時間帯）'!$C$6:$U$35,19,FALSE))</f>
        <v/>
      </c>
      <c r="AW75" s="239" t="str">
        <f>IF(AW73="","",VLOOKUP(AW73,'シフト記号表（勤務時間帯）'!$C$6:$U$35,19,FALSE))</f>
        <v/>
      </c>
      <c r="AX75" s="1264" t="str">
        <f>IF($BB$3="４週",SUM(S75:AT75),IF($BB$3="暦月",SUM(S75:AW75),""))</f>
        <v/>
      </c>
      <c r="AY75" s="1265"/>
      <c r="AZ75" s="1266" t="str">
        <f>IF($BB$3="４週",AX75/4,IF($BB$3="暦月",'勤務表（参考様式１_100名まで）'!AX75/('勤務表（参考様式１_100名まで）'!$BB$8/7),""))</f>
        <v/>
      </c>
      <c r="BA75" s="1267"/>
      <c r="BB75" s="1251"/>
      <c r="BC75" s="1252"/>
      <c r="BD75" s="1252"/>
      <c r="BE75" s="1252"/>
      <c r="BF75" s="1253"/>
    </row>
    <row r="76" spans="2:58" ht="20.25" customHeight="1" x14ac:dyDescent="0.2">
      <c r="B76" s="1268">
        <f>B73+1</f>
        <v>19</v>
      </c>
      <c r="C76" s="1269"/>
      <c r="D76" s="1270"/>
      <c r="E76" s="1271"/>
      <c r="F76" s="241"/>
      <c r="G76" s="1278"/>
      <c r="H76" s="1281"/>
      <c r="I76" s="1282"/>
      <c r="J76" s="1282"/>
      <c r="K76" s="1283"/>
      <c r="L76" s="1285"/>
      <c r="M76" s="1246"/>
      <c r="N76" s="1246"/>
      <c r="O76" s="1247"/>
      <c r="P76" s="1288" t="s">
        <v>340</v>
      </c>
      <c r="Q76" s="1289"/>
      <c r="R76" s="1290"/>
      <c r="S76" s="230"/>
      <c r="T76" s="231"/>
      <c r="U76" s="231"/>
      <c r="V76" s="231"/>
      <c r="W76" s="231"/>
      <c r="X76" s="231"/>
      <c r="Y76" s="232"/>
      <c r="Z76" s="230"/>
      <c r="AA76" s="231"/>
      <c r="AB76" s="231"/>
      <c r="AC76" s="231"/>
      <c r="AD76" s="231"/>
      <c r="AE76" s="231"/>
      <c r="AF76" s="232"/>
      <c r="AG76" s="230"/>
      <c r="AH76" s="231"/>
      <c r="AI76" s="231"/>
      <c r="AJ76" s="231"/>
      <c r="AK76" s="231"/>
      <c r="AL76" s="231"/>
      <c r="AM76" s="232"/>
      <c r="AN76" s="230"/>
      <c r="AO76" s="231"/>
      <c r="AP76" s="231"/>
      <c r="AQ76" s="231"/>
      <c r="AR76" s="231"/>
      <c r="AS76" s="231"/>
      <c r="AT76" s="232"/>
      <c r="AU76" s="230"/>
      <c r="AV76" s="231"/>
      <c r="AW76" s="231"/>
      <c r="AX76" s="1241"/>
      <c r="AY76" s="1242"/>
      <c r="AZ76" s="1243"/>
      <c r="BA76" s="1244"/>
      <c r="BB76" s="1245"/>
      <c r="BC76" s="1246"/>
      <c r="BD76" s="1246"/>
      <c r="BE76" s="1246"/>
      <c r="BF76" s="1247"/>
    </row>
    <row r="77" spans="2:58" ht="20.25" customHeight="1" x14ac:dyDescent="0.2">
      <c r="B77" s="1268"/>
      <c r="C77" s="1272"/>
      <c r="D77" s="1273"/>
      <c r="E77" s="1274"/>
      <c r="F77" s="233"/>
      <c r="G77" s="1279"/>
      <c r="H77" s="1284"/>
      <c r="I77" s="1282"/>
      <c r="J77" s="1282"/>
      <c r="K77" s="1283"/>
      <c r="L77" s="1286"/>
      <c r="M77" s="1249"/>
      <c r="N77" s="1249"/>
      <c r="O77" s="1250"/>
      <c r="P77" s="1254" t="s">
        <v>341</v>
      </c>
      <c r="Q77" s="1255"/>
      <c r="R77" s="1256"/>
      <c r="S77" s="234" t="str">
        <f>IF(S76="","",VLOOKUP(S76,'シフト記号表（勤務時間帯）'!$C$6:$K$35,9,FALSE))</f>
        <v/>
      </c>
      <c r="T77" s="235" t="str">
        <f>IF(T76="","",VLOOKUP(T76,'シフト記号表（勤務時間帯）'!$C$6:$K$35,9,FALSE))</f>
        <v/>
      </c>
      <c r="U77" s="235" t="str">
        <f>IF(U76="","",VLOOKUP(U76,'シフト記号表（勤務時間帯）'!$C$6:$K$35,9,FALSE))</f>
        <v/>
      </c>
      <c r="V77" s="235" t="str">
        <f>IF(V76="","",VLOOKUP(V76,'シフト記号表（勤務時間帯）'!$C$6:$K$35,9,FALSE))</f>
        <v/>
      </c>
      <c r="W77" s="235" t="str">
        <f>IF(W76="","",VLOOKUP(W76,'シフト記号表（勤務時間帯）'!$C$6:$K$35,9,FALSE))</f>
        <v/>
      </c>
      <c r="X77" s="235" t="str">
        <f>IF(X76="","",VLOOKUP(X76,'シフト記号表（勤務時間帯）'!$C$6:$K$35,9,FALSE))</f>
        <v/>
      </c>
      <c r="Y77" s="236" t="str">
        <f>IF(Y76="","",VLOOKUP(Y76,'シフト記号表（勤務時間帯）'!$C$6:$K$35,9,FALSE))</f>
        <v/>
      </c>
      <c r="Z77" s="234" t="str">
        <f>IF(Z76="","",VLOOKUP(Z76,'シフト記号表（勤務時間帯）'!$C$6:$K$35,9,FALSE))</f>
        <v/>
      </c>
      <c r="AA77" s="235" t="str">
        <f>IF(AA76="","",VLOOKUP(AA76,'シフト記号表（勤務時間帯）'!$C$6:$K$35,9,FALSE))</f>
        <v/>
      </c>
      <c r="AB77" s="235" t="str">
        <f>IF(AB76="","",VLOOKUP(AB76,'シフト記号表（勤務時間帯）'!$C$6:$K$35,9,FALSE))</f>
        <v/>
      </c>
      <c r="AC77" s="235" t="str">
        <f>IF(AC76="","",VLOOKUP(AC76,'シフト記号表（勤務時間帯）'!$C$6:$K$35,9,FALSE))</f>
        <v/>
      </c>
      <c r="AD77" s="235" t="str">
        <f>IF(AD76="","",VLOOKUP(AD76,'シフト記号表（勤務時間帯）'!$C$6:$K$35,9,FALSE))</f>
        <v/>
      </c>
      <c r="AE77" s="235" t="str">
        <f>IF(AE76="","",VLOOKUP(AE76,'シフト記号表（勤務時間帯）'!$C$6:$K$35,9,FALSE))</f>
        <v/>
      </c>
      <c r="AF77" s="236" t="str">
        <f>IF(AF76="","",VLOOKUP(AF76,'シフト記号表（勤務時間帯）'!$C$6:$K$35,9,FALSE))</f>
        <v/>
      </c>
      <c r="AG77" s="234" t="str">
        <f>IF(AG76="","",VLOOKUP(AG76,'シフト記号表（勤務時間帯）'!$C$6:$K$35,9,FALSE))</f>
        <v/>
      </c>
      <c r="AH77" s="235" t="str">
        <f>IF(AH76="","",VLOOKUP(AH76,'シフト記号表（勤務時間帯）'!$C$6:$K$35,9,FALSE))</f>
        <v/>
      </c>
      <c r="AI77" s="235" t="str">
        <f>IF(AI76="","",VLOOKUP(AI76,'シフト記号表（勤務時間帯）'!$C$6:$K$35,9,FALSE))</f>
        <v/>
      </c>
      <c r="AJ77" s="235" t="str">
        <f>IF(AJ76="","",VLOOKUP(AJ76,'シフト記号表（勤務時間帯）'!$C$6:$K$35,9,FALSE))</f>
        <v/>
      </c>
      <c r="AK77" s="235" t="str">
        <f>IF(AK76="","",VLOOKUP(AK76,'シフト記号表（勤務時間帯）'!$C$6:$K$35,9,FALSE))</f>
        <v/>
      </c>
      <c r="AL77" s="235" t="str">
        <f>IF(AL76="","",VLOOKUP(AL76,'シフト記号表（勤務時間帯）'!$C$6:$K$35,9,FALSE))</f>
        <v/>
      </c>
      <c r="AM77" s="236" t="str">
        <f>IF(AM76="","",VLOOKUP(AM76,'シフト記号表（勤務時間帯）'!$C$6:$K$35,9,FALSE))</f>
        <v/>
      </c>
      <c r="AN77" s="234" t="str">
        <f>IF(AN76="","",VLOOKUP(AN76,'シフト記号表（勤務時間帯）'!$C$6:$K$35,9,FALSE))</f>
        <v/>
      </c>
      <c r="AO77" s="235" t="str">
        <f>IF(AO76="","",VLOOKUP(AO76,'シフト記号表（勤務時間帯）'!$C$6:$K$35,9,FALSE))</f>
        <v/>
      </c>
      <c r="AP77" s="235" t="str">
        <f>IF(AP76="","",VLOOKUP(AP76,'シフト記号表（勤務時間帯）'!$C$6:$K$35,9,FALSE))</f>
        <v/>
      </c>
      <c r="AQ77" s="235" t="str">
        <f>IF(AQ76="","",VLOOKUP(AQ76,'シフト記号表（勤務時間帯）'!$C$6:$K$35,9,FALSE))</f>
        <v/>
      </c>
      <c r="AR77" s="235" t="str">
        <f>IF(AR76="","",VLOOKUP(AR76,'シフト記号表（勤務時間帯）'!$C$6:$K$35,9,FALSE))</f>
        <v/>
      </c>
      <c r="AS77" s="235" t="str">
        <f>IF(AS76="","",VLOOKUP(AS76,'シフト記号表（勤務時間帯）'!$C$6:$K$35,9,FALSE))</f>
        <v/>
      </c>
      <c r="AT77" s="236" t="str">
        <f>IF(AT76="","",VLOOKUP(AT76,'シフト記号表（勤務時間帯）'!$C$6:$K$35,9,FALSE))</f>
        <v/>
      </c>
      <c r="AU77" s="234" t="str">
        <f>IF(AU76="","",VLOOKUP(AU76,'シフト記号表（勤務時間帯）'!$C$6:$K$35,9,FALSE))</f>
        <v/>
      </c>
      <c r="AV77" s="235" t="str">
        <f>IF(AV76="","",VLOOKUP(AV76,'シフト記号表（勤務時間帯）'!$C$6:$K$35,9,FALSE))</f>
        <v/>
      </c>
      <c r="AW77" s="235" t="str">
        <f>IF(AW76="","",VLOOKUP(AW76,'シフト記号表（勤務時間帯）'!$C$6:$K$35,9,FALSE))</f>
        <v/>
      </c>
      <c r="AX77" s="1257" t="str">
        <f>IF($BB$3="４週",SUM(S77:AT77),IF($BB$3="暦月",SUM(S77:AW77),""))</f>
        <v/>
      </c>
      <c r="AY77" s="1258"/>
      <c r="AZ77" s="1259" t="str">
        <f>IF($BB$3="４週",AX77/4,IF($BB$3="暦月",'勤務表（参考様式１_100名まで）'!AX77/('勤務表（参考様式１_100名まで）'!$BB$8/7),""))</f>
        <v/>
      </c>
      <c r="BA77" s="1260"/>
      <c r="BB77" s="1248"/>
      <c r="BC77" s="1249"/>
      <c r="BD77" s="1249"/>
      <c r="BE77" s="1249"/>
      <c r="BF77" s="1250"/>
    </row>
    <row r="78" spans="2:58" ht="20.25" customHeight="1" x14ac:dyDescent="0.2">
      <c r="B78" s="1268"/>
      <c r="C78" s="1275"/>
      <c r="D78" s="1276"/>
      <c r="E78" s="1277"/>
      <c r="F78" s="242">
        <f>C76</f>
        <v>0</v>
      </c>
      <c r="G78" s="1280"/>
      <c r="H78" s="1284"/>
      <c r="I78" s="1282"/>
      <c r="J78" s="1282"/>
      <c r="K78" s="1283"/>
      <c r="L78" s="1287"/>
      <c r="M78" s="1252"/>
      <c r="N78" s="1252"/>
      <c r="O78" s="1253"/>
      <c r="P78" s="1261" t="s">
        <v>342</v>
      </c>
      <c r="Q78" s="1262"/>
      <c r="R78" s="1263"/>
      <c r="S78" s="238" t="str">
        <f>IF(S76="","",VLOOKUP(S76,'シフト記号表（勤務時間帯）'!$C$6:$U$35,19,FALSE))</f>
        <v/>
      </c>
      <c r="T78" s="239" t="str">
        <f>IF(T76="","",VLOOKUP(T76,'シフト記号表（勤務時間帯）'!$C$6:$U$35,19,FALSE))</f>
        <v/>
      </c>
      <c r="U78" s="239" t="str">
        <f>IF(U76="","",VLOOKUP(U76,'シフト記号表（勤務時間帯）'!$C$6:$U$35,19,FALSE))</f>
        <v/>
      </c>
      <c r="V78" s="239" t="str">
        <f>IF(V76="","",VLOOKUP(V76,'シフト記号表（勤務時間帯）'!$C$6:$U$35,19,FALSE))</f>
        <v/>
      </c>
      <c r="W78" s="239" t="str">
        <f>IF(W76="","",VLOOKUP(W76,'シフト記号表（勤務時間帯）'!$C$6:$U$35,19,FALSE))</f>
        <v/>
      </c>
      <c r="X78" s="239" t="str">
        <f>IF(X76="","",VLOOKUP(X76,'シフト記号表（勤務時間帯）'!$C$6:$U$35,19,FALSE))</f>
        <v/>
      </c>
      <c r="Y78" s="240" t="str">
        <f>IF(Y76="","",VLOOKUP(Y76,'シフト記号表（勤務時間帯）'!$C$6:$U$35,19,FALSE))</f>
        <v/>
      </c>
      <c r="Z78" s="238" t="str">
        <f>IF(Z76="","",VLOOKUP(Z76,'シフト記号表（勤務時間帯）'!$C$6:$U$35,19,FALSE))</f>
        <v/>
      </c>
      <c r="AA78" s="239" t="str">
        <f>IF(AA76="","",VLOOKUP(AA76,'シフト記号表（勤務時間帯）'!$C$6:$U$35,19,FALSE))</f>
        <v/>
      </c>
      <c r="AB78" s="239" t="str">
        <f>IF(AB76="","",VLOOKUP(AB76,'シフト記号表（勤務時間帯）'!$C$6:$U$35,19,FALSE))</f>
        <v/>
      </c>
      <c r="AC78" s="239" t="str">
        <f>IF(AC76="","",VLOOKUP(AC76,'シフト記号表（勤務時間帯）'!$C$6:$U$35,19,FALSE))</f>
        <v/>
      </c>
      <c r="AD78" s="239" t="str">
        <f>IF(AD76="","",VLOOKUP(AD76,'シフト記号表（勤務時間帯）'!$C$6:$U$35,19,FALSE))</f>
        <v/>
      </c>
      <c r="AE78" s="239" t="str">
        <f>IF(AE76="","",VLOOKUP(AE76,'シフト記号表（勤務時間帯）'!$C$6:$U$35,19,FALSE))</f>
        <v/>
      </c>
      <c r="AF78" s="240" t="str">
        <f>IF(AF76="","",VLOOKUP(AF76,'シフト記号表（勤務時間帯）'!$C$6:$U$35,19,FALSE))</f>
        <v/>
      </c>
      <c r="AG78" s="238" t="str">
        <f>IF(AG76="","",VLOOKUP(AG76,'シフト記号表（勤務時間帯）'!$C$6:$U$35,19,FALSE))</f>
        <v/>
      </c>
      <c r="AH78" s="239" t="str">
        <f>IF(AH76="","",VLOOKUP(AH76,'シフト記号表（勤務時間帯）'!$C$6:$U$35,19,FALSE))</f>
        <v/>
      </c>
      <c r="AI78" s="239" t="str">
        <f>IF(AI76="","",VLOOKUP(AI76,'シフト記号表（勤務時間帯）'!$C$6:$U$35,19,FALSE))</f>
        <v/>
      </c>
      <c r="AJ78" s="239" t="str">
        <f>IF(AJ76="","",VLOOKUP(AJ76,'シフト記号表（勤務時間帯）'!$C$6:$U$35,19,FALSE))</f>
        <v/>
      </c>
      <c r="AK78" s="239" t="str">
        <f>IF(AK76="","",VLOOKUP(AK76,'シフト記号表（勤務時間帯）'!$C$6:$U$35,19,FALSE))</f>
        <v/>
      </c>
      <c r="AL78" s="239" t="str">
        <f>IF(AL76="","",VLOOKUP(AL76,'シフト記号表（勤務時間帯）'!$C$6:$U$35,19,FALSE))</f>
        <v/>
      </c>
      <c r="AM78" s="240" t="str">
        <f>IF(AM76="","",VLOOKUP(AM76,'シフト記号表（勤務時間帯）'!$C$6:$U$35,19,FALSE))</f>
        <v/>
      </c>
      <c r="AN78" s="238" t="str">
        <f>IF(AN76="","",VLOOKUP(AN76,'シフト記号表（勤務時間帯）'!$C$6:$U$35,19,FALSE))</f>
        <v/>
      </c>
      <c r="AO78" s="239" t="str">
        <f>IF(AO76="","",VLOOKUP(AO76,'シフト記号表（勤務時間帯）'!$C$6:$U$35,19,FALSE))</f>
        <v/>
      </c>
      <c r="AP78" s="239" t="str">
        <f>IF(AP76="","",VLOOKUP(AP76,'シフト記号表（勤務時間帯）'!$C$6:$U$35,19,FALSE))</f>
        <v/>
      </c>
      <c r="AQ78" s="239" t="str">
        <f>IF(AQ76="","",VLOOKUP(AQ76,'シフト記号表（勤務時間帯）'!$C$6:$U$35,19,FALSE))</f>
        <v/>
      </c>
      <c r="AR78" s="239" t="str">
        <f>IF(AR76="","",VLOOKUP(AR76,'シフト記号表（勤務時間帯）'!$C$6:$U$35,19,FALSE))</f>
        <v/>
      </c>
      <c r="AS78" s="239" t="str">
        <f>IF(AS76="","",VLOOKUP(AS76,'シフト記号表（勤務時間帯）'!$C$6:$U$35,19,FALSE))</f>
        <v/>
      </c>
      <c r="AT78" s="240" t="str">
        <f>IF(AT76="","",VLOOKUP(AT76,'シフト記号表（勤務時間帯）'!$C$6:$U$35,19,FALSE))</f>
        <v/>
      </c>
      <c r="AU78" s="238" t="str">
        <f>IF(AU76="","",VLOOKUP(AU76,'シフト記号表（勤務時間帯）'!$C$6:$U$35,19,FALSE))</f>
        <v/>
      </c>
      <c r="AV78" s="239" t="str">
        <f>IF(AV76="","",VLOOKUP(AV76,'シフト記号表（勤務時間帯）'!$C$6:$U$35,19,FALSE))</f>
        <v/>
      </c>
      <c r="AW78" s="239" t="str">
        <f>IF(AW76="","",VLOOKUP(AW76,'シフト記号表（勤務時間帯）'!$C$6:$U$35,19,FALSE))</f>
        <v/>
      </c>
      <c r="AX78" s="1264" t="str">
        <f>IF($BB$3="４週",SUM(S78:AT78),IF($BB$3="暦月",SUM(S78:AW78),""))</f>
        <v/>
      </c>
      <c r="AY78" s="1265"/>
      <c r="AZ78" s="1266" t="str">
        <f>IF($BB$3="４週",AX78/4,IF($BB$3="暦月",'勤務表（参考様式１_100名まで）'!AX78/('勤務表（参考様式１_100名まで）'!$BB$8/7),""))</f>
        <v/>
      </c>
      <c r="BA78" s="1267"/>
      <c r="BB78" s="1251"/>
      <c r="BC78" s="1252"/>
      <c r="BD78" s="1252"/>
      <c r="BE78" s="1252"/>
      <c r="BF78" s="1253"/>
    </row>
    <row r="79" spans="2:58" ht="20.25" customHeight="1" x14ac:dyDescent="0.2">
      <c r="B79" s="1268">
        <f>B76+1</f>
        <v>20</v>
      </c>
      <c r="C79" s="1269"/>
      <c r="D79" s="1270"/>
      <c r="E79" s="1271"/>
      <c r="F79" s="241"/>
      <c r="G79" s="1278"/>
      <c r="H79" s="1281"/>
      <c r="I79" s="1282"/>
      <c r="J79" s="1282"/>
      <c r="K79" s="1283"/>
      <c r="L79" s="1285"/>
      <c r="M79" s="1246"/>
      <c r="N79" s="1246"/>
      <c r="O79" s="1247"/>
      <c r="P79" s="1288" t="s">
        <v>340</v>
      </c>
      <c r="Q79" s="1289"/>
      <c r="R79" s="1290"/>
      <c r="S79" s="230"/>
      <c r="T79" s="231"/>
      <c r="U79" s="231"/>
      <c r="V79" s="231"/>
      <c r="W79" s="231"/>
      <c r="X79" s="231"/>
      <c r="Y79" s="232"/>
      <c r="Z79" s="230"/>
      <c r="AA79" s="231"/>
      <c r="AB79" s="231"/>
      <c r="AC79" s="231"/>
      <c r="AD79" s="231"/>
      <c r="AE79" s="231"/>
      <c r="AF79" s="232"/>
      <c r="AG79" s="230"/>
      <c r="AH79" s="231"/>
      <c r="AI79" s="231"/>
      <c r="AJ79" s="231"/>
      <c r="AK79" s="231"/>
      <c r="AL79" s="231"/>
      <c r="AM79" s="232"/>
      <c r="AN79" s="230"/>
      <c r="AO79" s="231"/>
      <c r="AP79" s="231"/>
      <c r="AQ79" s="231"/>
      <c r="AR79" s="231"/>
      <c r="AS79" s="231"/>
      <c r="AT79" s="232"/>
      <c r="AU79" s="230"/>
      <c r="AV79" s="231"/>
      <c r="AW79" s="231"/>
      <c r="AX79" s="1241"/>
      <c r="AY79" s="1242"/>
      <c r="AZ79" s="1243"/>
      <c r="BA79" s="1244"/>
      <c r="BB79" s="1245"/>
      <c r="BC79" s="1246"/>
      <c r="BD79" s="1246"/>
      <c r="BE79" s="1246"/>
      <c r="BF79" s="1247"/>
    </row>
    <row r="80" spans="2:58" ht="20.25" customHeight="1" x14ac:dyDescent="0.2">
      <c r="B80" s="1268"/>
      <c r="C80" s="1272"/>
      <c r="D80" s="1273"/>
      <c r="E80" s="1274"/>
      <c r="F80" s="233"/>
      <c r="G80" s="1279"/>
      <c r="H80" s="1284"/>
      <c r="I80" s="1282"/>
      <c r="J80" s="1282"/>
      <c r="K80" s="1283"/>
      <c r="L80" s="1286"/>
      <c r="M80" s="1249"/>
      <c r="N80" s="1249"/>
      <c r="O80" s="1250"/>
      <c r="P80" s="1254" t="s">
        <v>341</v>
      </c>
      <c r="Q80" s="1255"/>
      <c r="R80" s="1256"/>
      <c r="S80" s="234" t="str">
        <f>IF(S79="","",VLOOKUP(S79,'シフト記号表（勤務時間帯）'!$C$6:$K$35,9,FALSE))</f>
        <v/>
      </c>
      <c r="T80" s="235" t="str">
        <f>IF(T79="","",VLOOKUP(T79,'シフト記号表（勤務時間帯）'!$C$6:$K$35,9,FALSE))</f>
        <v/>
      </c>
      <c r="U80" s="235" t="str">
        <f>IF(U79="","",VLOOKUP(U79,'シフト記号表（勤務時間帯）'!$C$6:$K$35,9,FALSE))</f>
        <v/>
      </c>
      <c r="V80" s="235" t="str">
        <f>IF(V79="","",VLOOKUP(V79,'シフト記号表（勤務時間帯）'!$C$6:$K$35,9,FALSE))</f>
        <v/>
      </c>
      <c r="W80" s="235" t="str">
        <f>IF(W79="","",VLOOKUP(W79,'シフト記号表（勤務時間帯）'!$C$6:$K$35,9,FALSE))</f>
        <v/>
      </c>
      <c r="X80" s="235" t="str">
        <f>IF(X79="","",VLOOKUP(X79,'シフト記号表（勤務時間帯）'!$C$6:$K$35,9,FALSE))</f>
        <v/>
      </c>
      <c r="Y80" s="236" t="str">
        <f>IF(Y79="","",VLOOKUP(Y79,'シフト記号表（勤務時間帯）'!$C$6:$K$35,9,FALSE))</f>
        <v/>
      </c>
      <c r="Z80" s="234" t="str">
        <f>IF(Z79="","",VLOOKUP(Z79,'シフト記号表（勤務時間帯）'!$C$6:$K$35,9,FALSE))</f>
        <v/>
      </c>
      <c r="AA80" s="235" t="str">
        <f>IF(AA79="","",VLOOKUP(AA79,'シフト記号表（勤務時間帯）'!$C$6:$K$35,9,FALSE))</f>
        <v/>
      </c>
      <c r="AB80" s="235" t="str">
        <f>IF(AB79="","",VLOOKUP(AB79,'シフト記号表（勤務時間帯）'!$C$6:$K$35,9,FALSE))</f>
        <v/>
      </c>
      <c r="AC80" s="235" t="str">
        <f>IF(AC79="","",VLOOKUP(AC79,'シフト記号表（勤務時間帯）'!$C$6:$K$35,9,FALSE))</f>
        <v/>
      </c>
      <c r="AD80" s="235" t="str">
        <f>IF(AD79="","",VLOOKUP(AD79,'シフト記号表（勤務時間帯）'!$C$6:$K$35,9,FALSE))</f>
        <v/>
      </c>
      <c r="AE80" s="235" t="str">
        <f>IF(AE79="","",VLOOKUP(AE79,'シフト記号表（勤務時間帯）'!$C$6:$K$35,9,FALSE))</f>
        <v/>
      </c>
      <c r="AF80" s="236" t="str">
        <f>IF(AF79="","",VLOOKUP(AF79,'シフト記号表（勤務時間帯）'!$C$6:$K$35,9,FALSE))</f>
        <v/>
      </c>
      <c r="AG80" s="234" t="str">
        <f>IF(AG79="","",VLOOKUP(AG79,'シフト記号表（勤務時間帯）'!$C$6:$K$35,9,FALSE))</f>
        <v/>
      </c>
      <c r="AH80" s="235" t="str">
        <f>IF(AH79="","",VLOOKUP(AH79,'シフト記号表（勤務時間帯）'!$C$6:$K$35,9,FALSE))</f>
        <v/>
      </c>
      <c r="AI80" s="235" t="str">
        <f>IF(AI79="","",VLOOKUP(AI79,'シフト記号表（勤務時間帯）'!$C$6:$K$35,9,FALSE))</f>
        <v/>
      </c>
      <c r="AJ80" s="235" t="str">
        <f>IF(AJ79="","",VLOOKUP(AJ79,'シフト記号表（勤務時間帯）'!$C$6:$K$35,9,FALSE))</f>
        <v/>
      </c>
      <c r="AK80" s="235" t="str">
        <f>IF(AK79="","",VLOOKUP(AK79,'シフト記号表（勤務時間帯）'!$C$6:$K$35,9,FALSE))</f>
        <v/>
      </c>
      <c r="AL80" s="235" t="str">
        <f>IF(AL79="","",VLOOKUP(AL79,'シフト記号表（勤務時間帯）'!$C$6:$K$35,9,FALSE))</f>
        <v/>
      </c>
      <c r="AM80" s="236" t="str">
        <f>IF(AM79="","",VLOOKUP(AM79,'シフト記号表（勤務時間帯）'!$C$6:$K$35,9,FALSE))</f>
        <v/>
      </c>
      <c r="AN80" s="234" t="str">
        <f>IF(AN79="","",VLOOKUP(AN79,'シフト記号表（勤務時間帯）'!$C$6:$K$35,9,FALSE))</f>
        <v/>
      </c>
      <c r="AO80" s="235" t="str">
        <f>IF(AO79="","",VLOOKUP(AO79,'シフト記号表（勤務時間帯）'!$C$6:$K$35,9,FALSE))</f>
        <v/>
      </c>
      <c r="AP80" s="235" t="str">
        <f>IF(AP79="","",VLOOKUP(AP79,'シフト記号表（勤務時間帯）'!$C$6:$K$35,9,FALSE))</f>
        <v/>
      </c>
      <c r="AQ80" s="235" t="str">
        <f>IF(AQ79="","",VLOOKUP(AQ79,'シフト記号表（勤務時間帯）'!$C$6:$K$35,9,FALSE))</f>
        <v/>
      </c>
      <c r="AR80" s="235" t="str">
        <f>IF(AR79="","",VLOOKUP(AR79,'シフト記号表（勤務時間帯）'!$C$6:$K$35,9,FALSE))</f>
        <v/>
      </c>
      <c r="AS80" s="235" t="str">
        <f>IF(AS79="","",VLOOKUP(AS79,'シフト記号表（勤務時間帯）'!$C$6:$K$35,9,FALSE))</f>
        <v/>
      </c>
      <c r="AT80" s="236" t="str">
        <f>IF(AT79="","",VLOOKUP(AT79,'シフト記号表（勤務時間帯）'!$C$6:$K$35,9,FALSE))</f>
        <v/>
      </c>
      <c r="AU80" s="234" t="str">
        <f>IF(AU79="","",VLOOKUP(AU79,'シフト記号表（勤務時間帯）'!$C$6:$K$35,9,FALSE))</f>
        <v/>
      </c>
      <c r="AV80" s="235" t="str">
        <f>IF(AV79="","",VLOOKUP(AV79,'シフト記号表（勤務時間帯）'!$C$6:$K$35,9,FALSE))</f>
        <v/>
      </c>
      <c r="AW80" s="235" t="str">
        <f>IF(AW79="","",VLOOKUP(AW79,'シフト記号表（勤務時間帯）'!$C$6:$K$35,9,FALSE))</f>
        <v/>
      </c>
      <c r="AX80" s="1257" t="str">
        <f>IF($BB$3="４週",SUM(S80:AT80),IF($BB$3="暦月",SUM(S80:AW80),""))</f>
        <v/>
      </c>
      <c r="AY80" s="1258"/>
      <c r="AZ80" s="1259" t="str">
        <f>IF($BB$3="４週",AX80/4,IF($BB$3="暦月",'勤務表（参考様式１_100名まで）'!AX80/('勤務表（参考様式１_100名まで）'!$BB$8/7),""))</f>
        <v/>
      </c>
      <c r="BA80" s="1260"/>
      <c r="BB80" s="1248"/>
      <c r="BC80" s="1249"/>
      <c r="BD80" s="1249"/>
      <c r="BE80" s="1249"/>
      <c r="BF80" s="1250"/>
    </row>
    <row r="81" spans="2:58" ht="20.25" customHeight="1" x14ac:dyDescent="0.2">
      <c r="B81" s="1268"/>
      <c r="C81" s="1275"/>
      <c r="D81" s="1276"/>
      <c r="E81" s="1277"/>
      <c r="F81" s="242">
        <f>C79</f>
        <v>0</v>
      </c>
      <c r="G81" s="1280"/>
      <c r="H81" s="1284"/>
      <c r="I81" s="1282"/>
      <c r="J81" s="1282"/>
      <c r="K81" s="1283"/>
      <c r="L81" s="1287"/>
      <c r="M81" s="1252"/>
      <c r="N81" s="1252"/>
      <c r="O81" s="1253"/>
      <c r="P81" s="1261" t="s">
        <v>342</v>
      </c>
      <c r="Q81" s="1262"/>
      <c r="R81" s="1263"/>
      <c r="S81" s="238" t="str">
        <f>IF(S79="","",VLOOKUP(S79,'シフト記号表（勤務時間帯）'!$C$6:$U$35,19,FALSE))</f>
        <v/>
      </c>
      <c r="T81" s="239" t="str">
        <f>IF(T79="","",VLOOKUP(T79,'シフト記号表（勤務時間帯）'!$C$6:$U$35,19,FALSE))</f>
        <v/>
      </c>
      <c r="U81" s="239" t="str">
        <f>IF(U79="","",VLOOKUP(U79,'シフト記号表（勤務時間帯）'!$C$6:$U$35,19,FALSE))</f>
        <v/>
      </c>
      <c r="V81" s="239" t="str">
        <f>IF(V79="","",VLOOKUP(V79,'シフト記号表（勤務時間帯）'!$C$6:$U$35,19,FALSE))</f>
        <v/>
      </c>
      <c r="W81" s="239" t="str">
        <f>IF(W79="","",VLOOKUP(W79,'シフト記号表（勤務時間帯）'!$C$6:$U$35,19,FALSE))</f>
        <v/>
      </c>
      <c r="X81" s="239" t="str">
        <f>IF(X79="","",VLOOKUP(X79,'シフト記号表（勤務時間帯）'!$C$6:$U$35,19,FALSE))</f>
        <v/>
      </c>
      <c r="Y81" s="240" t="str">
        <f>IF(Y79="","",VLOOKUP(Y79,'シフト記号表（勤務時間帯）'!$C$6:$U$35,19,FALSE))</f>
        <v/>
      </c>
      <c r="Z81" s="238" t="str">
        <f>IF(Z79="","",VLOOKUP(Z79,'シフト記号表（勤務時間帯）'!$C$6:$U$35,19,FALSE))</f>
        <v/>
      </c>
      <c r="AA81" s="239" t="str">
        <f>IF(AA79="","",VLOOKUP(AA79,'シフト記号表（勤務時間帯）'!$C$6:$U$35,19,FALSE))</f>
        <v/>
      </c>
      <c r="AB81" s="239" t="str">
        <f>IF(AB79="","",VLOOKUP(AB79,'シフト記号表（勤務時間帯）'!$C$6:$U$35,19,FALSE))</f>
        <v/>
      </c>
      <c r="AC81" s="239" t="str">
        <f>IF(AC79="","",VLOOKUP(AC79,'シフト記号表（勤務時間帯）'!$C$6:$U$35,19,FALSE))</f>
        <v/>
      </c>
      <c r="AD81" s="239" t="str">
        <f>IF(AD79="","",VLOOKUP(AD79,'シフト記号表（勤務時間帯）'!$C$6:$U$35,19,FALSE))</f>
        <v/>
      </c>
      <c r="AE81" s="239" t="str">
        <f>IF(AE79="","",VLOOKUP(AE79,'シフト記号表（勤務時間帯）'!$C$6:$U$35,19,FALSE))</f>
        <v/>
      </c>
      <c r="AF81" s="240" t="str">
        <f>IF(AF79="","",VLOOKUP(AF79,'シフト記号表（勤務時間帯）'!$C$6:$U$35,19,FALSE))</f>
        <v/>
      </c>
      <c r="AG81" s="238" t="str">
        <f>IF(AG79="","",VLOOKUP(AG79,'シフト記号表（勤務時間帯）'!$C$6:$U$35,19,FALSE))</f>
        <v/>
      </c>
      <c r="AH81" s="239" t="str">
        <f>IF(AH79="","",VLOOKUP(AH79,'シフト記号表（勤務時間帯）'!$C$6:$U$35,19,FALSE))</f>
        <v/>
      </c>
      <c r="AI81" s="239" t="str">
        <f>IF(AI79="","",VLOOKUP(AI79,'シフト記号表（勤務時間帯）'!$C$6:$U$35,19,FALSE))</f>
        <v/>
      </c>
      <c r="AJ81" s="239" t="str">
        <f>IF(AJ79="","",VLOOKUP(AJ79,'シフト記号表（勤務時間帯）'!$C$6:$U$35,19,FALSE))</f>
        <v/>
      </c>
      <c r="AK81" s="239" t="str">
        <f>IF(AK79="","",VLOOKUP(AK79,'シフト記号表（勤務時間帯）'!$C$6:$U$35,19,FALSE))</f>
        <v/>
      </c>
      <c r="AL81" s="239" t="str">
        <f>IF(AL79="","",VLOOKUP(AL79,'シフト記号表（勤務時間帯）'!$C$6:$U$35,19,FALSE))</f>
        <v/>
      </c>
      <c r="AM81" s="240" t="str">
        <f>IF(AM79="","",VLOOKUP(AM79,'シフト記号表（勤務時間帯）'!$C$6:$U$35,19,FALSE))</f>
        <v/>
      </c>
      <c r="AN81" s="238" t="str">
        <f>IF(AN79="","",VLOOKUP(AN79,'シフト記号表（勤務時間帯）'!$C$6:$U$35,19,FALSE))</f>
        <v/>
      </c>
      <c r="AO81" s="239" t="str">
        <f>IF(AO79="","",VLOOKUP(AO79,'シフト記号表（勤務時間帯）'!$C$6:$U$35,19,FALSE))</f>
        <v/>
      </c>
      <c r="AP81" s="239" t="str">
        <f>IF(AP79="","",VLOOKUP(AP79,'シフト記号表（勤務時間帯）'!$C$6:$U$35,19,FALSE))</f>
        <v/>
      </c>
      <c r="AQ81" s="239" t="str">
        <f>IF(AQ79="","",VLOOKUP(AQ79,'シフト記号表（勤務時間帯）'!$C$6:$U$35,19,FALSE))</f>
        <v/>
      </c>
      <c r="AR81" s="239" t="str">
        <f>IF(AR79="","",VLOOKUP(AR79,'シフト記号表（勤務時間帯）'!$C$6:$U$35,19,FALSE))</f>
        <v/>
      </c>
      <c r="AS81" s="239" t="str">
        <f>IF(AS79="","",VLOOKUP(AS79,'シフト記号表（勤務時間帯）'!$C$6:$U$35,19,FALSE))</f>
        <v/>
      </c>
      <c r="AT81" s="240" t="str">
        <f>IF(AT79="","",VLOOKUP(AT79,'シフト記号表（勤務時間帯）'!$C$6:$U$35,19,FALSE))</f>
        <v/>
      </c>
      <c r="AU81" s="238" t="str">
        <f>IF(AU79="","",VLOOKUP(AU79,'シフト記号表（勤務時間帯）'!$C$6:$U$35,19,FALSE))</f>
        <v/>
      </c>
      <c r="AV81" s="239" t="str">
        <f>IF(AV79="","",VLOOKUP(AV79,'シフト記号表（勤務時間帯）'!$C$6:$U$35,19,FALSE))</f>
        <v/>
      </c>
      <c r="AW81" s="239" t="str">
        <f>IF(AW79="","",VLOOKUP(AW79,'シフト記号表（勤務時間帯）'!$C$6:$U$35,19,FALSE))</f>
        <v/>
      </c>
      <c r="AX81" s="1264" t="str">
        <f>IF($BB$3="４週",SUM(S81:AT81),IF($BB$3="暦月",SUM(S81:AW81),""))</f>
        <v/>
      </c>
      <c r="AY81" s="1265"/>
      <c r="AZ81" s="1266" t="str">
        <f>IF($BB$3="４週",AX81/4,IF($BB$3="暦月",'勤務表（参考様式１_100名まで）'!AX81/('勤務表（参考様式１_100名まで）'!$BB$8/7),""))</f>
        <v/>
      </c>
      <c r="BA81" s="1267"/>
      <c r="BB81" s="1251"/>
      <c r="BC81" s="1252"/>
      <c r="BD81" s="1252"/>
      <c r="BE81" s="1252"/>
      <c r="BF81" s="1253"/>
    </row>
    <row r="82" spans="2:58" ht="20.25" customHeight="1" x14ac:dyDescent="0.2">
      <c r="B82" s="1268">
        <f>B79+1</f>
        <v>21</v>
      </c>
      <c r="C82" s="1269"/>
      <c r="D82" s="1270"/>
      <c r="E82" s="1271"/>
      <c r="F82" s="241"/>
      <c r="G82" s="1278"/>
      <c r="H82" s="1281"/>
      <c r="I82" s="1282"/>
      <c r="J82" s="1282"/>
      <c r="K82" s="1283"/>
      <c r="L82" s="1285"/>
      <c r="M82" s="1246"/>
      <c r="N82" s="1246"/>
      <c r="O82" s="1247"/>
      <c r="P82" s="1288" t="s">
        <v>340</v>
      </c>
      <c r="Q82" s="1289"/>
      <c r="R82" s="1290"/>
      <c r="S82" s="230"/>
      <c r="T82" s="231"/>
      <c r="U82" s="231"/>
      <c r="V82" s="231"/>
      <c r="W82" s="231"/>
      <c r="X82" s="231"/>
      <c r="Y82" s="232"/>
      <c r="Z82" s="230"/>
      <c r="AA82" s="231"/>
      <c r="AB82" s="231"/>
      <c r="AC82" s="231"/>
      <c r="AD82" s="231"/>
      <c r="AE82" s="231"/>
      <c r="AF82" s="232"/>
      <c r="AG82" s="230"/>
      <c r="AH82" s="231"/>
      <c r="AI82" s="231"/>
      <c r="AJ82" s="231"/>
      <c r="AK82" s="231"/>
      <c r="AL82" s="231"/>
      <c r="AM82" s="232"/>
      <c r="AN82" s="230"/>
      <c r="AO82" s="231"/>
      <c r="AP82" s="231"/>
      <c r="AQ82" s="231"/>
      <c r="AR82" s="231"/>
      <c r="AS82" s="231"/>
      <c r="AT82" s="232"/>
      <c r="AU82" s="230"/>
      <c r="AV82" s="231"/>
      <c r="AW82" s="231"/>
      <c r="AX82" s="1241"/>
      <c r="AY82" s="1242"/>
      <c r="AZ82" s="1243"/>
      <c r="BA82" s="1244"/>
      <c r="BB82" s="1245"/>
      <c r="BC82" s="1246"/>
      <c r="BD82" s="1246"/>
      <c r="BE82" s="1246"/>
      <c r="BF82" s="1247"/>
    </row>
    <row r="83" spans="2:58" ht="20.25" customHeight="1" x14ac:dyDescent="0.2">
      <c r="B83" s="1268"/>
      <c r="C83" s="1272"/>
      <c r="D83" s="1273"/>
      <c r="E83" s="1274"/>
      <c r="F83" s="233"/>
      <c r="G83" s="1279"/>
      <c r="H83" s="1284"/>
      <c r="I83" s="1282"/>
      <c r="J83" s="1282"/>
      <c r="K83" s="1283"/>
      <c r="L83" s="1286"/>
      <c r="M83" s="1249"/>
      <c r="N83" s="1249"/>
      <c r="O83" s="1250"/>
      <c r="P83" s="1254" t="s">
        <v>341</v>
      </c>
      <c r="Q83" s="1255"/>
      <c r="R83" s="1256"/>
      <c r="S83" s="234" t="str">
        <f>IF(S82="","",VLOOKUP(S82,'シフト記号表（勤務時間帯）'!$C$6:$K$35,9,FALSE))</f>
        <v/>
      </c>
      <c r="T83" s="235" t="str">
        <f>IF(T82="","",VLOOKUP(T82,'シフト記号表（勤務時間帯）'!$C$6:$K$35,9,FALSE))</f>
        <v/>
      </c>
      <c r="U83" s="235" t="str">
        <f>IF(U82="","",VLOOKUP(U82,'シフト記号表（勤務時間帯）'!$C$6:$K$35,9,FALSE))</f>
        <v/>
      </c>
      <c r="V83" s="235" t="str">
        <f>IF(V82="","",VLOOKUP(V82,'シフト記号表（勤務時間帯）'!$C$6:$K$35,9,FALSE))</f>
        <v/>
      </c>
      <c r="W83" s="235" t="str">
        <f>IF(W82="","",VLOOKUP(W82,'シフト記号表（勤務時間帯）'!$C$6:$K$35,9,FALSE))</f>
        <v/>
      </c>
      <c r="X83" s="235" t="str">
        <f>IF(X82="","",VLOOKUP(X82,'シフト記号表（勤務時間帯）'!$C$6:$K$35,9,FALSE))</f>
        <v/>
      </c>
      <c r="Y83" s="236" t="str">
        <f>IF(Y82="","",VLOOKUP(Y82,'シフト記号表（勤務時間帯）'!$C$6:$K$35,9,FALSE))</f>
        <v/>
      </c>
      <c r="Z83" s="234" t="str">
        <f>IF(Z82="","",VLOOKUP(Z82,'シフト記号表（勤務時間帯）'!$C$6:$K$35,9,FALSE))</f>
        <v/>
      </c>
      <c r="AA83" s="235" t="str">
        <f>IF(AA82="","",VLOOKUP(AA82,'シフト記号表（勤務時間帯）'!$C$6:$K$35,9,FALSE))</f>
        <v/>
      </c>
      <c r="AB83" s="235" t="str">
        <f>IF(AB82="","",VLOOKUP(AB82,'シフト記号表（勤務時間帯）'!$C$6:$K$35,9,FALSE))</f>
        <v/>
      </c>
      <c r="AC83" s="235" t="str">
        <f>IF(AC82="","",VLOOKUP(AC82,'シフト記号表（勤務時間帯）'!$C$6:$K$35,9,FALSE))</f>
        <v/>
      </c>
      <c r="AD83" s="235" t="str">
        <f>IF(AD82="","",VLOOKUP(AD82,'シフト記号表（勤務時間帯）'!$C$6:$K$35,9,FALSE))</f>
        <v/>
      </c>
      <c r="AE83" s="235" t="str">
        <f>IF(AE82="","",VLOOKUP(AE82,'シフト記号表（勤務時間帯）'!$C$6:$K$35,9,FALSE))</f>
        <v/>
      </c>
      <c r="AF83" s="236" t="str">
        <f>IF(AF82="","",VLOOKUP(AF82,'シフト記号表（勤務時間帯）'!$C$6:$K$35,9,FALSE))</f>
        <v/>
      </c>
      <c r="AG83" s="234" t="str">
        <f>IF(AG82="","",VLOOKUP(AG82,'シフト記号表（勤務時間帯）'!$C$6:$K$35,9,FALSE))</f>
        <v/>
      </c>
      <c r="AH83" s="235" t="str">
        <f>IF(AH82="","",VLOOKUP(AH82,'シフト記号表（勤務時間帯）'!$C$6:$K$35,9,FALSE))</f>
        <v/>
      </c>
      <c r="AI83" s="235" t="str">
        <f>IF(AI82="","",VLOOKUP(AI82,'シフト記号表（勤務時間帯）'!$C$6:$K$35,9,FALSE))</f>
        <v/>
      </c>
      <c r="AJ83" s="235" t="str">
        <f>IF(AJ82="","",VLOOKUP(AJ82,'シフト記号表（勤務時間帯）'!$C$6:$K$35,9,FALSE))</f>
        <v/>
      </c>
      <c r="AK83" s="235" t="str">
        <f>IF(AK82="","",VLOOKUP(AK82,'シフト記号表（勤務時間帯）'!$C$6:$K$35,9,FALSE))</f>
        <v/>
      </c>
      <c r="AL83" s="235" t="str">
        <f>IF(AL82="","",VLOOKUP(AL82,'シフト記号表（勤務時間帯）'!$C$6:$K$35,9,FALSE))</f>
        <v/>
      </c>
      <c r="AM83" s="236" t="str">
        <f>IF(AM82="","",VLOOKUP(AM82,'シフト記号表（勤務時間帯）'!$C$6:$K$35,9,FALSE))</f>
        <v/>
      </c>
      <c r="AN83" s="234" t="str">
        <f>IF(AN82="","",VLOOKUP(AN82,'シフト記号表（勤務時間帯）'!$C$6:$K$35,9,FALSE))</f>
        <v/>
      </c>
      <c r="AO83" s="235" t="str">
        <f>IF(AO82="","",VLOOKUP(AO82,'シフト記号表（勤務時間帯）'!$C$6:$K$35,9,FALSE))</f>
        <v/>
      </c>
      <c r="AP83" s="235" t="str">
        <f>IF(AP82="","",VLOOKUP(AP82,'シフト記号表（勤務時間帯）'!$C$6:$K$35,9,FALSE))</f>
        <v/>
      </c>
      <c r="AQ83" s="235" t="str">
        <f>IF(AQ82="","",VLOOKUP(AQ82,'シフト記号表（勤務時間帯）'!$C$6:$K$35,9,FALSE))</f>
        <v/>
      </c>
      <c r="AR83" s="235" t="str">
        <f>IF(AR82="","",VLOOKUP(AR82,'シフト記号表（勤務時間帯）'!$C$6:$K$35,9,FALSE))</f>
        <v/>
      </c>
      <c r="AS83" s="235" t="str">
        <f>IF(AS82="","",VLOOKUP(AS82,'シフト記号表（勤務時間帯）'!$C$6:$K$35,9,FALSE))</f>
        <v/>
      </c>
      <c r="AT83" s="236" t="str">
        <f>IF(AT82="","",VLOOKUP(AT82,'シフト記号表（勤務時間帯）'!$C$6:$K$35,9,FALSE))</f>
        <v/>
      </c>
      <c r="AU83" s="234" t="str">
        <f>IF(AU82="","",VLOOKUP(AU82,'シフト記号表（勤務時間帯）'!$C$6:$K$35,9,FALSE))</f>
        <v/>
      </c>
      <c r="AV83" s="235" t="str">
        <f>IF(AV82="","",VLOOKUP(AV82,'シフト記号表（勤務時間帯）'!$C$6:$K$35,9,FALSE))</f>
        <v/>
      </c>
      <c r="AW83" s="235" t="str">
        <f>IF(AW82="","",VLOOKUP(AW82,'シフト記号表（勤務時間帯）'!$C$6:$K$35,9,FALSE))</f>
        <v/>
      </c>
      <c r="AX83" s="1257" t="str">
        <f>IF($BB$3="４週",SUM(S83:AT83),IF($BB$3="暦月",SUM(S83:AW83),""))</f>
        <v/>
      </c>
      <c r="AY83" s="1258"/>
      <c r="AZ83" s="1259" t="str">
        <f>IF($BB$3="４週",AX83/4,IF($BB$3="暦月",'勤務表（参考様式１_100名まで）'!AX83/('勤務表（参考様式１_100名まで）'!$BB$8/7),""))</f>
        <v/>
      </c>
      <c r="BA83" s="1260"/>
      <c r="BB83" s="1248"/>
      <c r="BC83" s="1249"/>
      <c r="BD83" s="1249"/>
      <c r="BE83" s="1249"/>
      <c r="BF83" s="1250"/>
    </row>
    <row r="84" spans="2:58" ht="20.25" customHeight="1" x14ac:dyDescent="0.2">
      <c r="B84" s="1268"/>
      <c r="C84" s="1275"/>
      <c r="D84" s="1276"/>
      <c r="E84" s="1277"/>
      <c r="F84" s="242">
        <f>C82</f>
        <v>0</v>
      </c>
      <c r="G84" s="1280"/>
      <c r="H84" s="1284"/>
      <c r="I84" s="1282"/>
      <c r="J84" s="1282"/>
      <c r="K84" s="1283"/>
      <c r="L84" s="1287"/>
      <c r="M84" s="1252"/>
      <c r="N84" s="1252"/>
      <c r="O84" s="1253"/>
      <c r="P84" s="1261" t="s">
        <v>342</v>
      </c>
      <c r="Q84" s="1262"/>
      <c r="R84" s="1263"/>
      <c r="S84" s="238" t="str">
        <f>IF(S82="","",VLOOKUP(S82,'シフト記号表（勤務時間帯）'!$C$6:$U$35,19,FALSE))</f>
        <v/>
      </c>
      <c r="T84" s="239" t="str">
        <f>IF(T82="","",VLOOKUP(T82,'シフト記号表（勤務時間帯）'!$C$6:$U$35,19,FALSE))</f>
        <v/>
      </c>
      <c r="U84" s="239" t="str">
        <f>IF(U82="","",VLOOKUP(U82,'シフト記号表（勤務時間帯）'!$C$6:$U$35,19,FALSE))</f>
        <v/>
      </c>
      <c r="V84" s="239" t="str">
        <f>IF(V82="","",VLOOKUP(V82,'シフト記号表（勤務時間帯）'!$C$6:$U$35,19,FALSE))</f>
        <v/>
      </c>
      <c r="W84" s="239" t="str">
        <f>IF(W82="","",VLOOKUP(W82,'シフト記号表（勤務時間帯）'!$C$6:$U$35,19,FALSE))</f>
        <v/>
      </c>
      <c r="X84" s="239" t="str">
        <f>IF(X82="","",VLOOKUP(X82,'シフト記号表（勤務時間帯）'!$C$6:$U$35,19,FALSE))</f>
        <v/>
      </c>
      <c r="Y84" s="240" t="str">
        <f>IF(Y82="","",VLOOKUP(Y82,'シフト記号表（勤務時間帯）'!$C$6:$U$35,19,FALSE))</f>
        <v/>
      </c>
      <c r="Z84" s="238" t="str">
        <f>IF(Z82="","",VLOOKUP(Z82,'シフト記号表（勤務時間帯）'!$C$6:$U$35,19,FALSE))</f>
        <v/>
      </c>
      <c r="AA84" s="239" t="str">
        <f>IF(AA82="","",VLOOKUP(AA82,'シフト記号表（勤務時間帯）'!$C$6:$U$35,19,FALSE))</f>
        <v/>
      </c>
      <c r="AB84" s="239" t="str">
        <f>IF(AB82="","",VLOOKUP(AB82,'シフト記号表（勤務時間帯）'!$C$6:$U$35,19,FALSE))</f>
        <v/>
      </c>
      <c r="AC84" s="239" t="str">
        <f>IF(AC82="","",VLOOKUP(AC82,'シフト記号表（勤務時間帯）'!$C$6:$U$35,19,FALSE))</f>
        <v/>
      </c>
      <c r="AD84" s="239" t="str">
        <f>IF(AD82="","",VLOOKUP(AD82,'シフト記号表（勤務時間帯）'!$C$6:$U$35,19,FALSE))</f>
        <v/>
      </c>
      <c r="AE84" s="239" t="str">
        <f>IF(AE82="","",VLOOKUP(AE82,'シフト記号表（勤務時間帯）'!$C$6:$U$35,19,FALSE))</f>
        <v/>
      </c>
      <c r="AF84" s="240" t="str">
        <f>IF(AF82="","",VLOOKUP(AF82,'シフト記号表（勤務時間帯）'!$C$6:$U$35,19,FALSE))</f>
        <v/>
      </c>
      <c r="AG84" s="238" t="str">
        <f>IF(AG82="","",VLOOKUP(AG82,'シフト記号表（勤務時間帯）'!$C$6:$U$35,19,FALSE))</f>
        <v/>
      </c>
      <c r="AH84" s="239" t="str">
        <f>IF(AH82="","",VLOOKUP(AH82,'シフト記号表（勤務時間帯）'!$C$6:$U$35,19,FALSE))</f>
        <v/>
      </c>
      <c r="AI84" s="239" t="str">
        <f>IF(AI82="","",VLOOKUP(AI82,'シフト記号表（勤務時間帯）'!$C$6:$U$35,19,FALSE))</f>
        <v/>
      </c>
      <c r="AJ84" s="239" t="str">
        <f>IF(AJ82="","",VLOOKUP(AJ82,'シフト記号表（勤務時間帯）'!$C$6:$U$35,19,FALSE))</f>
        <v/>
      </c>
      <c r="AK84" s="239" t="str">
        <f>IF(AK82="","",VLOOKUP(AK82,'シフト記号表（勤務時間帯）'!$C$6:$U$35,19,FALSE))</f>
        <v/>
      </c>
      <c r="AL84" s="239" t="str">
        <f>IF(AL82="","",VLOOKUP(AL82,'シフト記号表（勤務時間帯）'!$C$6:$U$35,19,FALSE))</f>
        <v/>
      </c>
      <c r="AM84" s="240" t="str">
        <f>IF(AM82="","",VLOOKUP(AM82,'シフト記号表（勤務時間帯）'!$C$6:$U$35,19,FALSE))</f>
        <v/>
      </c>
      <c r="AN84" s="238" t="str">
        <f>IF(AN82="","",VLOOKUP(AN82,'シフト記号表（勤務時間帯）'!$C$6:$U$35,19,FALSE))</f>
        <v/>
      </c>
      <c r="AO84" s="239" t="str">
        <f>IF(AO82="","",VLOOKUP(AO82,'シフト記号表（勤務時間帯）'!$C$6:$U$35,19,FALSE))</f>
        <v/>
      </c>
      <c r="AP84" s="239" t="str">
        <f>IF(AP82="","",VLOOKUP(AP82,'シフト記号表（勤務時間帯）'!$C$6:$U$35,19,FALSE))</f>
        <v/>
      </c>
      <c r="AQ84" s="239" t="str">
        <f>IF(AQ82="","",VLOOKUP(AQ82,'シフト記号表（勤務時間帯）'!$C$6:$U$35,19,FALSE))</f>
        <v/>
      </c>
      <c r="AR84" s="239" t="str">
        <f>IF(AR82="","",VLOOKUP(AR82,'シフト記号表（勤務時間帯）'!$C$6:$U$35,19,FALSE))</f>
        <v/>
      </c>
      <c r="AS84" s="239" t="str">
        <f>IF(AS82="","",VLOOKUP(AS82,'シフト記号表（勤務時間帯）'!$C$6:$U$35,19,FALSE))</f>
        <v/>
      </c>
      <c r="AT84" s="240" t="str">
        <f>IF(AT82="","",VLOOKUP(AT82,'シフト記号表（勤務時間帯）'!$C$6:$U$35,19,FALSE))</f>
        <v/>
      </c>
      <c r="AU84" s="238" t="str">
        <f>IF(AU82="","",VLOOKUP(AU82,'シフト記号表（勤務時間帯）'!$C$6:$U$35,19,FALSE))</f>
        <v/>
      </c>
      <c r="AV84" s="239" t="str">
        <f>IF(AV82="","",VLOOKUP(AV82,'シフト記号表（勤務時間帯）'!$C$6:$U$35,19,FALSE))</f>
        <v/>
      </c>
      <c r="AW84" s="239" t="str">
        <f>IF(AW82="","",VLOOKUP(AW82,'シフト記号表（勤務時間帯）'!$C$6:$U$35,19,FALSE))</f>
        <v/>
      </c>
      <c r="AX84" s="1264" t="str">
        <f>IF($BB$3="４週",SUM(S84:AT84),IF($BB$3="暦月",SUM(S84:AW84),""))</f>
        <v/>
      </c>
      <c r="AY84" s="1265"/>
      <c r="AZ84" s="1266" t="str">
        <f>IF($BB$3="４週",AX84/4,IF($BB$3="暦月",'勤務表（参考様式１_100名まで）'!AX84/('勤務表（参考様式１_100名まで）'!$BB$8/7),""))</f>
        <v/>
      </c>
      <c r="BA84" s="1267"/>
      <c r="BB84" s="1251"/>
      <c r="BC84" s="1252"/>
      <c r="BD84" s="1252"/>
      <c r="BE84" s="1252"/>
      <c r="BF84" s="1253"/>
    </row>
    <row r="85" spans="2:58" ht="20.25" customHeight="1" x14ac:dyDescent="0.2">
      <c r="B85" s="1268">
        <f>B82+1</f>
        <v>22</v>
      </c>
      <c r="C85" s="1269"/>
      <c r="D85" s="1270"/>
      <c r="E85" s="1271"/>
      <c r="F85" s="241"/>
      <c r="G85" s="1278"/>
      <c r="H85" s="1281"/>
      <c r="I85" s="1282"/>
      <c r="J85" s="1282"/>
      <c r="K85" s="1283"/>
      <c r="L85" s="1285"/>
      <c r="M85" s="1246"/>
      <c r="N85" s="1246"/>
      <c r="O85" s="1247"/>
      <c r="P85" s="1288" t="s">
        <v>340</v>
      </c>
      <c r="Q85" s="1289"/>
      <c r="R85" s="1290"/>
      <c r="S85" s="230"/>
      <c r="T85" s="231"/>
      <c r="U85" s="231"/>
      <c r="V85" s="231"/>
      <c r="W85" s="231"/>
      <c r="X85" s="231"/>
      <c r="Y85" s="232"/>
      <c r="Z85" s="230"/>
      <c r="AA85" s="231"/>
      <c r="AB85" s="231"/>
      <c r="AC85" s="231"/>
      <c r="AD85" s="231"/>
      <c r="AE85" s="231"/>
      <c r="AF85" s="232"/>
      <c r="AG85" s="230"/>
      <c r="AH85" s="231"/>
      <c r="AI85" s="231"/>
      <c r="AJ85" s="231"/>
      <c r="AK85" s="231"/>
      <c r="AL85" s="231"/>
      <c r="AM85" s="232"/>
      <c r="AN85" s="230"/>
      <c r="AO85" s="231"/>
      <c r="AP85" s="231"/>
      <c r="AQ85" s="231"/>
      <c r="AR85" s="231"/>
      <c r="AS85" s="231"/>
      <c r="AT85" s="232"/>
      <c r="AU85" s="230"/>
      <c r="AV85" s="231"/>
      <c r="AW85" s="231"/>
      <c r="AX85" s="1241"/>
      <c r="AY85" s="1242"/>
      <c r="AZ85" s="1243"/>
      <c r="BA85" s="1244"/>
      <c r="BB85" s="1245"/>
      <c r="BC85" s="1246"/>
      <c r="BD85" s="1246"/>
      <c r="BE85" s="1246"/>
      <c r="BF85" s="1247"/>
    </row>
    <row r="86" spans="2:58" ht="20.25" customHeight="1" x14ac:dyDescent="0.2">
      <c r="B86" s="1268"/>
      <c r="C86" s="1272"/>
      <c r="D86" s="1273"/>
      <c r="E86" s="1274"/>
      <c r="F86" s="233"/>
      <c r="G86" s="1279"/>
      <c r="H86" s="1284"/>
      <c r="I86" s="1282"/>
      <c r="J86" s="1282"/>
      <c r="K86" s="1283"/>
      <c r="L86" s="1286"/>
      <c r="M86" s="1249"/>
      <c r="N86" s="1249"/>
      <c r="O86" s="1250"/>
      <c r="P86" s="1254" t="s">
        <v>341</v>
      </c>
      <c r="Q86" s="1255"/>
      <c r="R86" s="1256"/>
      <c r="S86" s="234" t="str">
        <f>IF(S85="","",VLOOKUP(S85,'シフト記号表（勤務時間帯）'!$C$6:$K$35,9,FALSE))</f>
        <v/>
      </c>
      <c r="T86" s="235" t="str">
        <f>IF(T85="","",VLOOKUP(T85,'シフト記号表（勤務時間帯）'!$C$6:$K$35,9,FALSE))</f>
        <v/>
      </c>
      <c r="U86" s="235" t="str">
        <f>IF(U85="","",VLOOKUP(U85,'シフト記号表（勤務時間帯）'!$C$6:$K$35,9,FALSE))</f>
        <v/>
      </c>
      <c r="V86" s="235" t="str">
        <f>IF(V85="","",VLOOKUP(V85,'シフト記号表（勤務時間帯）'!$C$6:$K$35,9,FALSE))</f>
        <v/>
      </c>
      <c r="W86" s="235" t="str">
        <f>IF(W85="","",VLOOKUP(W85,'シフト記号表（勤務時間帯）'!$C$6:$K$35,9,FALSE))</f>
        <v/>
      </c>
      <c r="X86" s="235" t="str">
        <f>IF(X85="","",VLOOKUP(X85,'シフト記号表（勤務時間帯）'!$C$6:$K$35,9,FALSE))</f>
        <v/>
      </c>
      <c r="Y86" s="236" t="str">
        <f>IF(Y85="","",VLOOKUP(Y85,'シフト記号表（勤務時間帯）'!$C$6:$K$35,9,FALSE))</f>
        <v/>
      </c>
      <c r="Z86" s="234" t="str">
        <f>IF(Z85="","",VLOOKUP(Z85,'シフト記号表（勤務時間帯）'!$C$6:$K$35,9,FALSE))</f>
        <v/>
      </c>
      <c r="AA86" s="235" t="str">
        <f>IF(AA85="","",VLOOKUP(AA85,'シフト記号表（勤務時間帯）'!$C$6:$K$35,9,FALSE))</f>
        <v/>
      </c>
      <c r="AB86" s="235" t="str">
        <f>IF(AB85="","",VLOOKUP(AB85,'シフト記号表（勤務時間帯）'!$C$6:$K$35,9,FALSE))</f>
        <v/>
      </c>
      <c r="AC86" s="235" t="str">
        <f>IF(AC85="","",VLOOKUP(AC85,'シフト記号表（勤務時間帯）'!$C$6:$K$35,9,FALSE))</f>
        <v/>
      </c>
      <c r="AD86" s="235" t="str">
        <f>IF(AD85="","",VLOOKUP(AD85,'シフト記号表（勤務時間帯）'!$C$6:$K$35,9,FALSE))</f>
        <v/>
      </c>
      <c r="AE86" s="235" t="str">
        <f>IF(AE85="","",VLOOKUP(AE85,'シフト記号表（勤務時間帯）'!$C$6:$K$35,9,FALSE))</f>
        <v/>
      </c>
      <c r="AF86" s="236" t="str">
        <f>IF(AF85="","",VLOOKUP(AF85,'シフト記号表（勤務時間帯）'!$C$6:$K$35,9,FALSE))</f>
        <v/>
      </c>
      <c r="AG86" s="234" t="str">
        <f>IF(AG85="","",VLOOKUP(AG85,'シフト記号表（勤務時間帯）'!$C$6:$K$35,9,FALSE))</f>
        <v/>
      </c>
      <c r="AH86" s="235" t="str">
        <f>IF(AH85="","",VLOOKUP(AH85,'シフト記号表（勤務時間帯）'!$C$6:$K$35,9,FALSE))</f>
        <v/>
      </c>
      <c r="AI86" s="235" t="str">
        <f>IF(AI85="","",VLOOKUP(AI85,'シフト記号表（勤務時間帯）'!$C$6:$K$35,9,FALSE))</f>
        <v/>
      </c>
      <c r="AJ86" s="235" t="str">
        <f>IF(AJ85="","",VLOOKUP(AJ85,'シフト記号表（勤務時間帯）'!$C$6:$K$35,9,FALSE))</f>
        <v/>
      </c>
      <c r="AK86" s="235" t="str">
        <f>IF(AK85="","",VLOOKUP(AK85,'シフト記号表（勤務時間帯）'!$C$6:$K$35,9,FALSE))</f>
        <v/>
      </c>
      <c r="AL86" s="235" t="str">
        <f>IF(AL85="","",VLOOKUP(AL85,'シフト記号表（勤務時間帯）'!$C$6:$K$35,9,FALSE))</f>
        <v/>
      </c>
      <c r="AM86" s="236" t="str">
        <f>IF(AM85="","",VLOOKUP(AM85,'シフト記号表（勤務時間帯）'!$C$6:$K$35,9,FALSE))</f>
        <v/>
      </c>
      <c r="AN86" s="234" t="str">
        <f>IF(AN85="","",VLOOKUP(AN85,'シフト記号表（勤務時間帯）'!$C$6:$K$35,9,FALSE))</f>
        <v/>
      </c>
      <c r="AO86" s="235" t="str">
        <f>IF(AO85="","",VLOOKUP(AO85,'シフト記号表（勤務時間帯）'!$C$6:$K$35,9,FALSE))</f>
        <v/>
      </c>
      <c r="AP86" s="235" t="str">
        <f>IF(AP85="","",VLOOKUP(AP85,'シフト記号表（勤務時間帯）'!$C$6:$K$35,9,FALSE))</f>
        <v/>
      </c>
      <c r="AQ86" s="235" t="str">
        <f>IF(AQ85="","",VLOOKUP(AQ85,'シフト記号表（勤務時間帯）'!$C$6:$K$35,9,FALSE))</f>
        <v/>
      </c>
      <c r="AR86" s="235" t="str">
        <f>IF(AR85="","",VLOOKUP(AR85,'シフト記号表（勤務時間帯）'!$C$6:$K$35,9,FALSE))</f>
        <v/>
      </c>
      <c r="AS86" s="235" t="str">
        <f>IF(AS85="","",VLOOKUP(AS85,'シフト記号表（勤務時間帯）'!$C$6:$K$35,9,FALSE))</f>
        <v/>
      </c>
      <c r="AT86" s="236" t="str">
        <f>IF(AT85="","",VLOOKUP(AT85,'シフト記号表（勤務時間帯）'!$C$6:$K$35,9,FALSE))</f>
        <v/>
      </c>
      <c r="AU86" s="234" t="str">
        <f>IF(AU85="","",VLOOKUP(AU85,'シフト記号表（勤務時間帯）'!$C$6:$K$35,9,FALSE))</f>
        <v/>
      </c>
      <c r="AV86" s="235" t="str">
        <f>IF(AV85="","",VLOOKUP(AV85,'シフト記号表（勤務時間帯）'!$C$6:$K$35,9,FALSE))</f>
        <v/>
      </c>
      <c r="AW86" s="235" t="str">
        <f>IF(AW85="","",VLOOKUP(AW85,'シフト記号表（勤務時間帯）'!$C$6:$K$35,9,FALSE))</f>
        <v/>
      </c>
      <c r="AX86" s="1257" t="str">
        <f>IF($BB$3="４週",SUM(S86:AT86),IF($BB$3="暦月",SUM(S86:AW86),""))</f>
        <v/>
      </c>
      <c r="AY86" s="1258"/>
      <c r="AZ86" s="1259" t="str">
        <f>IF($BB$3="４週",AX86/4,IF($BB$3="暦月",'勤務表（参考様式１_100名まで）'!AX86/('勤務表（参考様式１_100名まで）'!$BB$8/7),""))</f>
        <v/>
      </c>
      <c r="BA86" s="1260"/>
      <c r="BB86" s="1248"/>
      <c r="BC86" s="1249"/>
      <c r="BD86" s="1249"/>
      <c r="BE86" s="1249"/>
      <c r="BF86" s="1250"/>
    </row>
    <row r="87" spans="2:58" ht="20.25" customHeight="1" x14ac:dyDescent="0.2">
      <c r="B87" s="1268"/>
      <c r="C87" s="1275"/>
      <c r="D87" s="1276"/>
      <c r="E87" s="1277"/>
      <c r="F87" s="242">
        <f>C85</f>
        <v>0</v>
      </c>
      <c r="G87" s="1280"/>
      <c r="H87" s="1284"/>
      <c r="I87" s="1282"/>
      <c r="J87" s="1282"/>
      <c r="K87" s="1283"/>
      <c r="L87" s="1287"/>
      <c r="M87" s="1252"/>
      <c r="N87" s="1252"/>
      <c r="O87" s="1253"/>
      <c r="P87" s="1261" t="s">
        <v>342</v>
      </c>
      <c r="Q87" s="1262"/>
      <c r="R87" s="1263"/>
      <c r="S87" s="238" t="str">
        <f>IF(S85="","",VLOOKUP(S85,'シフト記号表（勤務時間帯）'!$C$6:$U$35,19,FALSE))</f>
        <v/>
      </c>
      <c r="T87" s="239" t="str">
        <f>IF(T85="","",VLOOKUP(T85,'シフト記号表（勤務時間帯）'!$C$6:$U$35,19,FALSE))</f>
        <v/>
      </c>
      <c r="U87" s="239" t="str">
        <f>IF(U85="","",VLOOKUP(U85,'シフト記号表（勤務時間帯）'!$C$6:$U$35,19,FALSE))</f>
        <v/>
      </c>
      <c r="V87" s="239" t="str">
        <f>IF(V85="","",VLOOKUP(V85,'シフト記号表（勤務時間帯）'!$C$6:$U$35,19,FALSE))</f>
        <v/>
      </c>
      <c r="W87" s="239" t="str">
        <f>IF(W85="","",VLOOKUP(W85,'シフト記号表（勤務時間帯）'!$C$6:$U$35,19,FALSE))</f>
        <v/>
      </c>
      <c r="X87" s="239" t="str">
        <f>IF(X85="","",VLOOKUP(X85,'シフト記号表（勤務時間帯）'!$C$6:$U$35,19,FALSE))</f>
        <v/>
      </c>
      <c r="Y87" s="240" t="str">
        <f>IF(Y85="","",VLOOKUP(Y85,'シフト記号表（勤務時間帯）'!$C$6:$U$35,19,FALSE))</f>
        <v/>
      </c>
      <c r="Z87" s="238" t="str">
        <f>IF(Z85="","",VLOOKUP(Z85,'シフト記号表（勤務時間帯）'!$C$6:$U$35,19,FALSE))</f>
        <v/>
      </c>
      <c r="AA87" s="239" t="str">
        <f>IF(AA85="","",VLOOKUP(AA85,'シフト記号表（勤務時間帯）'!$C$6:$U$35,19,FALSE))</f>
        <v/>
      </c>
      <c r="AB87" s="239" t="str">
        <f>IF(AB85="","",VLOOKUP(AB85,'シフト記号表（勤務時間帯）'!$C$6:$U$35,19,FALSE))</f>
        <v/>
      </c>
      <c r="AC87" s="239" t="str">
        <f>IF(AC85="","",VLOOKUP(AC85,'シフト記号表（勤務時間帯）'!$C$6:$U$35,19,FALSE))</f>
        <v/>
      </c>
      <c r="AD87" s="239" t="str">
        <f>IF(AD85="","",VLOOKUP(AD85,'シフト記号表（勤務時間帯）'!$C$6:$U$35,19,FALSE))</f>
        <v/>
      </c>
      <c r="AE87" s="239" t="str">
        <f>IF(AE85="","",VLOOKUP(AE85,'シフト記号表（勤務時間帯）'!$C$6:$U$35,19,FALSE))</f>
        <v/>
      </c>
      <c r="AF87" s="240" t="str">
        <f>IF(AF85="","",VLOOKUP(AF85,'シフト記号表（勤務時間帯）'!$C$6:$U$35,19,FALSE))</f>
        <v/>
      </c>
      <c r="AG87" s="238" t="str">
        <f>IF(AG85="","",VLOOKUP(AG85,'シフト記号表（勤務時間帯）'!$C$6:$U$35,19,FALSE))</f>
        <v/>
      </c>
      <c r="AH87" s="239" t="str">
        <f>IF(AH85="","",VLOOKUP(AH85,'シフト記号表（勤務時間帯）'!$C$6:$U$35,19,FALSE))</f>
        <v/>
      </c>
      <c r="AI87" s="239" t="str">
        <f>IF(AI85="","",VLOOKUP(AI85,'シフト記号表（勤務時間帯）'!$C$6:$U$35,19,FALSE))</f>
        <v/>
      </c>
      <c r="AJ87" s="239" t="str">
        <f>IF(AJ85="","",VLOOKUP(AJ85,'シフト記号表（勤務時間帯）'!$C$6:$U$35,19,FALSE))</f>
        <v/>
      </c>
      <c r="AK87" s="239" t="str">
        <f>IF(AK85="","",VLOOKUP(AK85,'シフト記号表（勤務時間帯）'!$C$6:$U$35,19,FALSE))</f>
        <v/>
      </c>
      <c r="AL87" s="239" t="str">
        <f>IF(AL85="","",VLOOKUP(AL85,'シフト記号表（勤務時間帯）'!$C$6:$U$35,19,FALSE))</f>
        <v/>
      </c>
      <c r="AM87" s="240" t="str">
        <f>IF(AM85="","",VLOOKUP(AM85,'シフト記号表（勤務時間帯）'!$C$6:$U$35,19,FALSE))</f>
        <v/>
      </c>
      <c r="AN87" s="238" t="str">
        <f>IF(AN85="","",VLOOKUP(AN85,'シフト記号表（勤務時間帯）'!$C$6:$U$35,19,FALSE))</f>
        <v/>
      </c>
      <c r="AO87" s="239" t="str">
        <f>IF(AO85="","",VLOOKUP(AO85,'シフト記号表（勤務時間帯）'!$C$6:$U$35,19,FALSE))</f>
        <v/>
      </c>
      <c r="AP87" s="239" t="str">
        <f>IF(AP85="","",VLOOKUP(AP85,'シフト記号表（勤務時間帯）'!$C$6:$U$35,19,FALSE))</f>
        <v/>
      </c>
      <c r="AQ87" s="239" t="str">
        <f>IF(AQ85="","",VLOOKUP(AQ85,'シフト記号表（勤務時間帯）'!$C$6:$U$35,19,FALSE))</f>
        <v/>
      </c>
      <c r="AR87" s="239" t="str">
        <f>IF(AR85="","",VLOOKUP(AR85,'シフト記号表（勤務時間帯）'!$C$6:$U$35,19,FALSE))</f>
        <v/>
      </c>
      <c r="AS87" s="239" t="str">
        <f>IF(AS85="","",VLOOKUP(AS85,'シフト記号表（勤務時間帯）'!$C$6:$U$35,19,FALSE))</f>
        <v/>
      </c>
      <c r="AT87" s="240" t="str">
        <f>IF(AT85="","",VLOOKUP(AT85,'シフト記号表（勤務時間帯）'!$C$6:$U$35,19,FALSE))</f>
        <v/>
      </c>
      <c r="AU87" s="238" t="str">
        <f>IF(AU85="","",VLOOKUP(AU85,'シフト記号表（勤務時間帯）'!$C$6:$U$35,19,FALSE))</f>
        <v/>
      </c>
      <c r="AV87" s="239" t="str">
        <f>IF(AV85="","",VLOOKUP(AV85,'シフト記号表（勤務時間帯）'!$C$6:$U$35,19,FALSE))</f>
        <v/>
      </c>
      <c r="AW87" s="239" t="str">
        <f>IF(AW85="","",VLOOKUP(AW85,'シフト記号表（勤務時間帯）'!$C$6:$U$35,19,FALSE))</f>
        <v/>
      </c>
      <c r="AX87" s="1264" t="str">
        <f>IF($BB$3="４週",SUM(S87:AT87),IF($BB$3="暦月",SUM(S87:AW87),""))</f>
        <v/>
      </c>
      <c r="AY87" s="1265"/>
      <c r="AZ87" s="1266" t="str">
        <f>IF($BB$3="４週",AX87/4,IF($BB$3="暦月",'勤務表（参考様式１_100名まで）'!AX87/('勤務表（参考様式１_100名まで）'!$BB$8/7),""))</f>
        <v/>
      </c>
      <c r="BA87" s="1267"/>
      <c r="BB87" s="1251"/>
      <c r="BC87" s="1252"/>
      <c r="BD87" s="1252"/>
      <c r="BE87" s="1252"/>
      <c r="BF87" s="1253"/>
    </row>
    <row r="88" spans="2:58" ht="20.25" customHeight="1" x14ac:dyDescent="0.2">
      <c r="B88" s="1268">
        <f>B85+1</f>
        <v>23</v>
      </c>
      <c r="C88" s="1269"/>
      <c r="D88" s="1270"/>
      <c r="E88" s="1271"/>
      <c r="F88" s="241"/>
      <c r="G88" s="1278"/>
      <c r="H88" s="1281"/>
      <c r="I88" s="1282"/>
      <c r="J88" s="1282"/>
      <c r="K88" s="1283"/>
      <c r="L88" s="1285"/>
      <c r="M88" s="1246"/>
      <c r="N88" s="1246"/>
      <c r="O88" s="1247"/>
      <c r="P88" s="1288" t="s">
        <v>340</v>
      </c>
      <c r="Q88" s="1289"/>
      <c r="R88" s="1290"/>
      <c r="S88" s="230"/>
      <c r="T88" s="231"/>
      <c r="U88" s="231"/>
      <c r="V88" s="231"/>
      <c r="W88" s="231"/>
      <c r="X88" s="231"/>
      <c r="Y88" s="232"/>
      <c r="Z88" s="230"/>
      <c r="AA88" s="231"/>
      <c r="AB88" s="231"/>
      <c r="AC88" s="231"/>
      <c r="AD88" s="231"/>
      <c r="AE88" s="231"/>
      <c r="AF88" s="232"/>
      <c r="AG88" s="230"/>
      <c r="AH88" s="231"/>
      <c r="AI88" s="231"/>
      <c r="AJ88" s="231"/>
      <c r="AK88" s="231"/>
      <c r="AL88" s="231"/>
      <c r="AM88" s="232"/>
      <c r="AN88" s="230"/>
      <c r="AO88" s="231"/>
      <c r="AP88" s="231"/>
      <c r="AQ88" s="231"/>
      <c r="AR88" s="231"/>
      <c r="AS88" s="231"/>
      <c r="AT88" s="232"/>
      <c r="AU88" s="230"/>
      <c r="AV88" s="231"/>
      <c r="AW88" s="231"/>
      <c r="AX88" s="1241"/>
      <c r="AY88" s="1242"/>
      <c r="AZ88" s="1243"/>
      <c r="BA88" s="1244"/>
      <c r="BB88" s="1245"/>
      <c r="BC88" s="1246"/>
      <c r="BD88" s="1246"/>
      <c r="BE88" s="1246"/>
      <c r="BF88" s="1247"/>
    </row>
    <row r="89" spans="2:58" ht="20.25" customHeight="1" x14ac:dyDescent="0.2">
      <c r="B89" s="1268"/>
      <c r="C89" s="1272"/>
      <c r="D89" s="1273"/>
      <c r="E89" s="1274"/>
      <c r="F89" s="233"/>
      <c r="G89" s="1279"/>
      <c r="H89" s="1284"/>
      <c r="I89" s="1282"/>
      <c r="J89" s="1282"/>
      <c r="K89" s="1283"/>
      <c r="L89" s="1286"/>
      <c r="M89" s="1249"/>
      <c r="N89" s="1249"/>
      <c r="O89" s="1250"/>
      <c r="P89" s="1254" t="s">
        <v>341</v>
      </c>
      <c r="Q89" s="1255"/>
      <c r="R89" s="1256"/>
      <c r="S89" s="234" t="str">
        <f>IF(S88="","",VLOOKUP(S88,'シフト記号表（勤務時間帯）'!$C$6:$K$35,9,FALSE))</f>
        <v/>
      </c>
      <c r="T89" s="235" t="str">
        <f>IF(T88="","",VLOOKUP(T88,'シフト記号表（勤務時間帯）'!$C$6:$K$35,9,FALSE))</f>
        <v/>
      </c>
      <c r="U89" s="235" t="str">
        <f>IF(U88="","",VLOOKUP(U88,'シフト記号表（勤務時間帯）'!$C$6:$K$35,9,FALSE))</f>
        <v/>
      </c>
      <c r="V89" s="235" t="str">
        <f>IF(V88="","",VLOOKUP(V88,'シフト記号表（勤務時間帯）'!$C$6:$K$35,9,FALSE))</f>
        <v/>
      </c>
      <c r="W89" s="235" t="str">
        <f>IF(W88="","",VLOOKUP(W88,'シフト記号表（勤務時間帯）'!$C$6:$K$35,9,FALSE))</f>
        <v/>
      </c>
      <c r="X89" s="235" t="str">
        <f>IF(X88="","",VLOOKUP(X88,'シフト記号表（勤務時間帯）'!$C$6:$K$35,9,FALSE))</f>
        <v/>
      </c>
      <c r="Y89" s="236" t="str">
        <f>IF(Y88="","",VLOOKUP(Y88,'シフト記号表（勤務時間帯）'!$C$6:$K$35,9,FALSE))</f>
        <v/>
      </c>
      <c r="Z89" s="234" t="str">
        <f>IF(Z88="","",VLOOKUP(Z88,'シフト記号表（勤務時間帯）'!$C$6:$K$35,9,FALSE))</f>
        <v/>
      </c>
      <c r="AA89" s="235" t="str">
        <f>IF(AA88="","",VLOOKUP(AA88,'シフト記号表（勤務時間帯）'!$C$6:$K$35,9,FALSE))</f>
        <v/>
      </c>
      <c r="AB89" s="235" t="str">
        <f>IF(AB88="","",VLOOKUP(AB88,'シフト記号表（勤務時間帯）'!$C$6:$K$35,9,FALSE))</f>
        <v/>
      </c>
      <c r="AC89" s="235" t="str">
        <f>IF(AC88="","",VLOOKUP(AC88,'シフト記号表（勤務時間帯）'!$C$6:$K$35,9,FALSE))</f>
        <v/>
      </c>
      <c r="AD89" s="235" t="str">
        <f>IF(AD88="","",VLOOKUP(AD88,'シフト記号表（勤務時間帯）'!$C$6:$K$35,9,FALSE))</f>
        <v/>
      </c>
      <c r="AE89" s="235" t="str">
        <f>IF(AE88="","",VLOOKUP(AE88,'シフト記号表（勤務時間帯）'!$C$6:$K$35,9,FALSE))</f>
        <v/>
      </c>
      <c r="AF89" s="236" t="str">
        <f>IF(AF88="","",VLOOKUP(AF88,'シフト記号表（勤務時間帯）'!$C$6:$K$35,9,FALSE))</f>
        <v/>
      </c>
      <c r="AG89" s="234" t="str">
        <f>IF(AG88="","",VLOOKUP(AG88,'シフト記号表（勤務時間帯）'!$C$6:$K$35,9,FALSE))</f>
        <v/>
      </c>
      <c r="AH89" s="235" t="str">
        <f>IF(AH88="","",VLOOKUP(AH88,'シフト記号表（勤務時間帯）'!$C$6:$K$35,9,FALSE))</f>
        <v/>
      </c>
      <c r="AI89" s="235" t="str">
        <f>IF(AI88="","",VLOOKUP(AI88,'シフト記号表（勤務時間帯）'!$C$6:$K$35,9,FALSE))</f>
        <v/>
      </c>
      <c r="AJ89" s="235" t="str">
        <f>IF(AJ88="","",VLOOKUP(AJ88,'シフト記号表（勤務時間帯）'!$C$6:$K$35,9,FALSE))</f>
        <v/>
      </c>
      <c r="AK89" s="235" t="str">
        <f>IF(AK88="","",VLOOKUP(AK88,'シフト記号表（勤務時間帯）'!$C$6:$K$35,9,FALSE))</f>
        <v/>
      </c>
      <c r="AL89" s="235" t="str">
        <f>IF(AL88="","",VLOOKUP(AL88,'シフト記号表（勤務時間帯）'!$C$6:$K$35,9,FALSE))</f>
        <v/>
      </c>
      <c r="AM89" s="236" t="str">
        <f>IF(AM88="","",VLOOKUP(AM88,'シフト記号表（勤務時間帯）'!$C$6:$K$35,9,FALSE))</f>
        <v/>
      </c>
      <c r="AN89" s="234" t="str">
        <f>IF(AN88="","",VLOOKUP(AN88,'シフト記号表（勤務時間帯）'!$C$6:$K$35,9,FALSE))</f>
        <v/>
      </c>
      <c r="AO89" s="235" t="str">
        <f>IF(AO88="","",VLOOKUP(AO88,'シフト記号表（勤務時間帯）'!$C$6:$K$35,9,FALSE))</f>
        <v/>
      </c>
      <c r="AP89" s="235" t="str">
        <f>IF(AP88="","",VLOOKUP(AP88,'シフト記号表（勤務時間帯）'!$C$6:$K$35,9,FALSE))</f>
        <v/>
      </c>
      <c r="AQ89" s="235" t="str">
        <f>IF(AQ88="","",VLOOKUP(AQ88,'シフト記号表（勤務時間帯）'!$C$6:$K$35,9,FALSE))</f>
        <v/>
      </c>
      <c r="AR89" s="235" t="str">
        <f>IF(AR88="","",VLOOKUP(AR88,'シフト記号表（勤務時間帯）'!$C$6:$K$35,9,FALSE))</f>
        <v/>
      </c>
      <c r="AS89" s="235" t="str">
        <f>IF(AS88="","",VLOOKUP(AS88,'シフト記号表（勤務時間帯）'!$C$6:$K$35,9,FALSE))</f>
        <v/>
      </c>
      <c r="AT89" s="236" t="str">
        <f>IF(AT88="","",VLOOKUP(AT88,'シフト記号表（勤務時間帯）'!$C$6:$K$35,9,FALSE))</f>
        <v/>
      </c>
      <c r="AU89" s="234" t="str">
        <f>IF(AU88="","",VLOOKUP(AU88,'シフト記号表（勤務時間帯）'!$C$6:$K$35,9,FALSE))</f>
        <v/>
      </c>
      <c r="AV89" s="235" t="str">
        <f>IF(AV88="","",VLOOKUP(AV88,'シフト記号表（勤務時間帯）'!$C$6:$K$35,9,FALSE))</f>
        <v/>
      </c>
      <c r="AW89" s="235" t="str">
        <f>IF(AW88="","",VLOOKUP(AW88,'シフト記号表（勤務時間帯）'!$C$6:$K$35,9,FALSE))</f>
        <v/>
      </c>
      <c r="AX89" s="1257" t="str">
        <f>IF($BB$3="４週",SUM(S89:AT89),IF($BB$3="暦月",SUM(S89:AW89),""))</f>
        <v/>
      </c>
      <c r="AY89" s="1258"/>
      <c r="AZ89" s="1259" t="str">
        <f>IF($BB$3="４週",AX89/4,IF($BB$3="暦月",'勤務表（参考様式１_100名まで）'!AX89/('勤務表（参考様式１_100名まで）'!$BB$8/7),""))</f>
        <v/>
      </c>
      <c r="BA89" s="1260"/>
      <c r="BB89" s="1248"/>
      <c r="BC89" s="1249"/>
      <c r="BD89" s="1249"/>
      <c r="BE89" s="1249"/>
      <c r="BF89" s="1250"/>
    </row>
    <row r="90" spans="2:58" ht="20.25" customHeight="1" x14ac:dyDescent="0.2">
      <c r="B90" s="1268"/>
      <c r="C90" s="1275"/>
      <c r="D90" s="1276"/>
      <c r="E90" s="1277"/>
      <c r="F90" s="242">
        <f>C88</f>
        <v>0</v>
      </c>
      <c r="G90" s="1280"/>
      <c r="H90" s="1284"/>
      <c r="I90" s="1282"/>
      <c r="J90" s="1282"/>
      <c r="K90" s="1283"/>
      <c r="L90" s="1287"/>
      <c r="M90" s="1252"/>
      <c r="N90" s="1252"/>
      <c r="O90" s="1253"/>
      <c r="P90" s="1261" t="s">
        <v>342</v>
      </c>
      <c r="Q90" s="1262"/>
      <c r="R90" s="1263"/>
      <c r="S90" s="238" t="str">
        <f>IF(S88="","",VLOOKUP(S88,'シフト記号表（勤務時間帯）'!$C$6:$U$35,19,FALSE))</f>
        <v/>
      </c>
      <c r="T90" s="239" t="str">
        <f>IF(T88="","",VLOOKUP(T88,'シフト記号表（勤務時間帯）'!$C$6:$U$35,19,FALSE))</f>
        <v/>
      </c>
      <c r="U90" s="239" t="str">
        <f>IF(U88="","",VLOOKUP(U88,'シフト記号表（勤務時間帯）'!$C$6:$U$35,19,FALSE))</f>
        <v/>
      </c>
      <c r="V90" s="239" t="str">
        <f>IF(V88="","",VLOOKUP(V88,'シフト記号表（勤務時間帯）'!$C$6:$U$35,19,FALSE))</f>
        <v/>
      </c>
      <c r="W90" s="239" t="str">
        <f>IF(W88="","",VLOOKUP(W88,'シフト記号表（勤務時間帯）'!$C$6:$U$35,19,FALSE))</f>
        <v/>
      </c>
      <c r="X90" s="239" t="str">
        <f>IF(X88="","",VLOOKUP(X88,'シフト記号表（勤務時間帯）'!$C$6:$U$35,19,FALSE))</f>
        <v/>
      </c>
      <c r="Y90" s="240" t="str">
        <f>IF(Y88="","",VLOOKUP(Y88,'シフト記号表（勤務時間帯）'!$C$6:$U$35,19,FALSE))</f>
        <v/>
      </c>
      <c r="Z90" s="238" t="str">
        <f>IF(Z88="","",VLOOKUP(Z88,'シフト記号表（勤務時間帯）'!$C$6:$U$35,19,FALSE))</f>
        <v/>
      </c>
      <c r="AA90" s="239" t="str">
        <f>IF(AA88="","",VLOOKUP(AA88,'シフト記号表（勤務時間帯）'!$C$6:$U$35,19,FALSE))</f>
        <v/>
      </c>
      <c r="AB90" s="239" t="str">
        <f>IF(AB88="","",VLOOKUP(AB88,'シフト記号表（勤務時間帯）'!$C$6:$U$35,19,FALSE))</f>
        <v/>
      </c>
      <c r="AC90" s="239" t="str">
        <f>IF(AC88="","",VLOOKUP(AC88,'シフト記号表（勤務時間帯）'!$C$6:$U$35,19,FALSE))</f>
        <v/>
      </c>
      <c r="AD90" s="239" t="str">
        <f>IF(AD88="","",VLOOKUP(AD88,'シフト記号表（勤務時間帯）'!$C$6:$U$35,19,FALSE))</f>
        <v/>
      </c>
      <c r="AE90" s="239" t="str">
        <f>IF(AE88="","",VLOOKUP(AE88,'シフト記号表（勤務時間帯）'!$C$6:$U$35,19,FALSE))</f>
        <v/>
      </c>
      <c r="AF90" s="240" t="str">
        <f>IF(AF88="","",VLOOKUP(AF88,'シフト記号表（勤務時間帯）'!$C$6:$U$35,19,FALSE))</f>
        <v/>
      </c>
      <c r="AG90" s="238" t="str">
        <f>IF(AG88="","",VLOOKUP(AG88,'シフト記号表（勤務時間帯）'!$C$6:$U$35,19,FALSE))</f>
        <v/>
      </c>
      <c r="AH90" s="239" t="str">
        <f>IF(AH88="","",VLOOKUP(AH88,'シフト記号表（勤務時間帯）'!$C$6:$U$35,19,FALSE))</f>
        <v/>
      </c>
      <c r="AI90" s="239" t="str">
        <f>IF(AI88="","",VLOOKUP(AI88,'シフト記号表（勤務時間帯）'!$C$6:$U$35,19,FALSE))</f>
        <v/>
      </c>
      <c r="AJ90" s="239" t="str">
        <f>IF(AJ88="","",VLOOKUP(AJ88,'シフト記号表（勤務時間帯）'!$C$6:$U$35,19,FALSE))</f>
        <v/>
      </c>
      <c r="AK90" s="239" t="str">
        <f>IF(AK88="","",VLOOKUP(AK88,'シフト記号表（勤務時間帯）'!$C$6:$U$35,19,FALSE))</f>
        <v/>
      </c>
      <c r="AL90" s="239" t="str">
        <f>IF(AL88="","",VLOOKUP(AL88,'シフト記号表（勤務時間帯）'!$C$6:$U$35,19,FALSE))</f>
        <v/>
      </c>
      <c r="AM90" s="240" t="str">
        <f>IF(AM88="","",VLOOKUP(AM88,'シフト記号表（勤務時間帯）'!$C$6:$U$35,19,FALSE))</f>
        <v/>
      </c>
      <c r="AN90" s="238" t="str">
        <f>IF(AN88="","",VLOOKUP(AN88,'シフト記号表（勤務時間帯）'!$C$6:$U$35,19,FALSE))</f>
        <v/>
      </c>
      <c r="AO90" s="239" t="str">
        <f>IF(AO88="","",VLOOKUP(AO88,'シフト記号表（勤務時間帯）'!$C$6:$U$35,19,FALSE))</f>
        <v/>
      </c>
      <c r="AP90" s="239" t="str">
        <f>IF(AP88="","",VLOOKUP(AP88,'シフト記号表（勤務時間帯）'!$C$6:$U$35,19,FALSE))</f>
        <v/>
      </c>
      <c r="AQ90" s="239" t="str">
        <f>IF(AQ88="","",VLOOKUP(AQ88,'シフト記号表（勤務時間帯）'!$C$6:$U$35,19,FALSE))</f>
        <v/>
      </c>
      <c r="AR90" s="239" t="str">
        <f>IF(AR88="","",VLOOKUP(AR88,'シフト記号表（勤務時間帯）'!$C$6:$U$35,19,FALSE))</f>
        <v/>
      </c>
      <c r="AS90" s="239" t="str">
        <f>IF(AS88="","",VLOOKUP(AS88,'シフト記号表（勤務時間帯）'!$C$6:$U$35,19,FALSE))</f>
        <v/>
      </c>
      <c r="AT90" s="240" t="str">
        <f>IF(AT88="","",VLOOKUP(AT88,'シフト記号表（勤務時間帯）'!$C$6:$U$35,19,FALSE))</f>
        <v/>
      </c>
      <c r="AU90" s="238" t="str">
        <f>IF(AU88="","",VLOOKUP(AU88,'シフト記号表（勤務時間帯）'!$C$6:$U$35,19,FALSE))</f>
        <v/>
      </c>
      <c r="AV90" s="239" t="str">
        <f>IF(AV88="","",VLOOKUP(AV88,'シフト記号表（勤務時間帯）'!$C$6:$U$35,19,FALSE))</f>
        <v/>
      </c>
      <c r="AW90" s="239" t="str">
        <f>IF(AW88="","",VLOOKUP(AW88,'シフト記号表（勤務時間帯）'!$C$6:$U$35,19,FALSE))</f>
        <v/>
      </c>
      <c r="AX90" s="1264" t="str">
        <f>IF($BB$3="４週",SUM(S90:AT90),IF($BB$3="暦月",SUM(S90:AW90),""))</f>
        <v/>
      </c>
      <c r="AY90" s="1265"/>
      <c r="AZ90" s="1266" t="str">
        <f>IF($BB$3="４週",AX90/4,IF($BB$3="暦月",'勤務表（参考様式１_100名まで）'!AX90/('勤務表（参考様式１_100名まで）'!$BB$8/7),""))</f>
        <v/>
      </c>
      <c r="BA90" s="1267"/>
      <c r="BB90" s="1251"/>
      <c r="BC90" s="1252"/>
      <c r="BD90" s="1252"/>
      <c r="BE90" s="1252"/>
      <c r="BF90" s="1253"/>
    </row>
    <row r="91" spans="2:58" ht="20.25" customHeight="1" x14ac:dyDescent="0.2">
      <c r="B91" s="1268">
        <f>B88+1</f>
        <v>24</v>
      </c>
      <c r="C91" s="1269"/>
      <c r="D91" s="1270"/>
      <c r="E91" s="1271"/>
      <c r="F91" s="241"/>
      <c r="G91" s="1278"/>
      <c r="H91" s="1281"/>
      <c r="I91" s="1282"/>
      <c r="J91" s="1282"/>
      <c r="K91" s="1283"/>
      <c r="L91" s="1285"/>
      <c r="M91" s="1246"/>
      <c r="N91" s="1246"/>
      <c r="O91" s="1247"/>
      <c r="P91" s="1288" t="s">
        <v>340</v>
      </c>
      <c r="Q91" s="1289"/>
      <c r="R91" s="1290"/>
      <c r="S91" s="230"/>
      <c r="T91" s="231"/>
      <c r="U91" s="231"/>
      <c r="V91" s="231"/>
      <c r="W91" s="231"/>
      <c r="X91" s="231"/>
      <c r="Y91" s="232"/>
      <c r="Z91" s="230"/>
      <c r="AA91" s="231"/>
      <c r="AB91" s="231"/>
      <c r="AC91" s="231"/>
      <c r="AD91" s="231"/>
      <c r="AE91" s="231"/>
      <c r="AF91" s="232"/>
      <c r="AG91" s="230"/>
      <c r="AH91" s="231"/>
      <c r="AI91" s="231"/>
      <c r="AJ91" s="231"/>
      <c r="AK91" s="231"/>
      <c r="AL91" s="231"/>
      <c r="AM91" s="232"/>
      <c r="AN91" s="230"/>
      <c r="AO91" s="231"/>
      <c r="AP91" s="231"/>
      <c r="AQ91" s="231"/>
      <c r="AR91" s="231"/>
      <c r="AS91" s="231"/>
      <c r="AT91" s="232"/>
      <c r="AU91" s="230"/>
      <c r="AV91" s="231"/>
      <c r="AW91" s="231"/>
      <c r="AX91" s="1241"/>
      <c r="AY91" s="1242"/>
      <c r="AZ91" s="1243"/>
      <c r="BA91" s="1244"/>
      <c r="BB91" s="1245"/>
      <c r="BC91" s="1246"/>
      <c r="BD91" s="1246"/>
      <c r="BE91" s="1246"/>
      <c r="BF91" s="1247"/>
    </row>
    <row r="92" spans="2:58" ht="20.25" customHeight="1" x14ac:dyDescent="0.2">
      <c r="B92" s="1268"/>
      <c r="C92" s="1272"/>
      <c r="D92" s="1273"/>
      <c r="E92" s="1274"/>
      <c r="F92" s="233"/>
      <c r="G92" s="1279"/>
      <c r="H92" s="1284"/>
      <c r="I92" s="1282"/>
      <c r="J92" s="1282"/>
      <c r="K92" s="1283"/>
      <c r="L92" s="1286"/>
      <c r="M92" s="1249"/>
      <c r="N92" s="1249"/>
      <c r="O92" s="1250"/>
      <c r="P92" s="1254" t="s">
        <v>341</v>
      </c>
      <c r="Q92" s="1255"/>
      <c r="R92" s="1256"/>
      <c r="S92" s="234" t="str">
        <f>IF(S91="","",VLOOKUP(S91,'シフト記号表（勤務時間帯）'!$C$6:$K$35,9,FALSE))</f>
        <v/>
      </c>
      <c r="T92" s="235" t="str">
        <f>IF(T91="","",VLOOKUP(T91,'シフト記号表（勤務時間帯）'!$C$6:$K$35,9,FALSE))</f>
        <v/>
      </c>
      <c r="U92" s="235" t="str">
        <f>IF(U91="","",VLOOKUP(U91,'シフト記号表（勤務時間帯）'!$C$6:$K$35,9,FALSE))</f>
        <v/>
      </c>
      <c r="V92" s="235" t="str">
        <f>IF(V91="","",VLOOKUP(V91,'シフト記号表（勤務時間帯）'!$C$6:$K$35,9,FALSE))</f>
        <v/>
      </c>
      <c r="W92" s="235" t="str">
        <f>IF(W91="","",VLOOKUP(W91,'シフト記号表（勤務時間帯）'!$C$6:$K$35,9,FALSE))</f>
        <v/>
      </c>
      <c r="X92" s="235" t="str">
        <f>IF(X91="","",VLOOKUP(X91,'シフト記号表（勤務時間帯）'!$C$6:$K$35,9,FALSE))</f>
        <v/>
      </c>
      <c r="Y92" s="236" t="str">
        <f>IF(Y91="","",VLOOKUP(Y91,'シフト記号表（勤務時間帯）'!$C$6:$K$35,9,FALSE))</f>
        <v/>
      </c>
      <c r="Z92" s="234" t="str">
        <f>IF(Z91="","",VLOOKUP(Z91,'シフト記号表（勤務時間帯）'!$C$6:$K$35,9,FALSE))</f>
        <v/>
      </c>
      <c r="AA92" s="235" t="str">
        <f>IF(AA91="","",VLOOKUP(AA91,'シフト記号表（勤務時間帯）'!$C$6:$K$35,9,FALSE))</f>
        <v/>
      </c>
      <c r="AB92" s="235" t="str">
        <f>IF(AB91="","",VLOOKUP(AB91,'シフト記号表（勤務時間帯）'!$C$6:$K$35,9,FALSE))</f>
        <v/>
      </c>
      <c r="AC92" s="235" t="str">
        <f>IF(AC91="","",VLOOKUP(AC91,'シフト記号表（勤務時間帯）'!$C$6:$K$35,9,FALSE))</f>
        <v/>
      </c>
      <c r="AD92" s="235" t="str">
        <f>IF(AD91="","",VLOOKUP(AD91,'シフト記号表（勤務時間帯）'!$C$6:$K$35,9,FALSE))</f>
        <v/>
      </c>
      <c r="AE92" s="235" t="str">
        <f>IF(AE91="","",VLOOKUP(AE91,'シフト記号表（勤務時間帯）'!$C$6:$K$35,9,FALSE))</f>
        <v/>
      </c>
      <c r="AF92" s="236" t="str">
        <f>IF(AF91="","",VLOOKUP(AF91,'シフト記号表（勤務時間帯）'!$C$6:$K$35,9,FALSE))</f>
        <v/>
      </c>
      <c r="AG92" s="234" t="str">
        <f>IF(AG91="","",VLOOKUP(AG91,'シフト記号表（勤務時間帯）'!$C$6:$K$35,9,FALSE))</f>
        <v/>
      </c>
      <c r="AH92" s="235" t="str">
        <f>IF(AH91="","",VLOOKUP(AH91,'シフト記号表（勤務時間帯）'!$C$6:$K$35,9,FALSE))</f>
        <v/>
      </c>
      <c r="AI92" s="235" t="str">
        <f>IF(AI91="","",VLOOKUP(AI91,'シフト記号表（勤務時間帯）'!$C$6:$K$35,9,FALSE))</f>
        <v/>
      </c>
      <c r="AJ92" s="235" t="str">
        <f>IF(AJ91="","",VLOOKUP(AJ91,'シフト記号表（勤務時間帯）'!$C$6:$K$35,9,FALSE))</f>
        <v/>
      </c>
      <c r="AK92" s="235" t="str">
        <f>IF(AK91="","",VLOOKUP(AK91,'シフト記号表（勤務時間帯）'!$C$6:$K$35,9,FALSE))</f>
        <v/>
      </c>
      <c r="AL92" s="235" t="str">
        <f>IF(AL91="","",VLOOKUP(AL91,'シフト記号表（勤務時間帯）'!$C$6:$K$35,9,FALSE))</f>
        <v/>
      </c>
      <c r="AM92" s="236" t="str">
        <f>IF(AM91="","",VLOOKUP(AM91,'シフト記号表（勤務時間帯）'!$C$6:$K$35,9,FALSE))</f>
        <v/>
      </c>
      <c r="AN92" s="234" t="str">
        <f>IF(AN91="","",VLOOKUP(AN91,'シフト記号表（勤務時間帯）'!$C$6:$K$35,9,FALSE))</f>
        <v/>
      </c>
      <c r="AO92" s="235" t="str">
        <f>IF(AO91="","",VLOOKUP(AO91,'シフト記号表（勤務時間帯）'!$C$6:$K$35,9,FALSE))</f>
        <v/>
      </c>
      <c r="AP92" s="235" t="str">
        <f>IF(AP91="","",VLOOKUP(AP91,'シフト記号表（勤務時間帯）'!$C$6:$K$35,9,FALSE))</f>
        <v/>
      </c>
      <c r="AQ92" s="235" t="str">
        <f>IF(AQ91="","",VLOOKUP(AQ91,'シフト記号表（勤務時間帯）'!$C$6:$K$35,9,FALSE))</f>
        <v/>
      </c>
      <c r="AR92" s="235" t="str">
        <f>IF(AR91="","",VLOOKUP(AR91,'シフト記号表（勤務時間帯）'!$C$6:$K$35,9,FALSE))</f>
        <v/>
      </c>
      <c r="AS92" s="235" t="str">
        <f>IF(AS91="","",VLOOKUP(AS91,'シフト記号表（勤務時間帯）'!$C$6:$K$35,9,FALSE))</f>
        <v/>
      </c>
      <c r="AT92" s="236" t="str">
        <f>IF(AT91="","",VLOOKUP(AT91,'シフト記号表（勤務時間帯）'!$C$6:$K$35,9,FALSE))</f>
        <v/>
      </c>
      <c r="AU92" s="234" t="str">
        <f>IF(AU91="","",VLOOKUP(AU91,'シフト記号表（勤務時間帯）'!$C$6:$K$35,9,FALSE))</f>
        <v/>
      </c>
      <c r="AV92" s="235" t="str">
        <f>IF(AV91="","",VLOOKUP(AV91,'シフト記号表（勤務時間帯）'!$C$6:$K$35,9,FALSE))</f>
        <v/>
      </c>
      <c r="AW92" s="235" t="str">
        <f>IF(AW91="","",VLOOKUP(AW91,'シフト記号表（勤務時間帯）'!$C$6:$K$35,9,FALSE))</f>
        <v/>
      </c>
      <c r="AX92" s="1257" t="str">
        <f>IF($BB$3="４週",SUM(S92:AT92),IF($BB$3="暦月",SUM(S92:AW92),""))</f>
        <v/>
      </c>
      <c r="AY92" s="1258"/>
      <c r="AZ92" s="1259" t="str">
        <f>IF($BB$3="４週",AX92/4,IF($BB$3="暦月",'勤務表（参考様式１_100名まで）'!AX92/('勤務表（参考様式１_100名まで）'!$BB$8/7),""))</f>
        <v/>
      </c>
      <c r="BA92" s="1260"/>
      <c r="BB92" s="1248"/>
      <c r="BC92" s="1249"/>
      <c r="BD92" s="1249"/>
      <c r="BE92" s="1249"/>
      <c r="BF92" s="1250"/>
    </row>
    <row r="93" spans="2:58" ht="20.25" customHeight="1" x14ac:dyDescent="0.2">
      <c r="B93" s="1268"/>
      <c r="C93" s="1275"/>
      <c r="D93" s="1276"/>
      <c r="E93" s="1277"/>
      <c r="F93" s="242">
        <f>C91</f>
        <v>0</v>
      </c>
      <c r="G93" s="1280"/>
      <c r="H93" s="1284"/>
      <c r="I93" s="1282"/>
      <c r="J93" s="1282"/>
      <c r="K93" s="1283"/>
      <c r="L93" s="1287"/>
      <c r="M93" s="1252"/>
      <c r="N93" s="1252"/>
      <c r="O93" s="1253"/>
      <c r="P93" s="1261" t="s">
        <v>342</v>
      </c>
      <c r="Q93" s="1262"/>
      <c r="R93" s="1263"/>
      <c r="S93" s="238" t="str">
        <f>IF(S91="","",VLOOKUP(S91,'シフト記号表（勤務時間帯）'!$C$6:$U$35,19,FALSE))</f>
        <v/>
      </c>
      <c r="T93" s="239" t="str">
        <f>IF(T91="","",VLOOKUP(T91,'シフト記号表（勤務時間帯）'!$C$6:$U$35,19,FALSE))</f>
        <v/>
      </c>
      <c r="U93" s="239" t="str">
        <f>IF(U91="","",VLOOKUP(U91,'シフト記号表（勤務時間帯）'!$C$6:$U$35,19,FALSE))</f>
        <v/>
      </c>
      <c r="V93" s="239" t="str">
        <f>IF(V91="","",VLOOKUP(V91,'シフト記号表（勤務時間帯）'!$C$6:$U$35,19,FALSE))</f>
        <v/>
      </c>
      <c r="W93" s="239" t="str">
        <f>IF(W91="","",VLOOKUP(W91,'シフト記号表（勤務時間帯）'!$C$6:$U$35,19,FALSE))</f>
        <v/>
      </c>
      <c r="X93" s="239" t="str">
        <f>IF(X91="","",VLOOKUP(X91,'シフト記号表（勤務時間帯）'!$C$6:$U$35,19,FALSE))</f>
        <v/>
      </c>
      <c r="Y93" s="240" t="str">
        <f>IF(Y91="","",VLOOKUP(Y91,'シフト記号表（勤務時間帯）'!$C$6:$U$35,19,FALSE))</f>
        <v/>
      </c>
      <c r="Z93" s="238" t="str">
        <f>IF(Z91="","",VLOOKUP(Z91,'シフト記号表（勤務時間帯）'!$C$6:$U$35,19,FALSE))</f>
        <v/>
      </c>
      <c r="AA93" s="239" t="str">
        <f>IF(AA91="","",VLOOKUP(AA91,'シフト記号表（勤務時間帯）'!$C$6:$U$35,19,FALSE))</f>
        <v/>
      </c>
      <c r="AB93" s="239" t="str">
        <f>IF(AB91="","",VLOOKUP(AB91,'シフト記号表（勤務時間帯）'!$C$6:$U$35,19,FALSE))</f>
        <v/>
      </c>
      <c r="AC93" s="239" t="str">
        <f>IF(AC91="","",VLOOKUP(AC91,'シフト記号表（勤務時間帯）'!$C$6:$U$35,19,FALSE))</f>
        <v/>
      </c>
      <c r="AD93" s="239" t="str">
        <f>IF(AD91="","",VLOOKUP(AD91,'シフト記号表（勤務時間帯）'!$C$6:$U$35,19,FALSE))</f>
        <v/>
      </c>
      <c r="AE93" s="239" t="str">
        <f>IF(AE91="","",VLOOKUP(AE91,'シフト記号表（勤務時間帯）'!$C$6:$U$35,19,FALSE))</f>
        <v/>
      </c>
      <c r="AF93" s="240" t="str">
        <f>IF(AF91="","",VLOOKUP(AF91,'シフト記号表（勤務時間帯）'!$C$6:$U$35,19,FALSE))</f>
        <v/>
      </c>
      <c r="AG93" s="238" t="str">
        <f>IF(AG91="","",VLOOKUP(AG91,'シフト記号表（勤務時間帯）'!$C$6:$U$35,19,FALSE))</f>
        <v/>
      </c>
      <c r="AH93" s="239" t="str">
        <f>IF(AH91="","",VLOOKUP(AH91,'シフト記号表（勤務時間帯）'!$C$6:$U$35,19,FALSE))</f>
        <v/>
      </c>
      <c r="AI93" s="239" t="str">
        <f>IF(AI91="","",VLOOKUP(AI91,'シフト記号表（勤務時間帯）'!$C$6:$U$35,19,FALSE))</f>
        <v/>
      </c>
      <c r="AJ93" s="239" t="str">
        <f>IF(AJ91="","",VLOOKUP(AJ91,'シフト記号表（勤務時間帯）'!$C$6:$U$35,19,FALSE))</f>
        <v/>
      </c>
      <c r="AK93" s="239" t="str">
        <f>IF(AK91="","",VLOOKUP(AK91,'シフト記号表（勤務時間帯）'!$C$6:$U$35,19,FALSE))</f>
        <v/>
      </c>
      <c r="AL93" s="239" t="str">
        <f>IF(AL91="","",VLOOKUP(AL91,'シフト記号表（勤務時間帯）'!$C$6:$U$35,19,FALSE))</f>
        <v/>
      </c>
      <c r="AM93" s="240" t="str">
        <f>IF(AM91="","",VLOOKUP(AM91,'シフト記号表（勤務時間帯）'!$C$6:$U$35,19,FALSE))</f>
        <v/>
      </c>
      <c r="AN93" s="238" t="str">
        <f>IF(AN91="","",VLOOKUP(AN91,'シフト記号表（勤務時間帯）'!$C$6:$U$35,19,FALSE))</f>
        <v/>
      </c>
      <c r="AO93" s="239" t="str">
        <f>IF(AO91="","",VLOOKUP(AO91,'シフト記号表（勤務時間帯）'!$C$6:$U$35,19,FALSE))</f>
        <v/>
      </c>
      <c r="AP93" s="239" t="str">
        <f>IF(AP91="","",VLOOKUP(AP91,'シフト記号表（勤務時間帯）'!$C$6:$U$35,19,FALSE))</f>
        <v/>
      </c>
      <c r="AQ93" s="239" t="str">
        <f>IF(AQ91="","",VLOOKUP(AQ91,'シフト記号表（勤務時間帯）'!$C$6:$U$35,19,FALSE))</f>
        <v/>
      </c>
      <c r="AR93" s="239" t="str">
        <f>IF(AR91="","",VLOOKUP(AR91,'シフト記号表（勤務時間帯）'!$C$6:$U$35,19,FALSE))</f>
        <v/>
      </c>
      <c r="AS93" s="239" t="str">
        <f>IF(AS91="","",VLOOKUP(AS91,'シフト記号表（勤務時間帯）'!$C$6:$U$35,19,FALSE))</f>
        <v/>
      </c>
      <c r="AT93" s="240" t="str">
        <f>IF(AT91="","",VLOOKUP(AT91,'シフト記号表（勤務時間帯）'!$C$6:$U$35,19,FALSE))</f>
        <v/>
      </c>
      <c r="AU93" s="238" t="str">
        <f>IF(AU91="","",VLOOKUP(AU91,'シフト記号表（勤務時間帯）'!$C$6:$U$35,19,FALSE))</f>
        <v/>
      </c>
      <c r="AV93" s="239" t="str">
        <f>IF(AV91="","",VLOOKUP(AV91,'シフト記号表（勤務時間帯）'!$C$6:$U$35,19,FALSE))</f>
        <v/>
      </c>
      <c r="AW93" s="239" t="str">
        <f>IF(AW91="","",VLOOKUP(AW91,'シフト記号表（勤務時間帯）'!$C$6:$U$35,19,FALSE))</f>
        <v/>
      </c>
      <c r="AX93" s="1264" t="str">
        <f>IF($BB$3="４週",SUM(S93:AT93),IF($BB$3="暦月",SUM(S93:AW93),""))</f>
        <v/>
      </c>
      <c r="AY93" s="1265"/>
      <c r="AZ93" s="1266" t="str">
        <f>IF($BB$3="４週",AX93/4,IF($BB$3="暦月",'勤務表（参考様式１_100名まで）'!AX93/('勤務表（参考様式１_100名まで）'!$BB$8/7),""))</f>
        <v/>
      </c>
      <c r="BA93" s="1267"/>
      <c r="BB93" s="1251"/>
      <c r="BC93" s="1252"/>
      <c r="BD93" s="1252"/>
      <c r="BE93" s="1252"/>
      <c r="BF93" s="1253"/>
    </row>
    <row r="94" spans="2:58" ht="20.25" customHeight="1" x14ac:dyDescent="0.2">
      <c r="B94" s="1268">
        <f>B91+1</f>
        <v>25</v>
      </c>
      <c r="C94" s="1269"/>
      <c r="D94" s="1270"/>
      <c r="E94" s="1271"/>
      <c r="F94" s="241"/>
      <c r="G94" s="1278"/>
      <c r="H94" s="1281"/>
      <c r="I94" s="1282"/>
      <c r="J94" s="1282"/>
      <c r="K94" s="1283"/>
      <c r="L94" s="1285"/>
      <c r="M94" s="1246"/>
      <c r="N94" s="1246"/>
      <c r="O94" s="1247"/>
      <c r="P94" s="1288" t="s">
        <v>340</v>
      </c>
      <c r="Q94" s="1289"/>
      <c r="R94" s="1290"/>
      <c r="S94" s="230"/>
      <c r="T94" s="231"/>
      <c r="U94" s="231"/>
      <c r="V94" s="231"/>
      <c r="W94" s="231"/>
      <c r="X94" s="231"/>
      <c r="Y94" s="232"/>
      <c r="Z94" s="230"/>
      <c r="AA94" s="231"/>
      <c r="AB94" s="231"/>
      <c r="AC94" s="231"/>
      <c r="AD94" s="231"/>
      <c r="AE94" s="231"/>
      <c r="AF94" s="232"/>
      <c r="AG94" s="230"/>
      <c r="AH94" s="231"/>
      <c r="AI94" s="231"/>
      <c r="AJ94" s="231"/>
      <c r="AK94" s="231"/>
      <c r="AL94" s="231"/>
      <c r="AM94" s="232"/>
      <c r="AN94" s="230"/>
      <c r="AO94" s="231"/>
      <c r="AP94" s="231"/>
      <c r="AQ94" s="231"/>
      <c r="AR94" s="231"/>
      <c r="AS94" s="231"/>
      <c r="AT94" s="232"/>
      <c r="AU94" s="230"/>
      <c r="AV94" s="231"/>
      <c r="AW94" s="231"/>
      <c r="AX94" s="1241"/>
      <c r="AY94" s="1242"/>
      <c r="AZ94" s="1243"/>
      <c r="BA94" s="1244"/>
      <c r="BB94" s="1245"/>
      <c r="BC94" s="1246"/>
      <c r="BD94" s="1246"/>
      <c r="BE94" s="1246"/>
      <c r="BF94" s="1247"/>
    </row>
    <row r="95" spans="2:58" ht="20.25" customHeight="1" x14ac:dyDescent="0.2">
      <c r="B95" s="1268"/>
      <c r="C95" s="1272"/>
      <c r="D95" s="1273"/>
      <c r="E95" s="1274"/>
      <c r="F95" s="233"/>
      <c r="G95" s="1279"/>
      <c r="H95" s="1284"/>
      <c r="I95" s="1282"/>
      <c r="J95" s="1282"/>
      <c r="K95" s="1283"/>
      <c r="L95" s="1286"/>
      <c r="M95" s="1249"/>
      <c r="N95" s="1249"/>
      <c r="O95" s="1250"/>
      <c r="P95" s="1254" t="s">
        <v>341</v>
      </c>
      <c r="Q95" s="1255"/>
      <c r="R95" s="1256"/>
      <c r="S95" s="234" t="str">
        <f>IF(S94="","",VLOOKUP(S94,'シフト記号表（勤務時間帯）'!$C$6:$K$35,9,FALSE))</f>
        <v/>
      </c>
      <c r="T95" s="235" t="str">
        <f>IF(T94="","",VLOOKUP(T94,'シフト記号表（勤務時間帯）'!$C$6:$K$35,9,FALSE))</f>
        <v/>
      </c>
      <c r="U95" s="235" t="str">
        <f>IF(U94="","",VLOOKUP(U94,'シフト記号表（勤務時間帯）'!$C$6:$K$35,9,FALSE))</f>
        <v/>
      </c>
      <c r="V95" s="235" t="str">
        <f>IF(V94="","",VLOOKUP(V94,'シフト記号表（勤務時間帯）'!$C$6:$K$35,9,FALSE))</f>
        <v/>
      </c>
      <c r="W95" s="235" t="str">
        <f>IF(W94="","",VLOOKUP(W94,'シフト記号表（勤務時間帯）'!$C$6:$K$35,9,FALSE))</f>
        <v/>
      </c>
      <c r="X95" s="235" t="str">
        <f>IF(X94="","",VLOOKUP(X94,'シフト記号表（勤務時間帯）'!$C$6:$K$35,9,FALSE))</f>
        <v/>
      </c>
      <c r="Y95" s="236" t="str">
        <f>IF(Y94="","",VLOOKUP(Y94,'シフト記号表（勤務時間帯）'!$C$6:$K$35,9,FALSE))</f>
        <v/>
      </c>
      <c r="Z95" s="234" t="str">
        <f>IF(Z94="","",VLOOKUP(Z94,'シフト記号表（勤務時間帯）'!$C$6:$K$35,9,FALSE))</f>
        <v/>
      </c>
      <c r="AA95" s="235" t="str">
        <f>IF(AA94="","",VLOOKUP(AA94,'シフト記号表（勤務時間帯）'!$C$6:$K$35,9,FALSE))</f>
        <v/>
      </c>
      <c r="AB95" s="235" t="str">
        <f>IF(AB94="","",VLOOKUP(AB94,'シフト記号表（勤務時間帯）'!$C$6:$K$35,9,FALSE))</f>
        <v/>
      </c>
      <c r="AC95" s="235" t="str">
        <f>IF(AC94="","",VLOOKUP(AC94,'シフト記号表（勤務時間帯）'!$C$6:$K$35,9,FALSE))</f>
        <v/>
      </c>
      <c r="AD95" s="235" t="str">
        <f>IF(AD94="","",VLOOKUP(AD94,'シフト記号表（勤務時間帯）'!$C$6:$K$35,9,FALSE))</f>
        <v/>
      </c>
      <c r="AE95" s="235" t="str">
        <f>IF(AE94="","",VLOOKUP(AE94,'シフト記号表（勤務時間帯）'!$C$6:$K$35,9,FALSE))</f>
        <v/>
      </c>
      <c r="AF95" s="236" t="str">
        <f>IF(AF94="","",VLOOKUP(AF94,'シフト記号表（勤務時間帯）'!$C$6:$K$35,9,FALSE))</f>
        <v/>
      </c>
      <c r="AG95" s="234" t="str">
        <f>IF(AG94="","",VLOOKUP(AG94,'シフト記号表（勤務時間帯）'!$C$6:$K$35,9,FALSE))</f>
        <v/>
      </c>
      <c r="AH95" s="235" t="str">
        <f>IF(AH94="","",VLOOKUP(AH94,'シフト記号表（勤務時間帯）'!$C$6:$K$35,9,FALSE))</f>
        <v/>
      </c>
      <c r="AI95" s="235" t="str">
        <f>IF(AI94="","",VLOOKUP(AI94,'シフト記号表（勤務時間帯）'!$C$6:$K$35,9,FALSE))</f>
        <v/>
      </c>
      <c r="AJ95" s="235" t="str">
        <f>IF(AJ94="","",VLOOKUP(AJ94,'シフト記号表（勤務時間帯）'!$C$6:$K$35,9,FALSE))</f>
        <v/>
      </c>
      <c r="AK95" s="235" t="str">
        <f>IF(AK94="","",VLOOKUP(AK94,'シフト記号表（勤務時間帯）'!$C$6:$K$35,9,FALSE))</f>
        <v/>
      </c>
      <c r="AL95" s="235" t="str">
        <f>IF(AL94="","",VLOOKUP(AL94,'シフト記号表（勤務時間帯）'!$C$6:$K$35,9,FALSE))</f>
        <v/>
      </c>
      <c r="AM95" s="236" t="str">
        <f>IF(AM94="","",VLOOKUP(AM94,'シフト記号表（勤務時間帯）'!$C$6:$K$35,9,FALSE))</f>
        <v/>
      </c>
      <c r="AN95" s="234" t="str">
        <f>IF(AN94="","",VLOOKUP(AN94,'シフト記号表（勤務時間帯）'!$C$6:$K$35,9,FALSE))</f>
        <v/>
      </c>
      <c r="AO95" s="235" t="str">
        <f>IF(AO94="","",VLOOKUP(AO94,'シフト記号表（勤務時間帯）'!$C$6:$K$35,9,FALSE))</f>
        <v/>
      </c>
      <c r="AP95" s="235" t="str">
        <f>IF(AP94="","",VLOOKUP(AP94,'シフト記号表（勤務時間帯）'!$C$6:$K$35,9,FALSE))</f>
        <v/>
      </c>
      <c r="AQ95" s="235" t="str">
        <f>IF(AQ94="","",VLOOKUP(AQ94,'シフト記号表（勤務時間帯）'!$C$6:$K$35,9,FALSE))</f>
        <v/>
      </c>
      <c r="AR95" s="235" t="str">
        <f>IF(AR94="","",VLOOKUP(AR94,'シフト記号表（勤務時間帯）'!$C$6:$K$35,9,FALSE))</f>
        <v/>
      </c>
      <c r="AS95" s="235" t="str">
        <f>IF(AS94="","",VLOOKUP(AS94,'シフト記号表（勤務時間帯）'!$C$6:$K$35,9,FALSE))</f>
        <v/>
      </c>
      <c r="AT95" s="236" t="str">
        <f>IF(AT94="","",VLOOKUP(AT94,'シフト記号表（勤務時間帯）'!$C$6:$K$35,9,FALSE))</f>
        <v/>
      </c>
      <c r="AU95" s="234" t="str">
        <f>IF(AU94="","",VLOOKUP(AU94,'シフト記号表（勤務時間帯）'!$C$6:$K$35,9,FALSE))</f>
        <v/>
      </c>
      <c r="AV95" s="235" t="str">
        <f>IF(AV94="","",VLOOKUP(AV94,'シフト記号表（勤務時間帯）'!$C$6:$K$35,9,FALSE))</f>
        <v/>
      </c>
      <c r="AW95" s="235" t="str">
        <f>IF(AW94="","",VLOOKUP(AW94,'シフト記号表（勤務時間帯）'!$C$6:$K$35,9,FALSE))</f>
        <v/>
      </c>
      <c r="AX95" s="1257" t="str">
        <f>IF($BB$3="４週",SUM(S95:AT95),IF($BB$3="暦月",SUM(S95:AW95),""))</f>
        <v/>
      </c>
      <c r="AY95" s="1258"/>
      <c r="AZ95" s="1259" t="str">
        <f>IF($BB$3="４週",AX95/4,IF($BB$3="暦月",'勤務表（参考様式１_100名まで）'!AX95/('勤務表（参考様式１_100名まで）'!$BB$8/7),""))</f>
        <v/>
      </c>
      <c r="BA95" s="1260"/>
      <c r="BB95" s="1248"/>
      <c r="BC95" s="1249"/>
      <c r="BD95" s="1249"/>
      <c r="BE95" s="1249"/>
      <c r="BF95" s="1250"/>
    </row>
    <row r="96" spans="2:58" ht="20.25" customHeight="1" x14ac:dyDescent="0.2">
      <c r="B96" s="1268"/>
      <c r="C96" s="1275"/>
      <c r="D96" s="1276"/>
      <c r="E96" s="1277"/>
      <c r="F96" s="242">
        <f>C94</f>
        <v>0</v>
      </c>
      <c r="G96" s="1280"/>
      <c r="H96" s="1284"/>
      <c r="I96" s="1282"/>
      <c r="J96" s="1282"/>
      <c r="K96" s="1283"/>
      <c r="L96" s="1287"/>
      <c r="M96" s="1252"/>
      <c r="N96" s="1252"/>
      <c r="O96" s="1253"/>
      <c r="P96" s="1261" t="s">
        <v>342</v>
      </c>
      <c r="Q96" s="1262"/>
      <c r="R96" s="1263"/>
      <c r="S96" s="238" t="str">
        <f>IF(S94="","",VLOOKUP(S94,'シフト記号表（勤務時間帯）'!$C$6:$U$35,19,FALSE))</f>
        <v/>
      </c>
      <c r="T96" s="239" t="str">
        <f>IF(T94="","",VLOOKUP(T94,'シフト記号表（勤務時間帯）'!$C$6:$U$35,19,FALSE))</f>
        <v/>
      </c>
      <c r="U96" s="239" t="str">
        <f>IF(U94="","",VLOOKUP(U94,'シフト記号表（勤務時間帯）'!$C$6:$U$35,19,FALSE))</f>
        <v/>
      </c>
      <c r="V96" s="239" t="str">
        <f>IF(V94="","",VLOOKUP(V94,'シフト記号表（勤務時間帯）'!$C$6:$U$35,19,FALSE))</f>
        <v/>
      </c>
      <c r="W96" s="239" t="str">
        <f>IF(W94="","",VLOOKUP(W94,'シフト記号表（勤務時間帯）'!$C$6:$U$35,19,FALSE))</f>
        <v/>
      </c>
      <c r="X96" s="239" t="str">
        <f>IF(X94="","",VLOOKUP(X94,'シフト記号表（勤務時間帯）'!$C$6:$U$35,19,FALSE))</f>
        <v/>
      </c>
      <c r="Y96" s="240" t="str">
        <f>IF(Y94="","",VLOOKUP(Y94,'シフト記号表（勤務時間帯）'!$C$6:$U$35,19,FALSE))</f>
        <v/>
      </c>
      <c r="Z96" s="238" t="str">
        <f>IF(Z94="","",VLOOKUP(Z94,'シフト記号表（勤務時間帯）'!$C$6:$U$35,19,FALSE))</f>
        <v/>
      </c>
      <c r="AA96" s="239" t="str">
        <f>IF(AA94="","",VLOOKUP(AA94,'シフト記号表（勤務時間帯）'!$C$6:$U$35,19,FALSE))</f>
        <v/>
      </c>
      <c r="AB96" s="239" t="str">
        <f>IF(AB94="","",VLOOKUP(AB94,'シフト記号表（勤務時間帯）'!$C$6:$U$35,19,FALSE))</f>
        <v/>
      </c>
      <c r="AC96" s="239" t="str">
        <f>IF(AC94="","",VLOOKUP(AC94,'シフト記号表（勤務時間帯）'!$C$6:$U$35,19,FALSE))</f>
        <v/>
      </c>
      <c r="AD96" s="239" t="str">
        <f>IF(AD94="","",VLOOKUP(AD94,'シフト記号表（勤務時間帯）'!$C$6:$U$35,19,FALSE))</f>
        <v/>
      </c>
      <c r="AE96" s="239" t="str">
        <f>IF(AE94="","",VLOOKUP(AE94,'シフト記号表（勤務時間帯）'!$C$6:$U$35,19,FALSE))</f>
        <v/>
      </c>
      <c r="AF96" s="240" t="str">
        <f>IF(AF94="","",VLOOKUP(AF94,'シフト記号表（勤務時間帯）'!$C$6:$U$35,19,FALSE))</f>
        <v/>
      </c>
      <c r="AG96" s="238" t="str">
        <f>IF(AG94="","",VLOOKUP(AG94,'シフト記号表（勤務時間帯）'!$C$6:$U$35,19,FALSE))</f>
        <v/>
      </c>
      <c r="AH96" s="239" t="str">
        <f>IF(AH94="","",VLOOKUP(AH94,'シフト記号表（勤務時間帯）'!$C$6:$U$35,19,FALSE))</f>
        <v/>
      </c>
      <c r="AI96" s="239" t="str">
        <f>IF(AI94="","",VLOOKUP(AI94,'シフト記号表（勤務時間帯）'!$C$6:$U$35,19,FALSE))</f>
        <v/>
      </c>
      <c r="AJ96" s="239" t="str">
        <f>IF(AJ94="","",VLOOKUP(AJ94,'シフト記号表（勤務時間帯）'!$C$6:$U$35,19,FALSE))</f>
        <v/>
      </c>
      <c r="AK96" s="239" t="str">
        <f>IF(AK94="","",VLOOKUP(AK94,'シフト記号表（勤務時間帯）'!$C$6:$U$35,19,FALSE))</f>
        <v/>
      </c>
      <c r="AL96" s="239" t="str">
        <f>IF(AL94="","",VLOOKUP(AL94,'シフト記号表（勤務時間帯）'!$C$6:$U$35,19,FALSE))</f>
        <v/>
      </c>
      <c r="AM96" s="240" t="str">
        <f>IF(AM94="","",VLOOKUP(AM94,'シフト記号表（勤務時間帯）'!$C$6:$U$35,19,FALSE))</f>
        <v/>
      </c>
      <c r="AN96" s="238" t="str">
        <f>IF(AN94="","",VLOOKUP(AN94,'シフト記号表（勤務時間帯）'!$C$6:$U$35,19,FALSE))</f>
        <v/>
      </c>
      <c r="AO96" s="239" t="str">
        <f>IF(AO94="","",VLOOKUP(AO94,'シフト記号表（勤務時間帯）'!$C$6:$U$35,19,FALSE))</f>
        <v/>
      </c>
      <c r="AP96" s="239" t="str">
        <f>IF(AP94="","",VLOOKUP(AP94,'シフト記号表（勤務時間帯）'!$C$6:$U$35,19,FALSE))</f>
        <v/>
      </c>
      <c r="AQ96" s="239" t="str">
        <f>IF(AQ94="","",VLOOKUP(AQ94,'シフト記号表（勤務時間帯）'!$C$6:$U$35,19,FALSE))</f>
        <v/>
      </c>
      <c r="AR96" s="239" t="str">
        <f>IF(AR94="","",VLOOKUP(AR94,'シフト記号表（勤務時間帯）'!$C$6:$U$35,19,FALSE))</f>
        <v/>
      </c>
      <c r="AS96" s="239" t="str">
        <f>IF(AS94="","",VLOOKUP(AS94,'シフト記号表（勤務時間帯）'!$C$6:$U$35,19,FALSE))</f>
        <v/>
      </c>
      <c r="AT96" s="240" t="str">
        <f>IF(AT94="","",VLOOKUP(AT94,'シフト記号表（勤務時間帯）'!$C$6:$U$35,19,FALSE))</f>
        <v/>
      </c>
      <c r="AU96" s="238" t="str">
        <f>IF(AU94="","",VLOOKUP(AU94,'シフト記号表（勤務時間帯）'!$C$6:$U$35,19,FALSE))</f>
        <v/>
      </c>
      <c r="AV96" s="239" t="str">
        <f>IF(AV94="","",VLOOKUP(AV94,'シフト記号表（勤務時間帯）'!$C$6:$U$35,19,FALSE))</f>
        <v/>
      </c>
      <c r="AW96" s="239" t="str">
        <f>IF(AW94="","",VLOOKUP(AW94,'シフト記号表（勤務時間帯）'!$C$6:$U$35,19,FALSE))</f>
        <v/>
      </c>
      <c r="AX96" s="1264" t="str">
        <f>IF($BB$3="４週",SUM(S96:AT96),IF($BB$3="暦月",SUM(S96:AW96),""))</f>
        <v/>
      </c>
      <c r="AY96" s="1265"/>
      <c r="AZ96" s="1266" t="str">
        <f>IF($BB$3="４週",AX96/4,IF($BB$3="暦月",'勤務表（参考様式１_100名まで）'!AX96/('勤務表（参考様式１_100名まで）'!$BB$8/7),""))</f>
        <v/>
      </c>
      <c r="BA96" s="1267"/>
      <c r="BB96" s="1251"/>
      <c r="BC96" s="1252"/>
      <c r="BD96" s="1252"/>
      <c r="BE96" s="1252"/>
      <c r="BF96" s="1253"/>
    </row>
    <row r="97" spans="2:58" ht="20.25" customHeight="1" x14ac:dyDescent="0.2">
      <c r="B97" s="1268">
        <f>B94+1</f>
        <v>26</v>
      </c>
      <c r="C97" s="1269"/>
      <c r="D97" s="1270"/>
      <c r="E97" s="1271"/>
      <c r="F97" s="241"/>
      <c r="G97" s="1278"/>
      <c r="H97" s="1281"/>
      <c r="I97" s="1282"/>
      <c r="J97" s="1282"/>
      <c r="K97" s="1283"/>
      <c r="L97" s="1285"/>
      <c r="M97" s="1246"/>
      <c r="N97" s="1246"/>
      <c r="O97" s="1247"/>
      <c r="P97" s="1288" t="s">
        <v>340</v>
      </c>
      <c r="Q97" s="1289"/>
      <c r="R97" s="1290"/>
      <c r="S97" s="230"/>
      <c r="T97" s="231"/>
      <c r="U97" s="231"/>
      <c r="V97" s="231"/>
      <c r="W97" s="231"/>
      <c r="X97" s="231"/>
      <c r="Y97" s="232"/>
      <c r="Z97" s="230"/>
      <c r="AA97" s="231"/>
      <c r="AB97" s="231"/>
      <c r="AC97" s="231"/>
      <c r="AD97" s="231"/>
      <c r="AE97" s="231"/>
      <c r="AF97" s="232"/>
      <c r="AG97" s="230"/>
      <c r="AH97" s="231"/>
      <c r="AI97" s="231"/>
      <c r="AJ97" s="231"/>
      <c r="AK97" s="231"/>
      <c r="AL97" s="231"/>
      <c r="AM97" s="232"/>
      <c r="AN97" s="230"/>
      <c r="AO97" s="231"/>
      <c r="AP97" s="231"/>
      <c r="AQ97" s="231"/>
      <c r="AR97" s="231"/>
      <c r="AS97" s="231"/>
      <c r="AT97" s="232"/>
      <c r="AU97" s="230"/>
      <c r="AV97" s="231"/>
      <c r="AW97" s="231"/>
      <c r="AX97" s="1241"/>
      <c r="AY97" s="1242"/>
      <c r="AZ97" s="1243"/>
      <c r="BA97" s="1244"/>
      <c r="BB97" s="1245"/>
      <c r="BC97" s="1246"/>
      <c r="BD97" s="1246"/>
      <c r="BE97" s="1246"/>
      <c r="BF97" s="1247"/>
    </row>
    <row r="98" spans="2:58" ht="20.25" customHeight="1" x14ac:dyDescent="0.2">
      <c r="B98" s="1268"/>
      <c r="C98" s="1272"/>
      <c r="D98" s="1273"/>
      <c r="E98" s="1274"/>
      <c r="F98" s="233"/>
      <c r="G98" s="1279"/>
      <c r="H98" s="1284"/>
      <c r="I98" s="1282"/>
      <c r="J98" s="1282"/>
      <c r="K98" s="1283"/>
      <c r="L98" s="1286"/>
      <c r="M98" s="1249"/>
      <c r="N98" s="1249"/>
      <c r="O98" s="1250"/>
      <c r="P98" s="1254" t="s">
        <v>341</v>
      </c>
      <c r="Q98" s="1255"/>
      <c r="R98" s="1256"/>
      <c r="S98" s="234" t="str">
        <f>IF(S97="","",VLOOKUP(S97,'シフト記号表（勤務時間帯）'!$C$6:$K$35,9,FALSE))</f>
        <v/>
      </c>
      <c r="T98" s="235" t="str">
        <f>IF(T97="","",VLOOKUP(T97,'シフト記号表（勤務時間帯）'!$C$6:$K$35,9,FALSE))</f>
        <v/>
      </c>
      <c r="U98" s="235" t="str">
        <f>IF(U97="","",VLOOKUP(U97,'シフト記号表（勤務時間帯）'!$C$6:$K$35,9,FALSE))</f>
        <v/>
      </c>
      <c r="V98" s="235" t="str">
        <f>IF(V97="","",VLOOKUP(V97,'シフト記号表（勤務時間帯）'!$C$6:$K$35,9,FALSE))</f>
        <v/>
      </c>
      <c r="W98" s="235" t="str">
        <f>IF(W97="","",VLOOKUP(W97,'シフト記号表（勤務時間帯）'!$C$6:$K$35,9,FALSE))</f>
        <v/>
      </c>
      <c r="X98" s="235" t="str">
        <f>IF(X97="","",VLOOKUP(X97,'シフト記号表（勤務時間帯）'!$C$6:$K$35,9,FALSE))</f>
        <v/>
      </c>
      <c r="Y98" s="236" t="str">
        <f>IF(Y97="","",VLOOKUP(Y97,'シフト記号表（勤務時間帯）'!$C$6:$K$35,9,FALSE))</f>
        <v/>
      </c>
      <c r="Z98" s="234" t="str">
        <f>IF(Z97="","",VLOOKUP(Z97,'シフト記号表（勤務時間帯）'!$C$6:$K$35,9,FALSE))</f>
        <v/>
      </c>
      <c r="AA98" s="235" t="str">
        <f>IF(AA97="","",VLOOKUP(AA97,'シフト記号表（勤務時間帯）'!$C$6:$K$35,9,FALSE))</f>
        <v/>
      </c>
      <c r="AB98" s="235" t="str">
        <f>IF(AB97="","",VLOOKUP(AB97,'シフト記号表（勤務時間帯）'!$C$6:$K$35,9,FALSE))</f>
        <v/>
      </c>
      <c r="AC98" s="235" t="str">
        <f>IF(AC97="","",VLOOKUP(AC97,'シフト記号表（勤務時間帯）'!$C$6:$K$35,9,FALSE))</f>
        <v/>
      </c>
      <c r="AD98" s="235" t="str">
        <f>IF(AD97="","",VLOOKUP(AD97,'シフト記号表（勤務時間帯）'!$C$6:$K$35,9,FALSE))</f>
        <v/>
      </c>
      <c r="AE98" s="235" t="str">
        <f>IF(AE97="","",VLOOKUP(AE97,'シフト記号表（勤務時間帯）'!$C$6:$K$35,9,FALSE))</f>
        <v/>
      </c>
      <c r="AF98" s="236" t="str">
        <f>IF(AF97="","",VLOOKUP(AF97,'シフト記号表（勤務時間帯）'!$C$6:$K$35,9,FALSE))</f>
        <v/>
      </c>
      <c r="AG98" s="234" t="str">
        <f>IF(AG97="","",VLOOKUP(AG97,'シフト記号表（勤務時間帯）'!$C$6:$K$35,9,FALSE))</f>
        <v/>
      </c>
      <c r="AH98" s="235" t="str">
        <f>IF(AH97="","",VLOOKUP(AH97,'シフト記号表（勤務時間帯）'!$C$6:$K$35,9,FALSE))</f>
        <v/>
      </c>
      <c r="AI98" s="235" t="str">
        <f>IF(AI97="","",VLOOKUP(AI97,'シフト記号表（勤務時間帯）'!$C$6:$K$35,9,FALSE))</f>
        <v/>
      </c>
      <c r="AJ98" s="235" t="str">
        <f>IF(AJ97="","",VLOOKUP(AJ97,'シフト記号表（勤務時間帯）'!$C$6:$K$35,9,FALSE))</f>
        <v/>
      </c>
      <c r="AK98" s="235" t="str">
        <f>IF(AK97="","",VLOOKUP(AK97,'シフト記号表（勤務時間帯）'!$C$6:$K$35,9,FALSE))</f>
        <v/>
      </c>
      <c r="AL98" s="235" t="str">
        <f>IF(AL97="","",VLOOKUP(AL97,'シフト記号表（勤務時間帯）'!$C$6:$K$35,9,FALSE))</f>
        <v/>
      </c>
      <c r="AM98" s="236" t="str">
        <f>IF(AM97="","",VLOOKUP(AM97,'シフト記号表（勤務時間帯）'!$C$6:$K$35,9,FALSE))</f>
        <v/>
      </c>
      <c r="AN98" s="234" t="str">
        <f>IF(AN97="","",VLOOKUP(AN97,'シフト記号表（勤務時間帯）'!$C$6:$K$35,9,FALSE))</f>
        <v/>
      </c>
      <c r="AO98" s="235" t="str">
        <f>IF(AO97="","",VLOOKUP(AO97,'シフト記号表（勤務時間帯）'!$C$6:$K$35,9,FALSE))</f>
        <v/>
      </c>
      <c r="AP98" s="235" t="str">
        <f>IF(AP97="","",VLOOKUP(AP97,'シフト記号表（勤務時間帯）'!$C$6:$K$35,9,FALSE))</f>
        <v/>
      </c>
      <c r="AQ98" s="235" t="str">
        <f>IF(AQ97="","",VLOOKUP(AQ97,'シフト記号表（勤務時間帯）'!$C$6:$K$35,9,FALSE))</f>
        <v/>
      </c>
      <c r="AR98" s="235" t="str">
        <f>IF(AR97="","",VLOOKUP(AR97,'シフト記号表（勤務時間帯）'!$C$6:$K$35,9,FALSE))</f>
        <v/>
      </c>
      <c r="AS98" s="235" t="str">
        <f>IF(AS97="","",VLOOKUP(AS97,'シフト記号表（勤務時間帯）'!$C$6:$K$35,9,FALSE))</f>
        <v/>
      </c>
      <c r="AT98" s="236" t="str">
        <f>IF(AT97="","",VLOOKUP(AT97,'シフト記号表（勤務時間帯）'!$C$6:$K$35,9,FALSE))</f>
        <v/>
      </c>
      <c r="AU98" s="234" t="str">
        <f>IF(AU97="","",VLOOKUP(AU97,'シフト記号表（勤務時間帯）'!$C$6:$K$35,9,FALSE))</f>
        <v/>
      </c>
      <c r="AV98" s="235" t="str">
        <f>IF(AV97="","",VLOOKUP(AV97,'シフト記号表（勤務時間帯）'!$C$6:$K$35,9,FALSE))</f>
        <v/>
      </c>
      <c r="AW98" s="235" t="str">
        <f>IF(AW97="","",VLOOKUP(AW97,'シフト記号表（勤務時間帯）'!$C$6:$K$35,9,FALSE))</f>
        <v/>
      </c>
      <c r="AX98" s="1257" t="str">
        <f>IF($BB$3="４週",SUM(S98:AT98),IF($BB$3="暦月",SUM(S98:AW98),""))</f>
        <v/>
      </c>
      <c r="AY98" s="1258"/>
      <c r="AZ98" s="1259" t="str">
        <f>IF($BB$3="４週",AX98/4,IF($BB$3="暦月",'勤務表（参考様式１_100名まで）'!AX98/('勤務表（参考様式１_100名まで）'!$BB$8/7),""))</f>
        <v/>
      </c>
      <c r="BA98" s="1260"/>
      <c r="BB98" s="1248"/>
      <c r="BC98" s="1249"/>
      <c r="BD98" s="1249"/>
      <c r="BE98" s="1249"/>
      <c r="BF98" s="1250"/>
    </row>
    <row r="99" spans="2:58" ht="20.25" customHeight="1" x14ac:dyDescent="0.2">
      <c r="B99" s="1268"/>
      <c r="C99" s="1275"/>
      <c r="D99" s="1276"/>
      <c r="E99" s="1277"/>
      <c r="F99" s="242">
        <f>C97</f>
        <v>0</v>
      </c>
      <c r="G99" s="1280"/>
      <c r="H99" s="1284"/>
      <c r="I99" s="1282"/>
      <c r="J99" s="1282"/>
      <c r="K99" s="1283"/>
      <c r="L99" s="1287"/>
      <c r="M99" s="1252"/>
      <c r="N99" s="1252"/>
      <c r="O99" s="1253"/>
      <c r="P99" s="1261" t="s">
        <v>342</v>
      </c>
      <c r="Q99" s="1262"/>
      <c r="R99" s="1263"/>
      <c r="S99" s="238" t="str">
        <f>IF(S97="","",VLOOKUP(S97,'シフト記号表（勤務時間帯）'!$C$6:$U$35,19,FALSE))</f>
        <v/>
      </c>
      <c r="T99" s="239" t="str">
        <f>IF(T97="","",VLOOKUP(T97,'シフト記号表（勤務時間帯）'!$C$6:$U$35,19,FALSE))</f>
        <v/>
      </c>
      <c r="U99" s="239" t="str">
        <f>IF(U97="","",VLOOKUP(U97,'シフト記号表（勤務時間帯）'!$C$6:$U$35,19,FALSE))</f>
        <v/>
      </c>
      <c r="V99" s="239" t="str">
        <f>IF(V97="","",VLOOKUP(V97,'シフト記号表（勤務時間帯）'!$C$6:$U$35,19,FALSE))</f>
        <v/>
      </c>
      <c r="W99" s="239" t="str">
        <f>IF(W97="","",VLOOKUP(W97,'シフト記号表（勤務時間帯）'!$C$6:$U$35,19,FALSE))</f>
        <v/>
      </c>
      <c r="X99" s="239" t="str">
        <f>IF(X97="","",VLOOKUP(X97,'シフト記号表（勤務時間帯）'!$C$6:$U$35,19,FALSE))</f>
        <v/>
      </c>
      <c r="Y99" s="240" t="str">
        <f>IF(Y97="","",VLOOKUP(Y97,'シフト記号表（勤務時間帯）'!$C$6:$U$35,19,FALSE))</f>
        <v/>
      </c>
      <c r="Z99" s="238" t="str">
        <f>IF(Z97="","",VLOOKUP(Z97,'シフト記号表（勤務時間帯）'!$C$6:$U$35,19,FALSE))</f>
        <v/>
      </c>
      <c r="AA99" s="239" t="str">
        <f>IF(AA97="","",VLOOKUP(AA97,'シフト記号表（勤務時間帯）'!$C$6:$U$35,19,FALSE))</f>
        <v/>
      </c>
      <c r="AB99" s="239" t="str">
        <f>IF(AB97="","",VLOOKUP(AB97,'シフト記号表（勤務時間帯）'!$C$6:$U$35,19,FALSE))</f>
        <v/>
      </c>
      <c r="AC99" s="239" t="str">
        <f>IF(AC97="","",VLOOKUP(AC97,'シフト記号表（勤務時間帯）'!$C$6:$U$35,19,FALSE))</f>
        <v/>
      </c>
      <c r="AD99" s="239" t="str">
        <f>IF(AD97="","",VLOOKUP(AD97,'シフト記号表（勤務時間帯）'!$C$6:$U$35,19,FALSE))</f>
        <v/>
      </c>
      <c r="AE99" s="239" t="str">
        <f>IF(AE97="","",VLOOKUP(AE97,'シフト記号表（勤務時間帯）'!$C$6:$U$35,19,FALSE))</f>
        <v/>
      </c>
      <c r="AF99" s="240" t="str">
        <f>IF(AF97="","",VLOOKUP(AF97,'シフト記号表（勤務時間帯）'!$C$6:$U$35,19,FALSE))</f>
        <v/>
      </c>
      <c r="AG99" s="238" t="str">
        <f>IF(AG97="","",VLOOKUP(AG97,'シフト記号表（勤務時間帯）'!$C$6:$U$35,19,FALSE))</f>
        <v/>
      </c>
      <c r="AH99" s="239" t="str">
        <f>IF(AH97="","",VLOOKUP(AH97,'シフト記号表（勤務時間帯）'!$C$6:$U$35,19,FALSE))</f>
        <v/>
      </c>
      <c r="AI99" s="239" t="str">
        <f>IF(AI97="","",VLOOKUP(AI97,'シフト記号表（勤務時間帯）'!$C$6:$U$35,19,FALSE))</f>
        <v/>
      </c>
      <c r="AJ99" s="239" t="str">
        <f>IF(AJ97="","",VLOOKUP(AJ97,'シフト記号表（勤務時間帯）'!$C$6:$U$35,19,FALSE))</f>
        <v/>
      </c>
      <c r="AK99" s="239" t="str">
        <f>IF(AK97="","",VLOOKUP(AK97,'シフト記号表（勤務時間帯）'!$C$6:$U$35,19,FALSE))</f>
        <v/>
      </c>
      <c r="AL99" s="239" t="str">
        <f>IF(AL97="","",VLOOKUP(AL97,'シフト記号表（勤務時間帯）'!$C$6:$U$35,19,FALSE))</f>
        <v/>
      </c>
      <c r="AM99" s="240" t="str">
        <f>IF(AM97="","",VLOOKUP(AM97,'シフト記号表（勤務時間帯）'!$C$6:$U$35,19,FALSE))</f>
        <v/>
      </c>
      <c r="AN99" s="238" t="str">
        <f>IF(AN97="","",VLOOKUP(AN97,'シフト記号表（勤務時間帯）'!$C$6:$U$35,19,FALSE))</f>
        <v/>
      </c>
      <c r="AO99" s="239" t="str">
        <f>IF(AO97="","",VLOOKUP(AO97,'シフト記号表（勤務時間帯）'!$C$6:$U$35,19,FALSE))</f>
        <v/>
      </c>
      <c r="AP99" s="239" t="str">
        <f>IF(AP97="","",VLOOKUP(AP97,'シフト記号表（勤務時間帯）'!$C$6:$U$35,19,FALSE))</f>
        <v/>
      </c>
      <c r="AQ99" s="239" t="str">
        <f>IF(AQ97="","",VLOOKUP(AQ97,'シフト記号表（勤務時間帯）'!$C$6:$U$35,19,FALSE))</f>
        <v/>
      </c>
      <c r="AR99" s="239" t="str">
        <f>IF(AR97="","",VLOOKUP(AR97,'シフト記号表（勤務時間帯）'!$C$6:$U$35,19,FALSE))</f>
        <v/>
      </c>
      <c r="AS99" s="239" t="str">
        <f>IF(AS97="","",VLOOKUP(AS97,'シフト記号表（勤務時間帯）'!$C$6:$U$35,19,FALSE))</f>
        <v/>
      </c>
      <c r="AT99" s="240" t="str">
        <f>IF(AT97="","",VLOOKUP(AT97,'シフト記号表（勤務時間帯）'!$C$6:$U$35,19,FALSE))</f>
        <v/>
      </c>
      <c r="AU99" s="238" t="str">
        <f>IF(AU97="","",VLOOKUP(AU97,'シフト記号表（勤務時間帯）'!$C$6:$U$35,19,FALSE))</f>
        <v/>
      </c>
      <c r="AV99" s="239" t="str">
        <f>IF(AV97="","",VLOOKUP(AV97,'シフト記号表（勤務時間帯）'!$C$6:$U$35,19,FALSE))</f>
        <v/>
      </c>
      <c r="AW99" s="239" t="str">
        <f>IF(AW97="","",VLOOKUP(AW97,'シフト記号表（勤務時間帯）'!$C$6:$U$35,19,FALSE))</f>
        <v/>
      </c>
      <c r="AX99" s="1264" t="str">
        <f>IF($BB$3="４週",SUM(S99:AT99),IF($BB$3="暦月",SUM(S99:AW99),""))</f>
        <v/>
      </c>
      <c r="AY99" s="1265"/>
      <c r="AZ99" s="1266" t="str">
        <f>IF($BB$3="４週",AX99/4,IF($BB$3="暦月",'勤務表（参考様式１_100名まで）'!AX99/('勤務表（参考様式１_100名まで）'!$BB$8/7),""))</f>
        <v/>
      </c>
      <c r="BA99" s="1267"/>
      <c r="BB99" s="1251"/>
      <c r="BC99" s="1252"/>
      <c r="BD99" s="1252"/>
      <c r="BE99" s="1252"/>
      <c r="BF99" s="1253"/>
    </row>
    <row r="100" spans="2:58" ht="20.25" customHeight="1" x14ac:dyDescent="0.2">
      <c r="B100" s="1268">
        <f>B97+1</f>
        <v>27</v>
      </c>
      <c r="C100" s="1269"/>
      <c r="D100" s="1270"/>
      <c r="E100" s="1271"/>
      <c r="F100" s="241"/>
      <c r="G100" s="1278"/>
      <c r="H100" s="1281"/>
      <c r="I100" s="1282"/>
      <c r="J100" s="1282"/>
      <c r="K100" s="1283"/>
      <c r="L100" s="1285"/>
      <c r="M100" s="1246"/>
      <c r="N100" s="1246"/>
      <c r="O100" s="1247"/>
      <c r="P100" s="1288" t="s">
        <v>340</v>
      </c>
      <c r="Q100" s="1289"/>
      <c r="R100" s="1290"/>
      <c r="S100" s="230"/>
      <c r="T100" s="231"/>
      <c r="U100" s="231"/>
      <c r="V100" s="231"/>
      <c r="W100" s="231"/>
      <c r="X100" s="231"/>
      <c r="Y100" s="232"/>
      <c r="Z100" s="230"/>
      <c r="AA100" s="231"/>
      <c r="AB100" s="231"/>
      <c r="AC100" s="231"/>
      <c r="AD100" s="231"/>
      <c r="AE100" s="231"/>
      <c r="AF100" s="232"/>
      <c r="AG100" s="230"/>
      <c r="AH100" s="231"/>
      <c r="AI100" s="231"/>
      <c r="AJ100" s="231"/>
      <c r="AK100" s="231"/>
      <c r="AL100" s="231"/>
      <c r="AM100" s="232"/>
      <c r="AN100" s="230"/>
      <c r="AO100" s="231"/>
      <c r="AP100" s="231"/>
      <c r="AQ100" s="231"/>
      <c r="AR100" s="231"/>
      <c r="AS100" s="231"/>
      <c r="AT100" s="232"/>
      <c r="AU100" s="230"/>
      <c r="AV100" s="231"/>
      <c r="AW100" s="231"/>
      <c r="AX100" s="1241"/>
      <c r="AY100" s="1242"/>
      <c r="AZ100" s="1243"/>
      <c r="BA100" s="1244"/>
      <c r="BB100" s="1245"/>
      <c r="BC100" s="1246"/>
      <c r="BD100" s="1246"/>
      <c r="BE100" s="1246"/>
      <c r="BF100" s="1247"/>
    </row>
    <row r="101" spans="2:58" ht="20.25" customHeight="1" x14ac:dyDescent="0.2">
      <c r="B101" s="1268"/>
      <c r="C101" s="1272"/>
      <c r="D101" s="1273"/>
      <c r="E101" s="1274"/>
      <c r="F101" s="233"/>
      <c r="G101" s="1279"/>
      <c r="H101" s="1284"/>
      <c r="I101" s="1282"/>
      <c r="J101" s="1282"/>
      <c r="K101" s="1283"/>
      <c r="L101" s="1286"/>
      <c r="M101" s="1249"/>
      <c r="N101" s="1249"/>
      <c r="O101" s="1250"/>
      <c r="P101" s="1254" t="s">
        <v>341</v>
      </c>
      <c r="Q101" s="1255"/>
      <c r="R101" s="1256"/>
      <c r="S101" s="234" t="str">
        <f>IF(S100="","",VLOOKUP(S100,'シフト記号表（勤務時間帯）'!$C$6:$K$35,9,FALSE))</f>
        <v/>
      </c>
      <c r="T101" s="235" t="str">
        <f>IF(T100="","",VLOOKUP(T100,'シフト記号表（勤務時間帯）'!$C$6:$K$35,9,FALSE))</f>
        <v/>
      </c>
      <c r="U101" s="235" t="str">
        <f>IF(U100="","",VLOOKUP(U100,'シフト記号表（勤務時間帯）'!$C$6:$K$35,9,FALSE))</f>
        <v/>
      </c>
      <c r="V101" s="235" t="str">
        <f>IF(V100="","",VLOOKUP(V100,'シフト記号表（勤務時間帯）'!$C$6:$K$35,9,FALSE))</f>
        <v/>
      </c>
      <c r="W101" s="235" t="str">
        <f>IF(W100="","",VLOOKUP(W100,'シフト記号表（勤務時間帯）'!$C$6:$K$35,9,FALSE))</f>
        <v/>
      </c>
      <c r="X101" s="235" t="str">
        <f>IF(X100="","",VLOOKUP(X100,'シフト記号表（勤務時間帯）'!$C$6:$K$35,9,FALSE))</f>
        <v/>
      </c>
      <c r="Y101" s="236" t="str">
        <f>IF(Y100="","",VLOOKUP(Y100,'シフト記号表（勤務時間帯）'!$C$6:$K$35,9,FALSE))</f>
        <v/>
      </c>
      <c r="Z101" s="234" t="str">
        <f>IF(Z100="","",VLOOKUP(Z100,'シフト記号表（勤務時間帯）'!$C$6:$K$35,9,FALSE))</f>
        <v/>
      </c>
      <c r="AA101" s="235" t="str">
        <f>IF(AA100="","",VLOOKUP(AA100,'シフト記号表（勤務時間帯）'!$C$6:$K$35,9,FALSE))</f>
        <v/>
      </c>
      <c r="AB101" s="235" t="str">
        <f>IF(AB100="","",VLOOKUP(AB100,'シフト記号表（勤務時間帯）'!$C$6:$K$35,9,FALSE))</f>
        <v/>
      </c>
      <c r="AC101" s="235" t="str">
        <f>IF(AC100="","",VLOOKUP(AC100,'シフト記号表（勤務時間帯）'!$C$6:$K$35,9,FALSE))</f>
        <v/>
      </c>
      <c r="AD101" s="235" t="str">
        <f>IF(AD100="","",VLOOKUP(AD100,'シフト記号表（勤務時間帯）'!$C$6:$K$35,9,FALSE))</f>
        <v/>
      </c>
      <c r="AE101" s="235" t="str">
        <f>IF(AE100="","",VLOOKUP(AE100,'シフト記号表（勤務時間帯）'!$C$6:$K$35,9,FALSE))</f>
        <v/>
      </c>
      <c r="AF101" s="236" t="str">
        <f>IF(AF100="","",VLOOKUP(AF100,'シフト記号表（勤務時間帯）'!$C$6:$K$35,9,FALSE))</f>
        <v/>
      </c>
      <c r="AG101" s="234" t="str">
        <f>IF(AG100="","",VLOOKUP(AG100,'シフト記号表（勤務時間帯）'!$C$6:$K$35,9,FALSE))</f>
        <v/>
      </c>
      <c r="AH101" s="235" t="str">
        <f>IF(AH100="","",VLOOKUP(AH100,'シフト記号表（勤務時間帯）'!$C$6:$K$35,9,FALSE))</f>
        <v/>
      </c>
      <c r="AI101" s="235" t="str">
        <f>IF(AI100="","",VLOOKUP(AI100,'シフト記号表（勤務時間帯）'!$C$6:$K$35,9,FALSE))</f>
        <v/>
      </c>
      <c r="AJ101" s="235" t="str">
        <f>IF(AJ100="","",VLOOKUP(AJ100,'シフト記号表（勤務時間帯）'!$C$6:$K$35,9,FALSE))</f>
        <v/>
      </c>
      <c r="AK101" s="235" t="str">
        <f>IF(AK100="","",VLOOKUP(AK100,'シフト記号表（勤務時間帯）'!$C$6:$K$35,9,FALSE))</f>
        <v/>
      </c>
      <c r="AL101" s="235" t="str">
        <f>IF(AL100="","",VLOOKUP(AL100,'シフト記号表（勤務時間帯）'!$C$6:$K$35,9,FALSE))</f>
        <v/>
      </c>
      <c r="AM101" s="236" t="str">
        <f>IF(AM100="","",VLOOKUP(AM100,'シフト記号表（勤務時間帯）'!$C$6:$K$35,9,FALSE))</f>
        <v/>
      </c>
      <c r="AN101" s="234" t="str">
        <f>IF(AN100="","",VLOOKUP(AN100,'シフト記号表（勤務時間帯）'!$C$6:$K$35,9,FALSE))</f>
        <v/>
      </c>
      <c r="AO101" s="235" t="str">
        <f>IF(AO100="","",VLOOKUP(AO100,'シフト記号表（勤務時間帯）'!$C$6:$K$35,9,FALSE))</f>
        <v/>
      </c>
      <c r="AP101" s="235" t="str">
        <f>IF(AP100="","",VLOOKUP(AP100,'シフト記号表（勤務時間帯）'!$C$6:$K$35,9,FALSE))</f>
        <v/>
      </c>
      <c r="AQ101" s="235" t="str">
        <f>IF(AQ100="","",VLOOKUP(AQ100,'シフト記号表（勤務時間帯）'!$C$6:$K$35,9,FALSE))</f>
        <v/>
      </c>
      <c r="AR101" s="235" t="str">
        <f>IF(AR100="","",VLOOKUP(AR100,'シフト記号表（勤務時間帯）'!$C$6:$K$35,9,FALSE))</f>
        <v/>
      </c>
      <c r="AS101" s="235" t="str">
        <f>IF(AS100="","",VLOOKUP(AS100,'シフト記号表（勤務時間帯）'!$C$6:$K$35,9,FALSE))</f>
        <v/>
      </c>
      <c r="AT101" s="236" t="str">
        <f>IF(AT100="","",VLOOKUP(AT100,'シフト記号表（勤務時間帯）'!$C$6:$K$35,9,FALSE))</f>
        <v/>
      </c>
      <c r="AU101" s="234" t="str">
        <f>IF(AU100="","",VLOOKUP(AU100,'シフト記号表（勤務時間帯）'!$C$6:$K$35,9,FALSE))</f>
        <v/>
      </c>
      <c r="AV101" s="235" t="str">
        <f>IF(AV100="","",VLOOKUP(AV100,'シフト記号表（勤務時間帯）'!$C$6:$K$35,9,FALSE))</f>
        <v/>
      </c>
      <c r="AW101" s="235" t="str">
        <f>IF(AW100="","",VLOOKUP(AW100,'シフト記号表（勤務時間帯）'!$C$6:$K$35,9,FALSE))</f>
        <v/>
      </c>
      <c r="AX101" s="1257" t="str">
        <f>IF($BB$3="４週",SUM(S101:AT101),IF($BB$3="暦月",SUM(S101:AW101),""))</f>
        <v/>
      </c>
      <c r="AY101" s="1258"/>
      <c r="AZ101" s="1259" t="str">
        <f>IF($BB$3="４週",AX101/4,IF($BB$3="暦月",'勤務表（参考様式１_100名まで）'!AX101/('勤務表（参考様式１_100名まで）'!$BB$8/7),""))</f>
        <v/>
      </c>
      <c r="BA101" s="1260"/>
      <c r="BB101" s="1248"/>
      <c r="BC101" s="1249"/>
      <c r="BD101" s="1249"/>
      <c r="BE101" s="1249"/>
      <c r="BF101" s="1250"/>
    </row>
    <row r="102" spans="2:58" ht="20.25" customHeight="1" x14ac:dyDescent="0.2">
      <c r="B102" s="1268"/>
      <c r="C102" s="1275"/>
      <c r="D102" s="1276"/>
      <c r="E102" s="1277"/>
      <c r="F102" s="242">
        <f>C100</f>
        <v>0</v>
      </c>
      <c r="G102" s="1280"/>
      <c r="H102" s="1284"/>
      <c r="I102" s="1282"/>
      <c r="J102" s="1282"/>
      <c r="K102" s="1283"/>
      <c r="L102" s="1287"/>
      <c r="M102" s="1252"/>
      <c r="N102" s="1252"/>
      <c r="O102" s="1253"/>
      <c r="P102" s="1261" t="s">
        <v>342</v>
      </c>
      <c r="Q102" s="1262"/>
      <c r="R102" s="1263"/>
      <c r="S102" s="238" t="str">
        <f>IF(S100="","",VLOOKUP(S100,'シフト記号表（勤務時間帯）'!$C$6:$U$35,19,FALSE))</f>
        <v/>
      </c>
      <c r="T102" s="239" t="str">
        <f>IF(T100="","",VLOOKUP(T100,'シフト記号表（勤務時間帯）'!$C$6:$U$35,19,FALSE))</f>
        <v/>
      </c>
      <c r="U102" s="239" t="str">
        <f>IF(U100="","",VLOOKUP(U100,'シフト記号表（勤務時間帯）'!$C$6:$U$35,19,FALSE))</f>
        <v/>
      </c>
      <c r="V102" s="239" t="str">
        <f>IF(V100="","",VLOOKUP(V100,'シフト記号表（勤務時間帯）'!$C$6:$U$35,19,FALSE))</f>
        <v/>
      </c>
      <c r="W102" s="239" t="str">
        <f>IF(W100="","",VLOOKUP(W100,'シフト記号表（勤務時間帯）'!$C$6:$U$35,19,FALSE))</f>
        <v/>
      </c>
      <c r="X102" s="239" t="str">
        <f>IF(X100="","",VLOOKUP(X100,'シフト記号表（勤務時間帯）'!$C$6:$U$35,19,FALSE))</f>
        <v/>
      </c>
      <c r="Y102" s="240" t="str">
        <f>IF(Y100="","",VLOOKUP(Y100,'シフト記号表（勤務時間帯）'!$C$6:$U$35,19,FALSE))</f>
        <v/>
      </c>
      <c r="Z102" s="238" t="str">
        <f>IF(Z100="","",VLOOKUP(Z100,'シフト記号表（勤務時間帯）'!$C$6:$U$35,19,FALSE))</f>
        <v/>
      </c>
      <c r="AA102" s="239" t="str">
        <f>IF(AA100="","",VLOOKUP(AA100,'シフト記号表（勤務時間帯）'!$C$6:$U$35,19,FALSE))</f>
        <v/>
      </c>
      <c r="AB102" s="239" t="str">
        <f>IF(AB100="","",VLOOKUP(AB100,'シフト記号表（勤務時間帯）'!$C$6:$U$35,19,FALSE))</f>
        <v/>
      </c>
      <c r="AC102" s="239" t="str">
        <f>IF(AC100="","",VLOOKUP(AC100,'シフト記号表（勤務時間帯）'!$C$6:$U$35,19,FALSE))</f>
        <v/>
      </c>
      <c r="AD102" s="239" t="str">
        <f>IF(AD100="","",VLOOKUP(AD100,'シフト記号表（勤務時間帯）'!$C$6:$U$35,19,FALSE))</f>
        <v/>
      </c>
      <c r="AE102" s="239" t="str">
        <f>IF(AE100="","",VLOOKUP(AE100,'シフト記号表（勤務時間帯）'!$C$6:$U$35,19,FALSE))</f>
        <v/>
      </c>
      <c r="AF102" s="240" t="str">
        <f>IF(AF100="","",VLOOKUP(AF100,'シフト記号表（勤務時間帯）'!$C$6:$U$35,19,FALSE))</f>
        <v/>
      </c>
      <c r="AG102" s="238" t="str">
        <f>IF(AG100="","",VLOOKUP(AG100,'シフト記号表（勤務時間帯）'!$C$6:$U$35,19,FALSE))</f>
        <v/>
      </c>
      <c r="AH102" s="239" t="str">
        <f>IF(AH100="","",VLOOKUP(AH100,'シフト記号表（勤務時間帯）'!$C$6:$U$35,19,FALSE))</f>
        <v/>
      </c>
      <c r="AI102" s="239" t="str">
        <f>IF(AI100="","",VLOOKUP(AI100,'シフト記号表（勤務時間帯）'!$C$6:$U$35,19,FALSE))</f>
        <v/>
      </c>
      <c r="AJ102" s="239" t="str">
        <f>IF(AJ100="","",VLOOKUP(AJ100,'シフト記号表（勤務時間帯）'!$C$6:$U$35,19,FALSE))</f>
        <v/>
      </c>
      <c r="AK102" s="239" t="str">
        <f>IF(AK100="","",VLOOKUP(AK100,'シフト記号表（勤務時間帯）'!$C$6:$U$35,19,FALSE))</f>
        <v/>
      </c>
      <c r="AL102" s="239" t="str">
        <f>IF(AL100="","",VLOOKUP(AL100,'シフト記号表（勤務時間帯）'!$C$6:$U$35,19,FALSE))</f>
        <v/>
      </c>
      <c r="AM102" s="240" t="str">
        <f>IF(AM100="","",VLOOKUP(AM100,'シフト記号表（勤務時間帯）'!$C$6:$U$35,19,FALSE))</f>
        <v/>
      </c>
      <c r="AN102" s="238" t="str">
        <f>IF(AN100="","",VLOOKUP(AN100,'シフト記号表（勤務時間帯）'!$C$6:$U$35,19,FALSE))</f>
        <v/>
      </c>
      <c r="AO102" s="239" t="str">
        <f>IF(AO100="","",VLOOKUP(AO100,'シフト記号表（勤務時間帯）'!$C$6:$U$35,19,FALSE))</f>
        <v/>
      </c>
      <c r="AP102" s="239" t="str">
        <f>IF(AP100="","",VLOOKUP(AP100,'シフト記号表（勤務時間帯）'!$C$6:$U$35,19,FALSE))</f>
        <v/>
      </c>
      <c r="AQ102" s="239" t="str">
        <f>IF(AQ100="","",VLOOKUP(AQ100,'シフト記号表（勤務時間帯）'!$C$6:$U$35,19,FALSE))</f>
        <v/>
      </c>
      <c r="AR102" s="239" t="str">
        <f>IF(AR100="","",VLOOKUP(AR100,'シフト記号表（勤務時間帯）'!$C$6:$U$35,19,FALSE))</f>
        <v/>
      </c>
      <c r="AS102" s="239" t="str">
        <f>IF(AS100="","",VLOOKUP(AS100,'シフト記号表（勤務時間帯）'!$C$6:$U$35,19,FALSE))</f>
        <v/>
      </c>
      <c r="AT102" s="240" t="str">
        <f>IF(AT100="","",VLOOKUP(AT100,'シフト記号表（勤務時間帯）'!$C$6:$U$35,19,FALSE))</f>
        <v/>
      </c>
      <c r="AU102" s="238" t="str">
        <f>IF(AU100="","",VLOOKUP(AU100,'シフト記号表（勤務時間帯）'!$C$6:$U$35,19,FALSE))</f>
        <v/>
      </c>
      <c r="AV102" s="239" t="str">
        <f>IF(AV100="","",VLOOKUP(AV100,'シフト記号表（勤務時間帯）'!$C$6:$U$35,19,FALSE))</f>
        <v/>
      </c>
      <c r="AW102" s="239" t="str">
        <f>IF(AW100="","",VLOOKUP(AW100,'シフト記号表（勤務時間帯）'!$C$6:$U$35,19,FALSE))</f>
        <v/>
      </c>
      <c r="AX102" s="1264" t="str">
        <f>IF($BB$3="４週",SUM(S102:AT102),IF($BB$3="暦月",SUM(S102:AW102),""))</f>
        <v/>
      </c>
      <c r="AY102" s="1265"/>
      <c r="AZ102" s="1266" t="str">
        <f>IF($BB$3="４週",AX102/4,IF($BB$3="暦月",'勤務表（参考様式１_100名まで）'!AX102/('勤務表（参考様式１_100名まで）'!$BB$8/7),""))</f>
        <v/>
      </c>
      <c r="BA102" s="1267"/>
      <c r="BB102" s="1251"/>
      <c r="BC102" s="1252"/>
      <c r="BD102" s="1252"/>
      <c r="BE102" s="1252"/>
      <c r="BF102" s="1253"/>
    </row>
    <row r="103" spans="2:58" ht="20.25" customHeight="1" x14ac:dyDescent="0.2">
      <c r="B103" s="1268">
        <f>B100+1</f>
        <v>28</v>
      </c>
      <c r="C103" s="1269"/>
      <c r="D103" s="1270"/>
      <c r="E103" s="1271"/>
      <c r="F103" s="241"/>
      <c r="G103" s="1278"/>
      <c r="H103" s="1281"/>
      <c r="I103" s="1282"/>
      <c r="J103" s="1282"/>
      <c r="K103" s="1283"/>
      <c r="L103" s="1285"/>
      <c r="M103" s="1246"/>
      <c r="N103" s="1246"/>
      <c r="O103" s="1247"/>
      <c r="P103" s="1288" t="s">
        <v>340</v>
      </c>
      <c r="Q103" s="1289"/>
      <c r="R103" s="1290"/>
      <c r="S103" s="230"/>
      <c r="T103" s="231"/>
      <c r="U103" s="231"/>
      <c r="V103" s="231"/>
      <c r="W103" s="231"/>
      <c r="X103" s="231"/>
      <c r="Y103" s="232"/>
      <c r="Z103" s="230"/>
      <c r="AA103" s="231"/>
      <c r="AB103" s="231"/>
      <c r="AC103" s="231"/>
      <c r="AD103" s="231"/>
      <c r="AE103" s="231"/>
      <c r="AF103" s="232"/>
      <c r="AG103" s="230"/>
      <c r="AH103" s="231"/>
      <c r="AI103" s="231"/>
      <c r="AJ103" s="231"/>
      <c r="AK103" s="231"/>
      <c r="AL103" s="231"/>
      <c r="AM103" s="232"/>
      <c r="AN103" s="230"/>
      <c r="AO103" s="231"/>
      <c r="AP103" s="231"/>
      <c r="AQ103" s="231"/>
      <c r="AR103" s="231"/>
      <c r="AS103" s="231"/>
      <c r="AT103" s="232"/>
      <c r="AU103" s="230"/>
      <c r="AV103" s="231"/>
      <c r="AW103" s="231"/>
      <c r="AX103" s="1241"/>
      <c r="AY103" s="1242"/>
      <c r="AZ103" s="1243"/>
      <c r="BA103" s="1244"/>
      <c r="BB103" s="1245"/>
      <c r="BC103" s="1246"/>
      <c r="BD103" s="1246"/>
      <c r="BE103" s="1246"/>
      <c r="BF103" s="1247"/>
    </row>
    <row r="104" spans="2:58" ht="20.25" customHeight="1" x14ac:dyDescent="0.2">
      <c r="B104" s="1268"/>
      <c r="C104" s="1272"/>
      <c r="D104" s="1273"/>
      <c r="E104" s="1274"/>
      <c r="F104" s="233"/>
      <c r="G104" s="1279"/>
      <c r="H104" s="1284"/>
      <c r="I104" s="1282"/>
      <c r="J104" s="1282"/>
      <c r="K104" s="1283"/>
      <c r="L104" s="1286"/>
      <c r="M104" s="1249"/>
      <c r="N104" s="1249"/>
      <c r="O104" s="1250"/>
      <c r="P104" s="1254" t="s">
        <v>341</v>
      </c>
      <c r="Q104" s="1255"/>
      <c r="R104" s="1256"/>
      <c r="S104" s="234" t="str">
        <f>IF(S103="","",VLOOKUP(S103,'シフト記号表（勤務時間帯）'!$C$6:$K$35,9,FALSE))</f>
        <v/>
      </c>
      <c r="T104" s="235" t="str">
        <f>IF(T103="","",VLOOKUP(T103,'シフト記号表（勤務時間帯）'!$C$6:$K$35,9,FALSE))</f>
        <v/>
      </c>
      <c r="U104" s="235" t="str">
        <f>IF(U103="","",VLOOKUP(U103,'シフト記号表（勤務時間帯）'!$C$6:$K$35,9,FALSE))</f>
        <v/>
      </c>
      <c r="V104" s="235" t="str">
        <f>IF(V103="","",VLOOKUP(V103,'シフト記号表（勤務時間帯）'!$C$6:$K$35,9,FALSE))</f>
        <v/>
      </c>
      <c r="W104" s="235" t="str">
        <f>IF(W103="","",VLOOKUP(W103,'シフト記号表（勤務時間帯）'!$C$6:$K$35,9,FALSE))</f>
        <v/>
      </c>
      <c r="X104" s="235" t="str">
        <f>IF(X103="","",VLOOKUP(X103,'シフト記号表（勤務時間帯）'!$C$6:$K$35,9,FALSE))</f>
        <v/>
      </c>
      <c r="Y104" s="236" t="str">
        <f>IF(Y103="","",VLOOKUP(Y103,'シフト記号表（勤務時間帯）'!$C$6:$K$35,9,FALSE))</f>
        <v/>
      </c>
      <c r="Z104" s="234" t="str">
        <f>IF(Z103="","",VLOOKUP(Z103,'シフト記号表（勤務時間帯）'!$C$6:$K$35,9,FALSE))</f>
        <v/>
      </c>
      <c r="AA104" s="235" t="str">
        <f>IF(AA103="","",VLOOKUP(AA103,'シフト記号表（勤務時間帯）'!$C$6:$K$35,9,FALSE))</f>
        <v/>
      </c>
      <c r="AB104" s="235" t="str">
        <f>IF(AB103="","",VLOOKUP(AB103,'シフト記号表（勤務時間帯）'!$C$6:$K$35,9,FALSE))</f>
        <v/>
      </c>
      <c r="AC104" s="235" t="str">
        <f>IF(AC103="","",VLOOKUP(AC103,'シフト記号表（勤務時間帯）'!$C$6:$K$35,9,FALSE))</f>
        <v/>
      </c>
      <c r="AD104" s="235" t="str">
        <f>IF(AD103="","",VLOOKUP(AD103,'シフト記号表（勤務時間帯）'!$C$6:$K$35,9,FALSE))</f>
        <v/>
      </c>
      <c r="AE104" s="235" t="str">
        <f>IF(AE103="","",VLOOKUP(AE103,'シフト記号表（勤務時間帯）'!$C$6:$K$35,9,FALSE))</f>
        <v/>
      </c>
      <c r="AF104" s="236" t="str">
        <f>IF(AF103="","",VLOOKUP(AF103,'シフト記号表（勤務時間帯）'!$C$6:$K$35,9,FALSE))</f>
        <v/>
      </c>
      <c r="AG104" s="234" t="str">
        <f>IF(AG103="","",VLOOKUP(AG103,'シフト記号表（勤務時間帯）'!$C$6:$K$35,9,FALSE))</f>
        <v/>
      </c>
      <c r="AH104" s="235" t="str">
        <f>IF(AH103="","",VLOOKUP(AH103,'シフト記号表（勤務時間帯）'!$C$6:$K$35,9,FALSE))</f>
        <v/>
      </c>
      <c r="AI104" s="235" t="str">
        <f>IF(AI103="","",VLOOKUP(AI103,'シフト記号表（勤務時間帯）'!$C$6:$K$35,9,FALSE))</f>
        <v/>
      </c>
      <c r="AJ104" s="235" t="str">
        <f>IF(AJ103="","",VLOOKUP(AJ103,'シフト記号表（勤務時間帯）'!$C$6:$K$35,9,FALSE))</f>
        <v/>
      </c>
      <c r="AK104" s="235" t="str">
        <f>IF(AK103="","",VLOOKUP(AK103,'シフト記号表（勤務時間帯）'!$C$6:$K$35,9,FALSE))</f>
        <v/>
      </c>
      <c r="AL104" s="235" t="str">
        <f>IF(AL103="","",VLOOKUP(AL103,'シフト記号表（勤務時間帯）'!$C$6:$K$35,9,FALSE))</f>
        <v/>
      </c>
      <c r="AM104" s="236" t="str">
        <f>IF(AM103="","",VLOOKUP(AM103,'シフト記号表（勤務時間帯）'!$C$6:$K$35,9,FALSE))</f>
        <v/>
      </c>
      <c r="AN104" s="234" t="str">
        <f>IF(AN103="","",VLOOKUP(AN103,'シフト記号表（勤務時間帯）'!$C$6:$K$35,9,FALSE))</f>
        <v/>
      </c>
      <c r="AO104" s="235" t="str">
        <f>IF(AO103="","",VLOOKUP(AO103,'シフト記号表（勤務時間帯）'!$C$6:$K$35,9,FALSE))</f>
        <v/>
      </c>
      <c r="AP104" s="235" t="str">
        <f>IF(AP103="","",VLOOKUP(AP103,'シフト記号表（勤務時間帯）'!$C$6:$K$35,9,FALSE))</f>
        <v/>
      </c>
      <c r="AQ104" s="235" t="str">
        <f>IF(AQ103="","",VLOOKUP(AQ103,'シフト記号表（勤務時間帯）'!$C$6:$K$35,9,FALSE))</f>
        <v/>
      </c>
      <c r="AR104" s="235" t="str">
        <f>IF(AR103="","",VLOOKUP(AR103,'シフト記号表（勤務時間帯）'!$C$6:$K$35,9,FALSE))</f>
        <v/>
      </c>
      <c r="AS104" s="235" t="str">
        <f>IF(AS103="","",VLOOKUP(AS103,'シフト記号表（勤務時間帯）'!$C$6:$K$35,9,FALSE))</f>
        <v/>
      </c>
      <c r="AT104" s="236" t="str">
        <f>IF(AT103="","",VLOOKUP(AT103,'シフト記号表（勤務時間帯）'!$C$6:$K$35,9,FALSE))</f>
        <v/>
      </c>
      <c r="AU104" s="234" t="str">
        <f>IF(AU103="","",VLOOKUP(AU103,'シフト記号表（勤務時間帯）'!$C$6:$K$35,9,FALSE))</f>
        <v/>
      </c>
      <c r="AV104" s="235" t="str">
        <f>IF(AV103="","",VLOOKUP(AV103,'シフト記号表（勤務時間帯）'!$C$6:$K$35,9,FALSE))</f>
        <v/>
      </c>
      <c r="AW104" s="235" t="str">
        <f>IF(AW103="","",VLOOKUP(AW103,'シフト記号表（勤務時間帯）'!$C$6:$K$35,9,FALSE))</f>
        <v/>
      </c>
      <c r="AX104" s="1257" t="str">
        <f>IF($BB$3="４週",SUM(S104:AT104),IF($BB$3="暦月",SUM(S104:AW104),""))</f>
        <v/>
      </c>
      <c r="AY104" s="1258"/>
      <c r="AZ104" s="1259" t="str">
        <f>IF($BB$3="４週",AX104/4,IF($BB$3="暦月",'勤務表（参考様式１_100名まで）'!AX104/('勤務表（参考様式１_100名まで）'!$BB$8/7),""))</f>
        <v/>
      </c>
      <c r="BA104" s="1260"/>
      <c r="BB104" s="1248"/>
      <c r="BC104" s="1249"/>
      <c r="BD104" s="1249"/>
      <c r="BE104" s="1249"/>
      <c r="BF104" s="1250"/>
    </row>
    <row r="105" spans="2:58" ht="20.25" customHeight="1" x14ac:dyDescent="0.2">
      <c r="B105" s="1268"/>
      <c r="C105" s="1275"/>
      <c r="D105" s="1276"/>
      <c r="E105" s="1277"/>
      <c r="F105" s="242">
        <f>C103</f>
        <v>0</v>
      </c>
      <c r="G105" s="1280"/>
      <c r="H105" s="1284"/>
      <c r="I105" s="1282"/>
      <c r="J105" s="1282"/>
      <c r="K105" s="1283"/>
      <c r="L105" s="1287"/>
      <c r="M105" s="1252"/>
      <c r="N105" s="1252"/>
      <c r="O105" s="1253"/>
      <c r="P105" s="1261" t="s">
        <v>342</v>
      </c>
      <c r="Q105" s="1262"/>
      <c r="R105" s="1263"/>
      <c r="S105" s="238" t="str">
        <f>IF(S103="","",VLOOKUP(S103,'シフト記号表（勤務時間帯）'!$C$6:$U$35,19,FALSE))</f>
        <v/>
      </c>
      <c r="T105" s="239" t="str">
        <f>IF(T103="","",VLOOKUP(T103,'シフト記号表（勤務時間帯）'!$C$6:$U$35,19,FALSE))</f>
        <v/>
      </c>
      <c r="U105" s="239" t="str">
        <f>IF(U103="","",VLOOKUP(U103,'シフト記号表（勤務時間帯）'!$C$6:$U$35,19,FALSE))</f>
        <v/>
      </c>
      <c r="V105" s="239" t="str">
        <f>IF(V103="","",VLOOKUP(V103,'シフト記号表（勤務時間帯）'!$C$6:$U$35,19,FALSE))</f>
        <v/>
      </c>
      <c r="W105" s="239" t="str">
        <f>IF(W103="","",VLOOKUP(W103,'シフト記号表（勤務時間帯）'!$C$6:$U$35,19,FALSE))</f>
        <v/>
      </c>
      <c r="X105" s="239" t="str">
        <f>IF(X103="","",VLOOKUP(X103,'シフト記号表（勤務時間帯）'!$C$6:$U$35,19,FALSE))</f>
        <v/>
      </c>
      <c r="Y105" s="240" t="str">
        <f>IF(Y103="","",VLOOKUP(Y103,'シフト記号表（勤務時間帯）'!$C$6:$U$35,19,FALSE))</f>
        <v/>
      </c>
      <c r="Z105" s="238" t="str">
        <f>IF(Z103="","",VLOOKUP(Z103,'シフト記号表（勤務時間帯）'!$C$6:$U$35,19,FALSE))</f>
        <v/>
      </c>
      <c r="AA105" s="239" t="str">
        <f>IF(AA103="","",VLOOKUP(AA103,'シフト記号表（勤務時間帯）'!$C$6:$U$35,19,FALSE))</f>
        <v/>
      </c>
      <c r="AB105" s="239" t="str">
        <f>IF(AB103="","",VLOOKUP(AB103,'シフト記号表（勤務時間帯）'!$C$6:$U$35,19,FALSE))</f>
        <v/>
      </c>
      <c r="AC105" s="239" t="str">
        <f>IF(AC103="","",VLOOKUP(AC103,'シフト記号表（勤務時間帯）'!$C$6:$U$35,19,FALSE))</f>
        <v/>
      </c>
      <c r="AD105" s="239" t="str">
        <f>IF(AD103="","",VLOOKUP(AD103,'シフト記号表（勤務時間帯）'!$C$6:$U$35,19,FALSE))</f>
        <v/>
      </c>
      <c r="AE105" s="239" t="str">
        <f>IF(AE103="","",VLOOKUP(AE103,'シフト記号表（勤務時間帯）'!$C$6:$U$35,19,FALSE))</f>
        <v/>
      </c>
      <c r="AF105" s="240" t="str">
        <f>IF(AF103="","",VLOOKUP(AF103,'シフト記号表（勤務時間帯）'!$C$6:$U$35,19,FALSE))</f>
        <v/>
      </c>
      <c r="AG105" s="238" t="str">
        <f>IF(AG103="","",VLOOKUP(AG103,'シフト記号表（勤務時間帯）'!$C$6:$U$35,19,FALSE))</f>
        <v/>
      </c>
      <c r="AH105" s="239" t="str">
        <f>IF(AH103="","",VLOOKUP(AH103,'シフト記号表（勤務時間帯）'!$C$6:$U$35,19,FALSE))</f>
        <v/>
      </c>
      <c r="AI105" s="239" t="str">
        <f>IF(AI103="","",VLOOKUP(AI103,'シフト記号表（勤務時間帯）'!$C$6:$U$35,19,FALSE))</f>
        <v/>
      </c>
      <c r="AJ105" s="239" t="str">
        <f>IF(AJ103="","",VLOOKUP(AJ103,'シフト記号表（勤務時間帯）'!$C$6:$U$35,19,FALSE))</f>
        <v/>
      </c>
      <c r="AK105" s="239" t="str">
        <f>IF(AK103="","",VLOOKUP(AK103,'シフト記号表（勤務時間帯）'!$C$6:$U$35,19,FALSE))</f>
        <v/>
      </c>
      <c r="AL105" s="239" t="str">
        <f>IF(AL103="","",VLOOKUP(AL103,'シフト記号表（勤務時間帯）'!$C$6:$U$35,19,FALSE))</f>
        <v/>
      </c>
      <c r="AM105" s="240" t="str">
        <f>IF(AM103="","",VLOOKUP(AM103,'シフト記号表（勤務時間帯）'!$C$6:$U$35,19,FALSE))</f>
        <v/>
      </c>
      <c r="AN105" s="238" t="str">
        <f>IF(AN103="","",VLOOKUP(AN103,'シフト記号表（勤務時間帯）'!$C$6:$U$35,19,FALSE))</f>
        <v/>
      </c>
      <c r="AO105" s="239" t="str">
        <f>IF(AO103="","",VLOOKUP(AO103,'シフト記号表（勤務時間帯）'!$C$6:$U$35,19,FALSE))</f>
        <v/>
      </c>
      <c r="AP105" s="239" t="str">
        <f>IF(AP103="","",VLOOKUP(AP103,'シフト記号表（勤務時間帯）'!$C$6:$U$35,19,FALSE))</f>
        <v/>
      </c>
      <c r="AQ105" s="239" t="str">
        <f>IF(AQ103="","",VLOOKUP(AQ103,'シフト記号表（勤務時間帯）'!$C$6:$U$35,19,FALSE))</f>
        <v/>
      </c>
      <c r="AR105" s="239" t="str">
        <f>IF(AR103="","",VLOOKUP(AR103,'シフト記号表（勤務時間帯）'!$C$6:$U$35,19,FALSE))</f>
        <v/>
      </c>
      <c r="AS105" s="239" t="str">
        <f>IF(AS103="","",VLOOKUP(AS103,'シフト記号表（勤務時間帯）'!$C$6:$U$35,19,FALSE))</f>
        <v/>
      </c>
      <c r="AT105" s="240" t="str">
        <f>IF(AT103="","",VLOOKUP(AT103,'シフト記号表（勤務時間帯）'!$C$6:$U$35,19,FALSE))</f>
        <v/>
      </c>
      <c r="AU105" s="238" t="str">
        <f>IF(AU103="","",VLOOKUP(AU103,'シフト記号表（勤務時間帯）'!$C$6:$U$35,19,FALSE))</f>
        <v/>
      </c>
      <c r="AV105" s="239" t="str">
        <f>IF(AV103="","",VLOOKUP(AV103,'シフト記号表（勤務時間帯）'!$C$6:$U$35,19,FALSE))</f>
        <v/>
      </c>
      <c r="AW105" s="239" t="str">
        <f>IF(AW103="","",VLOOKUP(AW103,'シフト記号表（勤務時間帯）'!$C$6:$U$35,19,FALSE))</f>
        <v/>
      </c>
      <c r="AX105" s="1264" t="str">
        <f>IF($BB$3="４週",SUM(S105:AT105),IF($BB$3="暦月",SUM(S105:AW105),""))</f>
        <v/>
      </c>
      <c r="AY105" s="1265"/>
      <c r="AZ105" s="1266" t="str">
        <f>IF($BB$3="４週",AX105/4,IF($BB$3="暦月",'勤務表（参考様式１_100名まで）'!AX105/('勤務表（参考様式１_100名まで）'!$BB$8/7),""))</f>
        <v/>
      </c>
      <c r="BA105" s="1267"/>
      <c r="BB105" s="1251"/>
      <c r="BC105" s="1252"/>
      <c r="BD105" s="1252"/>
      <c r="BE105" s="1252"/>
      <c r="BF105" s="1253"/>
    </row>
    <row r="106" spans="2:58" ht="20.25" customHeight="1" x14ac:dyDescent="0.2">
      <c r="B106" s="1268">
        <f>B103+1</f>
        <v>29</v>
      </c>
      <c r="C106" s="1269"/>
      <c r="D106" s="1270"/>
      <c r="E106" s="1271"/>
      <c r="F106" s="241"/>
      <c r="G106" s="1278"/>
      <c r="H106" s="1281"/>
      <c r="I106" s="1282"/>
      <c r="J106" s="1282"/>
      <c r="K106" s="1283"/>
      <c r="L106" s="1285"/>
      <c r="M106" s="1246"/>
      <c r="N106" s="1246"/>
      <c r="O106" s="1247"/>
      <c r="P106" s="1288" t="s">
        <v>340</v>
      </c>
      <c r="Q106" s="1289"/>
      <c r="R106" s="1290"/>
      <c r="S106" s="230"/>
      <c r="T106" s="231"/>
      <c r="U106" s="231"/>
      <c r="V106" s="231"/>
      <c r="W106" s="231"/>
      <c r="X106" s="231"/>
      <c r="Y106" s="232"/>
      <c r="Z106" s="230"/>
      <c r="AA106" s="231"/>
      <c r="AB106" s="231"/>
      <c r="AC106" s="231"/>
      <c r="AD106" s="231"/>
      <c r="AE106" s="231"/>
      <c r="AF106" s="232"/>
      <c r="AG106" s="230"/>
      <c r="AH106" s="231"/>
      <c r="AI106" s="231"/>
      <c r="AJ106" s="231"/>
      <c r="AK106" s="231"/>
      <c r="AL106" s="231"/>
      <c r="AM106" s="232"/>
      <c r="AN106" s="230"/>
      <c r="AO106" s="231"/>
      <c r="AP106" s="231"/>
      <c r="AQ106" s="231"/>
      <c r="AR106" s="231"/>
      <c r="AS106" s="231"/>
      <c r="AT106" s="232"/>
      <c r="AU106" s="230"/>
      <c r="AV106" s="231"/>
      <c r="AW106" s="231"/>
      <c r="AX106" s="1241"/>
      <c r="AY106" s="1242"/>
      <c r="AZ106" s="1243"/>
      <c r="BA106" s="1244"/>
      <c r="BB106" s="1245"/>
      <c r="BC106" s="1246"/>
      <c r="BD106" s="1246"/>
      <c r="BE106" s="1246"/>
      <c r="BF106" s="1247"/>
    </row>
    <row r="107" spans="2:58" ht="20.25" customHeight="1" x14ac:dyDescent="0.2">
      <c r="B107" s="1268"/>
      <c r="C107" s="1272"/>
      <c r="D107" s="1273"/>
      <c r="E107" s="1274"/>
      <c r="F107" s="233"/>
      <c r="G107" s="1279"/>
      <c r="H107" s="1284"/>
      <c r="I107" s="1282"/>
      <c r="J107" s="1282"/>
      <c r="K107" s="1283"/>
      <c r="L107" s="1286"/>
      <c r="M107" s="1249"/>
      <c r="N107" s="1249"/>
      <c r="O107" s="1250"/>
      <c r="P107" s="1254" t="s">
        <v>341</v>
      </c>
      <c r="Q107" s="1255"/>
      <c r="R107" s="1256"/>
      <c r="S107" s="234" t="str">
        <f>IF(S106="","",VLOOKUP(S106,'シフト記号表（勤務時間帯）'!$C$6:$K$35,9,FALSE))</f>
        <v/>
      </c>
      <c r="T107" s="235" t="str">
        <f>IF(T106="","",VLOOKUP(T106,'シフト記号表（勤務時間帯）'!$C$6:$K$35,9,FALSE))</f>
        <v/>
      </c>
      <c r="U107" s="235" t="str">
        <f>IF(U106="","",VLOOKUP(U106,'シフト記号表（勤務時間帯）'!$C$6:$K$35,9,FALSE))</f>
        <v/>
      </c>
      <c r="V107" s="235" t="str">
        <f>IF(V106="","",VLOOKUP(V106,'シフト記号表（勤務時間帯）'!$C$6:$K$35,9,FALSE))</f>
        <v/>
      </c>
      <c r="W107" s="235" t="str">
        <f>IF(W106="","",VLOOKUP(W106,'シフト記号表（勤務時間帯）'!$C$6:$K$35,9,FALSE))</f>
        <v/>
      </c>
      <c r="X107" s="235" t="str">
        <f>IF(X106="","",VLOOKUP(X106,'シフト記号表（勤務時間帯）'!$C$6:$K$35,9,FALSE))</f>
        <v/>
      </c>
      <c r="Y107" s="236" t="str">
        <f>IF(Y106="","",VLOOKUP(Y106,'シフト記号表（勤務時間帯）'!$C$6:$K$35,9,FALSE))</f>
        <v/>
      </c>
      <c r="Z107" s="234" t="str">
        <f>IF(Z106="","",VLOOKUP(Z106,'シフト記号表（勤務時間帯）'!$C$6:$K$35,9,FALSE))</f>
        <v/>
      </c>
      <c r="AA107" s="235" t="str">
        <f>IF(AA106="","",VLOOKUP(AA106,'シフト記号表（勤務時間帯）'!$C$6:$K$35,9,FALSE))</f>
        <v/>
      </c>
      <c r="AB107" s="235" t="str">
        <f>IF(AB106="","",VLOOKUP(AB106,'シフト記号表（勤務時間帯）'!$C$6:$K$35,9,FALSE))</f>
        <v/>
      </c>
      <c r="AC107" s="235" t="str">
        <f>IF(AC106="","",VLOOKUP(AC106,'シフト記号表（勤務時間帯）'!$C$6:$K$35,9,FALSE))</f>
        <v/>
      </c>
      <c r="AD107" s="235" t="str">
        <f>IF(AD106="","",VLOOKUP(AD106,'シフト記号表（勤務時間帯）'!$C$6:$K$35,9,FALSE))</f>
        <v/>
      </c>
      <c r="AE107" s="235" t="str">
        <f>IF(AE106="","",VLOOKUP(AE106,'シフト記号表（勤務時間帯）'!$C$6:$K$35,9,FALSE))</f>
        <v/>
      </c>
      <c r="AF107" s="236" t="str">
        <f>IF(AF106="","",VLOOKUP(AF106,'シフト記号表（勤務時間帯）'!$C$6:$K$35,9,FALSE))</f>
        <v/>
      </c>
      <c r="AG107" s="234" t="str">
        <f>IF(AG106="","",VLOOKUP(AG106,'シフト記号表（勤務時間帯）'!$C$6:$K$35,9,FALSE))</f>
        <v/>
      </c>
      <c r="AH107" s="235" t="str">
        <f>IF(AH106="","",VLOOKUP(AH106,'シフト記号表（勤務時間帯）'!$C$6:$K$35,9,FALSE))</f>
        <v/>
      </c>
      <c r="AI107" s="235" t="str">
        <f>IF(AI106="","",VLOOKUP(AI106,'シフト記号表（勤務時間帯）'!$C$6:$K$35,9,FALSE))</f>
        <v/>
      </c>
      <c r="AJ107" s="235" t="str">
        <f>IF(AJ106="","",VLOOKUP(AJ106,'シフト記号表（勤務時間帯）'!$C$6:$K$35,9,FALSE))</f>
        <v/>
      </c>
      <c r="AK107" s="235" t="str">
        <f>IF(AK106="","",VLOOKUP(AK106,'シフト記号表（勤務時間帯）'!$C$6:$K$35,9,FALSE))</f>
        <v/>
      </c>
      <c r="AL107" s="235" t="str">
        <f>IF(AL106="","",VLOOKUP(AL106,'シフト記号表（勤務時間帯）'!$C$6:$K$35,9,FALSE))</f>
        <v/>
      </c>
      <c r="AM107" s="236" t="str">
        <f>IF(AM106="","",VLOOKUP(AM106,'シフト記号表（勤務時間帯）'!$C$6:$K$35,9,FALSE))</f>
        <v/>
      </c>
      <c r="AN107" s="234" t="str">
        <f>IF(AN106="","",VLOOKUP(AN106,'シフト記号表（勤務時間帯）'!$C$6:$K$35,9,FALSE))</f>
        <v/>
      </c>
      <c r="AO107" s="235" t="str">
        <f>IF(AO106="","",VLOOKUP(AO106,'シフト記号表（勤務時間帯）'!$C$6:$K$35,9,FALSE))</f>
        <v/>
      </c>
      <c r="AP107" s="235" t="str">
        <f>IF(AP106="","",VLOOKUP(AP106,'シフト記号表（勤務時間帯）'!$C$6:$K$35,9,FALSE))</f>
        <v/>
      </c>
      <c r="AQ107" s="235" t="str">
        <f>IF(AQ106="","",VLOOKUP(AQ106,'シフト記号表（勤務時間帯）'!$C$6:$K$35,9,FALSE))</f>
        <v/>
      </c>
      <c r="AR107" s="235" t="str">
        <f>IF(AR106="","",VLOOKUP(AR106,'シフト記号表（勤務時間帯）'!$C$6:$K$35,9,FALSE))</f>
        <v/>
      </c>
      <c r="AS107" s="235" t="str">
        <f>IF(AS106="","",VLOOKUP(AS106,'シフト記号表（勤務時間帯）'!$C$6:$K$35,9,FALSE))</f>
        <v/>
      </c>
      <c r="AT107" s="236" t="str">
        <f>IF(AT106="","",VLOOKUP(AT106,'シフト記号表（勤務時間帯）'!$C$6:$K$35,9,FALSE))</f>
        <v/>
      </c>
      <c r="AU107" s="234" t="str">
        <f>IF(AU106="","",VLOOKUP(AU106,'シフト記号表（勤務時間帯）'!$C$6:$K$35,9,FALSE))</f>
        <v/>
      </c>
      <c r="AV107" s="235" t="str">
        <f>IF(AV106="","",VLOOKUP(AV106,'シフト記号表（勤務時間帯）'!$C$6:$K$35,9,FALSE))</f>
        <v/>
      </c>
      <c r="AW107" s="235" t="str">
        <f>IF(AW106="","",VLOOKUP(AW106,'シフト記号表（勤務時間帯）'!$C$6:$K$35,9,FALSE))</f>
        <v/>
      </c>
      <c r="AX107" s="1257" t="str">
        <f>IF($BB$3="４週",SUM(S107:AT107),IF($BB$3="暦月",SUM(S107:AW107),""))</f>
        <v/>
      </c>
      <c r="AY107" s="1258"/>
      <c r="AZ107" s="1259" t="str">
        <f>IF($BB$3="４週",AX107/4,IF($BB$3="暦月",'勤務表（参考様式１_100名まで）'!AX107/('勤務表（参考様式１_100名まで）'!$BB$8/7),""))</f>
        <v/>
      </c>
      <c r="BA107" s="1260"/>
      <c r="BB107" s="1248"/>
      <c r="BC107" s="1249"/>
      <c r="BD107" s="1249"/>
      <c r="BE107" s="1249"/>
      <c r="BF107" s="1250"/>
    </row>
    <row r="108" spans="2:58" ht="20.25" customHeight="1" x14ac:dyDescent="0.2">
      <c r="B108" s="1268"/>
      <c r="C108" s="1275"/>
      <c r="D108" s="1276"/>
      <c r="E108" s="1277"/>
      <c r="F108" s="242">
        <f>C106</f>
        <v>0</v>
      </c>
      <c r="G108" s="1280"/>
      <c r="H108" s="1284"/>
      <c r="I108" s="1282"/>
      <c r="J108" s="1282"/>
      <c r="K108" s="1283"/>
      <c r="L108" s="1287"/>
      <c r="M108" s="1252"/>
      <c r="N108" s="1252"/>
      <c r="O108" s="1253"/>
      <c r="P108" s="1261" t="s">
        <v>342</v>
      </c>
      <c r="Q108" s="1262"/>
      <c r="R108" s="1263"/>
      <c r="S108" s="238" t="str">
        <f>IF(S106="","",VLOOKUP(S106,'シフト記号表（勤務時間帯）'!$C$6:$U$35,19,FALSE))</f>
        <v/>
      </c>
      <c r="T108" s="239" t="str">
        <f>IF(T106="","",VLOOKUP(T106,'シフト記号表（勤務時間帯）'!$C$6:$U$35,19,FALSE))</f>
        <v/>
      </c>
      <c r="U108" s="239" t="str">
        <f>IF(U106="","",VLOOKUP(U106,'シフト記号表（勤務時間帯）'!$C$6:$U$35,19,FALSE))</f>
        <v/>
      </c>
      <c r="V108" s="239" t="str">
        <f>IF(V106="","",VLOOKUP(V106,'シフト記号表（勤務時間帯）'!$C$6:$U$35,19,FALSE))</f>
        <v/>
      </c>
      <c r="W108" s="239" t="str">
        <f>IF(W106="","",VLOOKUP(W106,'シフト記号表（勤務時間帯）'!$C$6:$U$35,19,FALSE))</f>
        <v/>
      </c>
      <c r="X108" s="239" t="str">
        <f>IF(X106="","",VLOOKUP(X106,'シフト記号表（勤務時間帯）'!$C$6:$U$35,19,FALSE))</f>
        <v/>
      </c>
      <c r="Y108" s="240" t="str">
        <f>IF(Y106="","",VLOOKUP(Y106,'シフト記号表（勤務時間帯）'!$C$6:$U$35,19,FALSE))</f>
        <v/>
      </c>
      <c r="Z108" s="238" t="str">
        <f>IF(Z106="","",VLOOKUP(Z106,'シフト記号表（勤務時間帯）'!$C$6:$U$35,19,FALSE))</f>
        <v/>
      </c>
      <c r="AA108" s="239" t="str">
        <f>IF(AA106="","",VLOOKUP(AA106,'シフト記号表（勤務時間帯）'!$C$6:$U$35,19,FALSE))</f>
        <v/>
      </c>
      <c r="AB108" s="239" t="str">
        <f>IF(AB106="","",VLOOKUP(AB106,'シフト記号表（勤務時間帯）'!$C$6:$U$35,19,FALSE))</f>
        <v/>
      </c>
      <c r="AC108" s="239" t="str">
        <f>IF(AC106="","",VLOOKUP(AC106,'シフト記号表（勤務時間帯）'!$C$6:$U$35,19,FALSE))</f>
        <v/>
      </c>
      <c r="AD108" s="239" t="str">
        <f>IF(AD106="","",VLOOKUP(AD106,'シフト記号表（勤務時間帯）'!$C$6:$U$35,19,FALSE))</f>
        <v/>
      </c>
      <c r="AE108" s="239" t="str">
        <f>IF(AE106="","",VLOOKUP(AE106,'シフト記号表（勤務時間帯）'!$C$6:$U$35,19,FALSE))</f>
        <v/>
      </c>
      <c r="AF108" s="240" t="str">
        <f>IF(AF106="","",VLOOKUP(AF106,'シフト記号表（勤務時間帯）'!$C$6:$U$35,19,FALSE))</f>
        <v/>
      </c>
      <c r="AG108" s="238" t="str">
        <f>IF(AG106="","",VLOOKUP(AG106,'シフト記号表（勤務時間帯）'!$C$6:$U$35,19,FALSE))</f>
        <v/>
      </c>
      <c r="AH108" s="239" t="str">
        <f>IF(AH106="","",VLOOKUP(AH106,'シフト記号表（勤務時間帯）'!$C$6:$U$35,19,FALSE))</f>
        <v/>
      </c>
      <c r="AI108" s="239" t="str">
        <f>IF(AI106="","",VLOOKUP(AI106,'シフト記号表（勤務時間帯）'!$C$6:$U$35,19,FALSE))</f>
        <v/>
      </c>
      <c r="AJ108" s="239" t="str">
        <f>IF(AJ106="","",VLOOKUP(AJ106,'シフト記号表（勤務時間帯）'!$C$6:$U$35,19,FALSE))</f>
        <v/>
      </c>
      <c r="AK108" s="239" t="str">
        <f>IF(AK106="","",VLOOKUP(AK106,'シフト記号表（勤務時間帯）'!$C$6:$U$35,19,FALSE))</f>
        <v/>
      </c>
      <c r="AL108" s="239" t="str">
        <f>IF(AL106="","",VLOOKUP(AL106,'シフト記号表（勤務時間帯）'!$C$6:$U$35,19,FALSE))</f>
        <v/>
      </c>
      <c r="AM108" s="240" t="str">
        <f>IF(AM106="","",VLOOKUP(AM106,'シフト記号表（勤務時間帯）'!$C$6:$U$35,19,FALSE))</f>
        <v/>
      </c>
      <c r="AN108" s="238" t="str">
        <f>IF(AN106="","",VLOOKUP(AN106,'シフト記号表（勤務時間帯）'!$C$6:$U$35,19,FALSE))</f>
        <v/>
      </c>
      <c r="AO108" s="239" t="str">
        <f>IF(AO106="","",VLOOKUP(AO106,'シフト記号表（勤務時間帯）'!$C$6:$U$35,19,FALSE))</f>
        <v/>
      </c>
      <c r="AP108" s="239" t="str">
        <f>IF(AP106="","",VLOOKUP(AP106,'シフト記号表（勤務時間帯）'!$C$6:$U$35,19,FALSE))</f>
        <v/>
      </c>
      <c r="AQ108" s="239" t="str">
        <f>IF(AQ106="","",VLOOKUP(AQ106,'シフト記号表（勤務時間帯）'!$C$6:$U$35,19,FALSE))</f>
        <v/>
      </c>
      <c r="AR108" s="239" t="str">
        <f>IF(AR106="","",VLOOKUP(AR106,'シフト記号表（勤務時間帯）'!$C$6:$U$35,19,FALSE))</f>
        <v/>
      </c>
      <c r="AS108" s="239" t="str">
        <f>IF(AS106="","",VLOOKUP(AS106,'シフト記号表（勤務時間帯）'!$C$6:$U$35,19,FALSE))</f>
        <v/>
      </c>
      <c r="AT108" s="240" t="str">
        <f>IF(AT106="","",VLOOKUP(AT106,'シフト記号表（勤務時間帯）'!$C$6:$U$35,19,FALSE))</f>
        <v/>
      </c>
      <c r="AU108" s="238" t="str">
        <f>IF(AU106="","",VLOOKUP(AU106,'シフト記号表（勤務時間帯）'!$C$6:$U$35,19,FALSE))</f>
        <v/>
      </c>
      <c r="AV108" s="239" t="str">
        <f>IF(AV106="","",VLOOKUP(AV106,'シフト記号表（勤務時間帯）'!$C$6:$U$35,19,FALSE))</f>
        <v/>
      </c>
      <c r="AW108" s="239" t="str">
        <f>IF(AW106="","",VLOOKUP(AW106,'シフト記号表（勤務時間帯）'!$C$6:$U$35,19,FALSE))</f>
        <v/>
      </c>
      <c r="AX108" s="1264" t="str">
        <f>IF($BB$3="４週",SUM(S108:AT108),IF($BB$3="暦月",SUM(S108:AW108),""))</f>
        <v/>
      </c>
      <c r="AY108" s="1265"/>
      <c r="AZ108" s="1266" t="str">
        <f>IF($BB$3="４週",AX108/4,IF($BB$3="暦月",'勤務表（参考様式１_100名まで）'!AX108/('勤務表（参考様式１_100名まで）'!$BB$8/7),""))</f>
        <v/>
      </c>
      <c r="BA108" s="1267"/>
      <c r="BB108" s="1251"/>
      <c r="BC108" s="1252"/>
      <c r="BD108" s="1252"/>
      <c r="BE108" s="1252"/>
      <c r="BF108" s="1253"/>
    </row>
    <row r="109" spans="2:58" ht="20.25" customHeight="1" x14ac:dyDescent="0.2">
      <c r="B109" s="1268">
        <f>B106+1</f>
        <v>30</v>
      </c>
      <c r="C109" s="1269"/>
      <c r="D109" s="1270"/>
      <c r="E109" s="1271"/>
      <c r="F109" s="241"/>
      <c r="G109" s="1278"/>
      <c r="H109" s="1281"/>
      <c r="I109" s="1282"/>
      <c r="J109" s="1282"/>
      <c r="K109" s="1283"/>
      <c r="L109" s="1285"/>
      <c r="M109" s="1246"/>
      <c r="N109" s="1246"/>
      <c r="O109" s="1247"/>
      <c r="P109" s="1288" t="s">
        <v>340</v>
      </c>
      <c r="Q109" s="1289"/>
      <c r="R109" s="1290"/>
      <c r="S109" s="230"/>
      <c r="T109" s="231"/>
      <c r="U109" s="231"/>
      <c r="V109" s="231"/>
      <c r="W109" s="231"/>
      <c r="X109" s="231"/>
      <c r="Y109" s="232"/>
      <c r="Z109" s="230"/>
      <c r="AA109" s="231"/>
      <c r="AB109" s="231"/>
      <c r="AC109" s="231"/>
      <c r="AD109" s="231"/>
      <c r="AE109" s="231"/>
      <c r="AF109" s="232"/>
      <c r="AG109" s="230"/>
      <c r="AH109" s="231"/>
      <c r="AI109" s="231"/>
      <c r="AJ109" s="231"/>
      <c r="AK109" s="231"/>
      <c r="AL109" s="231"/>
      <c r="AM109" s="232"/>
      <c r="AN109" s="230"/>
      <c r="AO109" s="231"/>
      <c r="AP109" s="231"/>
      <c r="AQ109" s="231"/>
      <c r="AR109" s="231"/>
      <c r="AS109" s="231"/>
      <c r="AT109" s="232"/>
      <c r="AU109" s="230"/>
      <c r="AV109" s="231"/>
      <c r="AW109" s="231"/>
      <c r="AX109" s="1241"/>
      <c r="AY109" s="1242"/>
      <c r="AZ109" s="1243"/>
      <c r="BA109" s="1244"/>
      <c r="BB109" s="1245"/>
      <c r="BC109" s="1246"/>
      <c r="BD109" s="1246"/>
      <c r="BE109" s="1246"/>
      <c r="BF109" s="1247"/>
    </row>
    <row r="110" spans="2:58" ht="20.25" customHeight="1" x14ac:dyDescent="0.2">
      <c r="B110" s="1268"/>
      <c r="C110" s="1272"/>
      <c r="D110" s="1273"/>
      <c r="E110" s="1274"/>
      <c r="F110" s="233"/>
      <c r="G110" s="1279"/>
      <c r="H110" s="1284"/>
      <c r="I110" s="1282"/>
      <c r="J110" s="1282"/>
      <c r="K110" s="1283"/>
      <c r="L110" s="1286"/>
      <c r="M110" s="1249"/>
      <c r="N110" s="1249"/>
      <c r="O110" s="1250"/>
      <c r="P110" s="1254" t="s">
        <v>341</v>
      </c>
      <c r="Q110" s="1255"/>
      <c r="R110" s="1256"/>
      <c r="S110" s="234" t="str">
        <f>IF(S109="","",VLOOKUP(S109,'シフト記号表（勤務時間帯）'!$C$6:$K$35,9,FALSE))</f>
        <v/>
      </c>
      <c r="T110" s="235" t="str">
        <f>IF(T109="","",VLOOKUP(T109,'シフト記号表（勤務時間帯）'!$C$6:$K$35,9,FALSE))</f>
        <v/>
      </c>
      <c r="U110" s="235" t="str">
        <f>IF(U109="","",VLOOKUP(U109,'シフト記号表（勤務時間帯）'!$C$6:$K$35,9,FALSE))</f>
        <v/>
      </c>
      <c r="V110" s="235" t="str">
        <f>IF(V109="","",VLOOKUP(V109,'シフト記号表（勤務時間帯）'!$C$6:$K$35,9,FALSE))</f>
        <v/>
      </c>
      <c r="W110" s="235" t="str">
        <f>IF(W109="","",VLOOKUP(W109,'シフト記号表（勤務時間帯）'!$C$6:$K$35,9,FALSE))</f>
        <v/>
      </c>
      <c r="X110" s="235" t="str">
        <f>IF(X109="","",VLOOKUP(X109,'シフト記号表（勤務時間帯）'!$C$6:$K$35,9,FALSE))</f>
        <v/>
      </c>
      <c r="Y110" s="236" t="str">
        <f>IF(Y109="","",VLOOKUP(Y109,'シフト記号表（勤務時間帯）'!$C$6:$K$35,9,FALSE))</f>
        <v/>
      </c>
      <c r="Z110" s="234" t="str">
        <f>IF(Z109="","",VLOOKUP(Z109,'シフト記号表（勤務時間帯）'!$C$6:$K$35,9,FALSE))</f>
        <v/>
      </c>
      <c r="AA110" s="235" t="str">
        <f>IF(AA109="","",VLOOKUP(AA109,'シフト記号表（勤務時間帯）'!$C$6:$K$35,9,FALSE))</f>
        <v/>
      </c>
      <c r="AB110" s="235" t="str">
        <f>IF(AB109="","",VLOOKUP(AB109,'シフト記号表（勤務時間帯）'!$C$6:$K$35,9,FALSE))</f>
        <v/>
      </c>
      <c r="AC110" s="235" t="str">
        <f>IF(AC109="","",VLOOKUP(AC109,'シフト記号表（勤務時間帯）'!$C$6:$K$35,9,FALSE))</f>
        <v/>
      </c>
      <c r="AD110" s="235" t="str">
        <f>IF(AD109="","",VLOOKUP(AD109,'シフト記号表（勤務時間帯）'!$C$6:$K$35,9,FALSE))</f>
        <v/>
      </c>
      <c r="AE110" s="235" t="str">
        <f>IF(AE109="","",VLOOKUP(AE109,'シフト記号表（勤務時間帯）'!$C$6:$K$35,9,FALSE))</f>
        <v/>
      </c>
      <c r="AF110" s="236" t="str">
        <f>IF(AF109="","",VLOOKUP(AF109,'シフト記号表（勤務時間帯）'!$C$6:$K$35,9,FALSE))</f>
        <v/>
      </c>
      <c r="AG110" s="234" t="str">
        <f>IF(AG109="","",VLOOKUP(AG109,'シフト記号表（勤務時間帯）'!$C$6:$K$35,9,FALSE))</f>
        <v/>
      </c>
      <c r="AH110" s="235" t="str">
        <f>IF(AH109="","",VLOOKUP(AH109,'シフト記号表（勤務時間帯）'!$C$6:$K$35,9,FALSE))</f>
        <v/>
      </c>
      <c r="AI110" s="235" t="str">
        <f>IF(AI109="","",VLOOKUP(AI109,'シフト記号表（勤務時間帯）'!$C$6:$K$35,9,FALSE))</f>
        <v/>
      </c>
      <c r="AJ110" s="235" t="str">
        <f>IF(AJ109="","",VLOOKUP(AJ109,'シフト記号表（勤務時間帯）'!$C$6:$K$35,9,FALSE))</f>
        <v/>
      </c>
      <c r="AK110" s="235" t="str">
        <f>IF(AK109="","",VLOOKUP(AK109,'シフト記号表（勤務時間帯）'!$C$6:$K$35,9,FALSE))</f>
        <v/>
      </c>
      <c r="AL110" s="235" t="str">
        <f>IF(AL109="","",VLOOKUP(AL109,'シフト記号表（勤務時間帯）'!$C$6:$K$35,9,FALSE))</f>
        <v/>
      </c>
      <c r="AM110" s="236" t="str">
        <f>IF(AM109="","",VLOOKUP(AM109,'シフト記号表（勤務時間帯）'!$C$6:$K$35,9,FALSE))</f>
        <v/>
      </c>
      <c r="AN110" s="234" t="str">
        <f>IF(AN109="","",VLOOKUP(AN109,'シフト記号表（勤務時間帯）'!$C$6:$K$35,9,FALSE))</f>
        <v/>
      </c>
      <c r="AO110" s="235" t="str">
        <f>IF(AO109="","",VLOOKUP(AO109,'シフト記号表（勤務時間帯）'!$C$6:$K$35,9,FALSE))</f>
        <v/>
      </c>
      <c r="AP110" s="235" t="str">
        <f>IF(AP109="","",VLOOKUP(AP109,'シフト記号表（勤務時間帯）'!$C$6:$K$35,9,FALSE))</f>
        <v/>
      </c>
      <c r="AQ110" s="235" t="str">
        <f>IF(AQ109="","",VLOOKUP(AQ109,'シフト記号表（勤務時間帯）'!$C$6:$K$35,9,FALSE))</f>
        <v/>
      </c>
      <c r="AR110" s="235" t="str">
        <f>IF(AR109="","",VLOOKUP(AR109,'シフト記号表（勤務時間帯）'!$C$6:$K$35,9,FALSE))</f>
        <v/>
      </c>
      <c r="AS110" s="235" t="str">
        <f>IF(AS109="","",VLOOKUP(AS109,'シフト記号表（勤務時間帯）'!$C$6:$K$35,9,FALSE))</f>
        <v/>
      </c>
      <c r="AT110" s="236" t="str">
        <f>IF(AT109="","",VLOOKUP(AT109,'シフト記号表（勤務時間帯）'!$C$6:$K$35,9,FALSE))</f>
        <v/>
      </c>
      <c r="AU110" s="234" t="str">
        <f>IF(AU109="","",VLOOKUP(AU109,'シフト記号表（勤務時間帯）'!$C$6:$K$35,9,FALSE))</f>
        <v/>
      </c>
      <c r="AV110" s="235" t="str">
        <f>IF(AV109="","",VLOOKUP(AV109,'シフト記号表（勤務時間帯）'!$C$6:$K$35,9,FALSE))</f>
        <v/>
      </c>
      <c r="AW110" s="235" t="str">
        <f>IF(AW109="","",VLOOKUP(AW109,'シフト記号表（勤務時間帯）'!$C$6:$K$35,9,FALSE))</f>
        <v/>
      </c>
      <c r="AX110" s="1257" t="str">
        <f>IF($BB$3="４週",SUM(S110:AT110),IF($BB$3="暦月",SUM(S110:AW110),""))</f>
        <v/>
      </c>
      <c r="AY110" s="1258"/>
      <c r="AZ110" s="1259" t="str">
        <f>IF($BB$3="４週",AX110/4,IF($BB$3="暦月",'勤務表（参考様式１_100名まで）'!AX110/('勤務表（参考様式１_100名まで）'!$BB$8/7),""))</f>
        <v/>
      </c>
      <c r="BA110" s="1260"/>
      <c r="BB110" s="1248"/>
      <c r="BC110" s="1249"/>
      <c r="BD110" s="1249"/>
      <c r="BE110" s="1249"/>
      <c r="BF110" s="1250"/>
    </row>
    <row r="111" spans="2:58" ht="20.25" customHeight="1" x14ac:dyDescent="0.2">
      <c r="B111" s="1268"/>
      <c r="C111" s="1275"/>
      <c r="D111" s="1276"/>
      <c r="E111" s="1277"/>
      <c r="F111" s="242">
        <f>C109</f>
        <v>0</v>
      </c>
      <c r="G111" s="1280"/>
      <c r="H111" s="1284"/>
      <c r="I111" s="1282"/>
      <c r="J111" s="1282"/>
      <c r="K111" s="1283"/>
      <c r="L111" s="1287"/>
      <c r="M111" s="1252"/>
      <c r="N111" s="1252"/>
      <c r="O111" s="1253"/>
      <c r="P111" s="1261" t="s">
        <v>342</v>
      </c>
      <c r="Q111" s="1262"/>
      <c r="R111" s="1263"/>
      <c r="S111" s="238" t="str">
        <f>IF(S109="","",VLOOKUP(S109,'シフト記号表（勤務時間帯）'!$C$6:$U$35,19,FALSE))</f>
        <v/>
      </c>
      <c r="T111" s="239" t="str">
        <f>IF(T109="","",VLOOKUP(T109,'シフト記号表（勤務時間帯）'!$C$6:$U$35,19,FALSE))</f>
        <v/>
      </c>
      <c r="U111" s="239" t="str">
        <f>IF(U109="","",VLOOKUP(U109,'シフト記号表（勤務時間帯）'!$C$6:$U$35,19,FALSE))</f>
        <v/>
      </c>
      <c r="V111" s="239" t="str">
        <f>IF(V109="","",VLOOKUP(V109,'シフト記号表（勤務時間帯）'!$C$6:$U$35,19,FALSE))</f>
        <v/>
      </c>
      <c r="W111" s="239" t="str">
        <f>IF(W109="","",VLOOKUP(W109,'シフト記号表（勤務時間帯）'!$C$6:$U$35,19,FALSE))</f>
        <v/>
      </c>
      <c r="X111" s="239" t="str">
        <f>IF(X109="","",VLOOKUP(X109,'シフト記号表（勤務時間帯）'!$C$6:$U$35,19,FALSE))</f>
        <v/>
      </c>
      <c r="Y111" s="240" t="str">
        <f>IF(Y109="","",VLOOKUP(Y109,'シフト記号表（勤務時間帯）'!$C$6:$U$35,19,FALSE))</f>
        <v/>
      </c>
      <c r="Z111" s="238" t="str">
        <f>IF(Z109="","",VLOOKUP(Z109,'シフト記号表（勤務時間帯）'!$C$6:$U$35,19,FALSE))</f>
        <v/>
      </c>
      <c r="AA111" s="239" t="str">
        <f>IF(AA109="","",VLOOKUP(AA109,'シフト記号表（勤務時間帯）'!$C$6:$U$35,19,FALSE))</f>
        <v/>
      </c>
      <c r="AB111" s="239" t="str">
        <f>IF(AB109="","",VLOOKUP(AB109,'シフト記号表（勤務時間帯）'!$C$6:$U$35,19,FALSE))</f>
        <v/>
      </c>
      <c r="AC111" s="239" t="str">
        <f>IF(AC109="","",VLOOKUP(AC109,'シフト記号表（勤務時間帯）'!$C$6:$U$35,19,FALSE))</f>
        <v/>
      </c>
      <c r="AD111" s="239" t="str">
        <f>IF(AD109="","",VLOOKUP(AD109,'シフト記号表（勤務時間帯）'!$C$6:$U$35,19,FALSE))</f>
        <v/>
      </c>
      <c r="AE111" s="239" t="str">
        <f>IF(AE109="","",VLOOKUP(AE109,'シフト記号表（勤務時間帯）'!$C$6:$U$35,19,FALSE))</f>
        <v/>
      </c>
      <c r="AF111" s="240" t="str">
        <f>IF(AF109="","",VLOOKUP(AF109,'シフト記号表（勤務時間帯）'!$C$6:$U$35,19,FALSE))</f>
        <v/>
      </c>
      <c r="AG111" s="238" t="str">
        <f>IF(AG109="","",VLOOKUP(AG109,'シフト記号表（勤務時間帯）'!$C$6:$U$35,19,FALSE))</f>
        <v/>
      </c>
      <c r="AH111" s="239" t="str">
        <f>IF(AH109="","",VLOOKUP(AH109,'シフト記号表（勤務時間帯）'!$C$6:$U$35,19,FALSE))</f>
        <v/>
      </c>
      <c r="AI111" s="239" t="str">
        <f>IF(AI109="","",VLOOKUP(AI109,'シフト記号表（勤務時間帯）'!$C$6:$U$35,19,FALSE))</f>
        <v/>
      </c>
      <c r="AJ111" s="239" t="str">
        <f>IF(AJ109="","",VLOOKUP(AJ109,'シフト記号表（勤務時間帯）'!$C$6:$U$35,19,FALSE))</f>
        <v/>
      </c>
      <c r="AK111" s="239" t="str">
        <f>IF(AK109="","",VLOOKUP(AK109,'シフト記号表（勤務時間帯）'!$C$6:$U$35,19,FALSE))</f>
        <v/>
      </c>
      <c r="AL111" s="239" t="str">
        <f>IF(AL109="","",VLOOKUP(AL109,'シフト記号表（勤務時間帯）'!$C$6:$U$35,19,FALSE))</f>
        <v/>
      </c>
      <c r="AM111" s="240" t="str">
        <f>IF(AM109="","",VLOOKUP(AM109,'シフト記号表（勤務時間帯）'!$C$6:$U$35,19,FALSE))</f>
        <v/>
      </c>
      <c r="AN111" s="238" t="str">
        <f>IF(AN109="","",VLOOKUP(AN109,'シフト記号表（勤務時間帯）'!$C$6:$U$35,19,FALSE))</f>
        <v/>
      </c>
      <c r="AO111" s="239" t="str">
        <f>IF(AO109="","",VLOOKUP(AO109,'シフト記号表（勤務時間帯）'!$C$6:$U$35,19,FALSE))</f>
        <v/>
      </c>
      <c r="AP111" s="239" t="str">
        <f>IF(AP109="","",VLOOKUP(AP109,'シフト記号表（勤務時間帯）'!$C$6:$U$35,19,FALSE))</f>
        <v/>
      </c>
      <c r="AQ111" s="239" t="str">
        <f>IF(AQ109="","",VLOOKUP(AQ109,'シフト記号表（勤務時間帯）'!$C$6:$U$35,19,FALSE))</f>
        <v/>
      </c>
      <c r="AR111" s="239" t="str">
        <f>IF(AR109="","",VLOOKUP(AR109,'シフト記号表（勤務時間帯）'!$C$6:$U$35,19,FALSE))</f>
        <v/>
      </c>
      <c r="AS111" s="239" t="str">
        <f>IF(AS109="","",VLOOKUP(AS109,'シフト記号表（勤務時間帯）'!$C$6:$U$35,19,FALSE))</f>
        <v/>
      </c>
      <c r="AT111" s="240" t="str">
        <f>IF(AT109="","",VLOOKUP(AT109,'シフト記号表（勤務時間帯）'!$C$6:$U$35,19,FALSE))</f>
        <v/>
      </c>
      <c r="AU111" s="238" t="str">
        <f>IF(AU109="","",VLOOKUP(AU109,'シフト記号表（勤務時間帯）'!$C$6:$U$35,19,FALSE))</f>
        <v/>
      </c>
      <c r="AV111" s="239" t="str">
        <f>IF(AV109="","",VLOOKUP(AV109,'シフト記号表（勤務時間帯）'!$C$6:$U$35,19,FALSE))</f>
        <v/>
      </c>
      <c r="AW111" s="239" t="str">
        <f>IF(AW109="","",VLOOKUP(AW109,'シフト記号表（勤務時間帯）'!$C$6:$U$35,19,FALSE))</f>
        <v/>
      </c>
      <c r="AX111" s="1264" t="str">
        <f>IF($BB$3="４週",SUM(S111:AT111),IF($BB$3="暦月",SUM(S111:AW111),""))</f>
        <v/>
      </c>
      <c r="AY111" s="1265"/>
      <c r="AZ111" s="1266" t="str">
        <f>IF($BB$3="４週",AX111/4,IF($BB$3="暦月",'勤務表（参考様式１_100名まで）'!AX111/('勤務表（参考様式１_100名まで）'!$BB$8/7),""))</f>
        <v/>
      </c>
      <c r="BA111" s="1267"/>
      <c r="BB111" s="1251"/>
      <c r="BC111" s="1252"/>
      <c r="BD111" s="1252"/>
      <c r="BE111" s="1252"/>
      <c r="BF111" s="1253"/>
    </row>
    <row r="112" spans="2:58" ht="20.25" customHeight="1" x14ac:dyDescent="0.2">
      <c r="B112" s="1268">
        <f>B109+1</f>
        <v>31</v>
      </c>
      <c r="C112" s="1269"/>
      <c r="D112" s="1270"/>
      <c r="E112" s="1271"/>
      <c r="F112" s="241"/>
      <c r="G112" s="1278"/>
      <c r="H112" s="1281"/>
      <c r="I112" s="1282"/>
      <c r="J112" s="1282"/>
      <c r="K112" s="1283"/>
      <c r="L112" s="1285"/>
      <c r="M112" s="1246"/>
      <c r="N112" s="1246"/>
      <c r="O112" s="1247"/>
      <c r="P112" s="1288" t="s">
        <v>340</v>
      </c>
      <c r="Q112" s="1289"/>
      <c r="R112" s="1290"/>
      <c r="S112" s="230"/>
      <c r="T112" s="231"/>
      <c r="U112" s="231"/>
      <c r="V112" s="231"/>
      <c r="W112" s="231"/>
      <c r="X112" s="231"/>
      <c r="Y112" s="232"/>
      <c r="Z112" s="230"/>
      <c r="AA112" s="231"/>
      <c r="AB112" s="231"/>
      <c r="AC112" s="231"/>
      <c r="AD112" s="231"/>
      <c r="AE112" s="231"/>
      <c r="AF112" s="232"/>
      <c r="AG112" s="230"/>
      <c r="AH112" s="231"/>
      <c r="AI112" s="231"/>
      <c r="AJ112" s="231"/>
      <c r="AK112" s="231"/>
      <c r="AL112" s="231"/>
      <c r="AM112" s="232"/>
      <c r="AN112" s="230"/>
      <c r="AO112" s="231"/>
      <c r="AP112" s="231"/>
      <c r="AQ112" s="231"/>
      <c r="AR112" s="231"/>
      <c r="AS112" s="231"/>
      <c r="AT112" s="232"/>
      <c r="AU112" s="230"/>
      <c r="AV112" s="231"/>
      <c r="AW112" s="231"/>
      <c r="AX112" s="1241"/>
      <c r="AY112" s="1242"/>
      <c r="AZ112" s="1243"/>
      <c r="BA112" s="1244"/>
      <c r="BB112" s="1245"/>
      <c r="BC112" s="1246"/>
      <c r="BD112" s="1246"/>
      <c r="BE112" s="1246"/>
      <c r="BF112" s="1247"/>
    </row>
    <row r="113" spans="2:58" ht="20.25" customHeight="1" x14ac:dyDescent="0.2">
      <c r="B113" s="1268"/>
      <c r="C113" s="1272"/>
      <c r="D113" s="1273"/>
      <c r="E113" s="1274"/>
      <c r="F113" s="233"/>
      <c r="G113" s="1279"/>
      <c r="H113" s="1284"/>
      <c r="I113" s="1282"/>
      <c r="J113" s="1282"/>
      <c r="K113" s="1283"/>
      <c r="L113" s="1286"/>
      <c r="M113" s="1249"/>
      <c r="N113" s="1249"/>
      <c r="O113" s="1250"/>
      <c r="P113" s="1254" t="s">
        <v>341</v>
      </c>
      <c r="Q113" s="1255"/>
      <c r="R113" s="1256"/>
      <c r="S113" s="234" t="str">
        <f>IF(S112="","",VLOOKUP(S112,'シフト記号表（勤務時間帯）'!$C$6:$K$35,9,FALSE))</f>
        <v/>
      </c>
      <c r="T113" s="235" t="str">
        <f>IF(T112="","",VLOOKUP(T112,'シフト記号表（勤務時間帯）'!$C$6:$K$35,9,FALSE))</f>
        <v/>
      </c>
      <c r="U113" s="235" t="str">
        <f>IF(U112="","",VLOOKUP(U112,'シフト記号表（勤務時間帯）'!$C$6:$K$35,9,FALSE))</f>
        <v/>
      </c>
      <c r="V113" s="235" t="str">
        <f>IF(V112="","",VLOOKUP(V112,'シフト記号表（勤務時間帯）'!$C$6:$K$35,9,FALSE))</f>
        <v/>
      </c>
      <c r="W113" s="235" t="str">
        <f>IF(W112="","",VLOOKUP(W112,'シフト記号表（勤務時間帯）'!$C$6:$K$35,9,FALSE))</f>
        <v/>
      </c>
      <c r="X113" s="235" t="str">
        <f>IF(X112="","",VLOOKUP(X112,'シフト記号表（勤務時間帯）'!$C$6:$K$35,9,FALSE))</f>
        <v/>
      </c>
      <c r="Y113" s="236" t="str">
        <f>IF(Y112="","",VLOOKUP(Y112,'シフト記号表（勤務時間帯）'!$C$6:$K$35,9,FALSE))</f>
        <v/>
      </c>
      <c r="Z113" s="234" t="str">
        <f>IF(Z112="","",VLOOKUP(Z112,'シフト記号表（勤務時間帯）'!$C$6:$K$35,9,FALSE))</f>
        <v/>
      </c>
      <c r="AA113" s="235" t="str">
        <f>IF(AA112="","",VLOOKUP(AA112,'シフト記号表（勤務時間帯）'!$C$6:$K$35,9,FALSE))</f>
        <v/>
      </c>
      <c r="AB113" s="235" t="str">
        <f>IF(AB112="","",VLOOKUP(AB112,'シフト記号表（勤務時間帯）'!$C$6:$K$35,9,FALSE))</f>
        <v/>
      </c>
      <c r="AC113" s="235" t="str">
        <f>IF(AC112="","",VLOOKUP(AC112,'シフト記号表（勤務時間帯）'!$C$6:$K$35,9,FALSE))</f>
        <v/>
      </c>
      <c r="AD113" s="235" t="str">
        <f>IF(AD112="","",VLOOKUP(AD112,'シフト記号表（勤務時間帯）'!$C$6:$K$35,9,FALSE))</f>
        <v/>
      </c>
      <c r="AE113" s="235" t="str">
        <f>IF(AE112="","",VLOOKUP(AE112,'シフト記号表（勤務時間帯）'!$C$6:$K$35,9,FALSE))</f>
        <v/>
      </c>
      <c r="AF113" s="236" t="str">
        <f>IF(AF112="","",VLOOKUP(AF112,'シフト記号表（勤務時間帯）'!$C$6:$K$35,9,FALSE))</f>
        <v/>
      </c>
      <c r="AG113" s="234" t="str">
        <f>IF(AG112="","",VLOOKUP(AG112,'シフト記号表（勤務時間帯）'!$C$6:$K$35,9,FALSE))</f>
        <v/>
      </c>
      <c r="AH113" s="235" t="str">
        <f>IF(AH112="","",VLOOKUP(AH112,'シフト記号表（勤務時間帯）'!$C$6:$K$35,9,FALSE))</f>
        <v/>
      </c>
      <c r="AI113" s="235" t="str">
        <f>IF(AI112="","",VLOOKUP(AI112,'シフト記号表（勤務時間帯）'!$C$6:$K$35,9,FALSE))</f>
        <v/>
      </c>
      <c r="AJ113" s="235" t="str">
        <f>IF(AJ112="","",VLOOKUP(AJ112,'シフト記号表（勤務時間帯）'!$C$6:$K$35,9,FALSE))</f>
        <v/>
      </c>
      <c r="AK113" s="235" t="str">
        <f>IF(AK112="","",VLOOKUP(AK112,'シフト記号表（勤務時間帯）'!$C$6:$K$35,9,FALSE))</f>
        <v/>
      </c>
      <c r="AL113" s="235" t="str">
        <f>IF(AL112="","",VLOOKUP(AL112,'シフト記号表（勤務時間帯）'!$C$6:$K$35,9,FALSE))</f>
        <v/>
      </c>
      <c r="AM113" s="236" t="str">
        <f>IF(AM112="","",VLOOKUP(AM112,'シフト記号表（勤務時間帯）'!$C$6:$K$35,9,FALSE))</f>
        <v/>
      </c>
      <c r="AN113" s="234" t="str">
        <f>IF(AN112="","",VLOOKUP(AN112,'シフト記号表（勤務時間帯）'!$C$6:$K$35,9,FALSE))</f>
        <v/>
      </c>
      <c r="AO113" s="235" t="str">
        <f>IF(AO112="","",VLOOKUP(AO112,'シフト記号表（勤務時間帯）'!$C$6:$K$35,9,FALSE))</f>
        <v/>
      </c>
      <c r="AP113" s="235" t="str">
        <f>IF(AP112="","",VLOOKUP(AP112,'シフト記号表（勤務時間帯）'!$C$6:$K$35,9,FALSE))</f>
        <v/>
      </c>
      <c r="AQ113" s="235" t="str">
        <f>IF(AQ112="","",VLOOKUP(AQ112,'シフト記号表（勤務時間帯）'!$C$6:$K$35,9,FALSE))</f>
        <v/>
      </c>
      <c r="AR113" s="235" t="str">
        <f>IF(AR112="","",VLOOKUP(AR112,'シフト記号表（勤務時間帯）'!$C$6:$K$35,9,FALSE))</f>
        <v/>
      </c>
      <c r="AS113" s="235" t="str">
        <f>IF(AS112="","",VLOOKUP(AS112,'シフト記号表（勤務時間帯）'!$C$6:$K$35,9,FALSE))</f>
        <v/>
      </c>
      <c r="AT113" s="236" t="str">
        <f>IF(AT112="","",VLOOKUP(AT112,'シフト記号表（勤務時間帯）'!$C$6:$K$35,9,FALSE))</f>
        <v/>
      </c>
      <c r="AU113" s="234" t="str">
        <f>IF(AU112="","",VLOOKUP(AU112,'シフト記号表（勤務時間帯）'!$C$6:$K$35,9,FALSE))</f>
        <v/>
      </c>
      <c r="AV113" s="235" t="str">
        <f>IF(AV112="","",VLOOKUP(AV112,'シフト記号表（勤務時間帯）'!$C$6:$K$35,9,FALSE))</f>
        <v/>
      </c>
      <c r="AW113" s="235" t="str">
        <f>IF(AW112="","",VLOOKUP(AW112,'シフト記号表（勤務時間帯）'!$C$6:$K$35,9,FALSE))</f>
        <v/>
      </c>
      <c r="AX113" s="1257" t="str">
        <f>IF($BB$3="４週",SUM(S113:AT113),IF($BB$3="暦月",SUM(S113:AW113),""))</f>
        <v/>
      </c>
      <c r="AY113" s="1258"/>
      <c r="AZ113" s="1259" t="str">
        <f>IF($BB$3="４週",AX113/4,IF($BB$3="暦月",'勤務表（参考様式１_100名まで）'!AX113/('勤務表（参考様式１_100名まで）'!$BB$8/7),""))</f>
        <v/>
      </c>
      <c r="BA113" s="1260"/>
      <c r="BB113" s="1248"/>
      <c r="BC113" s="1249"/>
      <c r="BD113" s="1249"/>
      <c r="BE113" s="1249"/>
      <c r="BF113" s="1250"/>
    </row>
    <row r="114" spans="2:58" ht="20.25" customHeight="1" x14ac:dyDescent="0.2">
      <c r="B114" s="1268"/>
      <c r="C114" s="1275"/>
      <c r="D114" s="1276"/>
      <c r="E114" s="1277"/>
      <c r="F114" s="242">
        <f>C112</f>
        <v>0</v>
      </c>
      <c r="G114" s="1280"/>
      <c r="H114" s="1284"/>
      <c r="I114" s="1282"/>
      <c r="J114" s="1282"/>
      <c r="K114" s="1283"/>
      <c r="L114" s="1287"/>
      <c r="M114" s="1252"/>
      <c r="N114" s="1252"/>
      <c r="O114" s="1253"/>
      <c r="P114" s="1261" t="s">
        <v>342</v>
      </c>
      <c r="Q114" s="1262"/>
      <c r="R114" s="1263"/>
      <c r="S114" s="238" t="str">
        <f>IF(S112="","",VLOOKUP(S112,'シフト記号表（勤務時間帯）'!$C$6:$U$35,19,FALSE))</f>
        <v/>
      </c>
      <c r="T114" s="239" t="str">
        <f>IF(T112="","",VLOOKUP(T112,'シフト記号表（勤務時間帯）'!$C$6:$U$35,19,FALSE))</f>
        <v/>
      </c>
      <c r="U114" s="239" t="str">
        <f>IF(U112="","",VLOOKUP(U112,'シフト記号表（勤務時間帯）'!$C$6:$U$35,19,FALSE))</f>
        <v/>
      </c>
      <c r="V114" s="239" t="str">
        <f>IF(V112="","",VLOOKUP(V112,'シフト記号表（勤務時間帯）'!$C$6:$U$35,19,FALSE))</f>
        <v/>
      </c>
      <c r="W114" s="239" t="str">
        <f>IF(W112="","",VLOOKUP(W112,'シフト記号表（勤務時間帯）'!$C$6:$U$35,19,FALSE))</f>
        <v/>
      </c>
      <c r="X114" s="239" t="str">
        <f>IF(X112="","",VLOOKUP(X112,'シフト記号表（勤務時間帯）'!$C$6:$U$35,19,FALSE))</f>
        <v/>
      </c>
      <c r="Y114" s="240" t="str">
        <f>IF(Y112="","",VLOOKUP(Y112,'シフト記号表（勤務時間帯）'!$C$6:$U$35,19,FALSE))</f>
        <v/>
      </c>
      <c r="Z114" s="238" t="str">
        <f>IF(Z112="","",VLOOKUP(Z112,'シフト記号表（勤務時間帯）'!$C$6:$U$35,19,FALSE))</f>
        <v/>
      </c>
      <c r="AA114" s="239" t="str">
        <f>IF(AA112="","",VLOOKUP(AA112,'シフト記号表（勤務時間帯）'!$C$6:$U$35,19,FALSE))</f>
        <v/>
      </c>
      <c r="AB114" s="239" t="str">
        <f>IF(AB112="","",VLOOKUP(AB112,'シフト記号表（勤務時間帯）'!$C$6:$U$35,19,FALSE))</f>
        <v/>
      </c>
      <c r="AC114" s="239" t="str">
        <f>IF(AC112="","",VLOOKUP(AC112,'シフト記号表（勤務時間帯）'!$C$6:$U$35,19,FALSE))</f>
        <v/>
      </c>
      <c r="AD114" s="239" t="str">
        <f>IF(AD112="","",VLOOKUP(AD112,'シフト記号表（勤務時間帯）'!$C$6:$U$35,19,FALSE))</f>
        <v/>
      </c>
      <c r="AE114" s="239" t="str">
        <f>IF(AE112="","",VLOOKUP(AE112,'シフト記号表（勤務時間帯）'!$C$6:$U$35,19,FALSE))</f>
        <v/>
      </c>
      <c r="AF114" s="240" t="str">
        <f>IF(AF112="","",VLOOKUP(AF112,'シフト記号表（勤務時間帯）'!$C$6:$U$35,19,FALSE))</f>
        <v/>
      </c>
      <c r="AG114" s="238" t="str">
        <f>IF(AG112="","",VLOOKUP(AG112,'シフト記号表（勤務時間帯）'!$C$6:$U$35,19,FALSE))</f>
        <v/>
      </c>
      <c r="AH114" s="239" t="str">
        <f>IF(AH112="","",VLOOKUP(AH112,'シフト記号表（勤務時間帯）'!$C$6:$U$35,19,FALSE))</f>
        <v/>
      </c>
      <c r="AI114" s="239" t="str">
        <f>IF(AI112="","",VLOOKUP(AI112,'シフト記号表（勤務時間帯）'!$C$6:$U$35,19,FALSE))</f>
        <v/>
      </c>
      <c r="AJ114" s="239" t="str">
        <f>IF(AJ112="","",VLOOKUP(AJ112,'シフト記号表（勤務時間帯）'!$C$6:$U$35,19,FALSE))</f>
        <v/>
      </c>
      <c r="AK114" s="239" t="str">
        <f>IF(AK112="","",VLOOKUP(AK112,'シフト記号表（勤務時間帯）'!$C$6:$U$35,19,FALSE))</f>
        <v/>
      </c>
      <c r="AL114" s="239" t="str">
        <f>IF(AL112="","",VLOOKUP(AL112,'シフト記号表（勤務時間帯）'!$C$6:$U$35,19,FALSE))</f>
        <v/>
      </c>
      <c r="AM114" s="240" t="str">
        <f>IF(AM112="","",VLOOKUP(AM112,'シフト記号表（勤務時間帯）'!$C$6:$U$35,19,FALSE))</f>
        <v/>
      </c>
      <c r="AN114" s="238" t="str">
        <f>IF(AN112="","",VLOOKUP(AN112,'シフト記号表（勤務時間帯）'!$C$6:$U$35,19,FALSE))</f>
        <v/>
      </c>
      <c r="AO114" s="239" t="str">
        <f>IF(AO112="","",VLOOKUP(AO112,'シフト記号表（勤務時間帯）'!$C$6:$U$35,19,FALSE))</f>
        <v/>
      </c>
      <c r="AP114" s="239" t="str">
        <f>IF(AP112="","",VLOOKUP(AP112,'シフト記号表（勤務時間帯）'!$C$6:$U$35,19,FALSE))</f>
        <v/>
      </c>
      <c r="AQ114" s="239" t="str">
        <f>IF(AQ112="","",VLOOKUP(AQ112,'シフト記号表（勤務時間帯）'!$C$6:$U$35,19,FALSE))</f>
        <v/>
      </c>
      <c r="AR114" s="239" t="str">
        <f>IF(AR112="","",VLOOKUP(AR112,'シフト記号表（勤務時間帯）'!$C$6:$U$35,19,FALSE))</f>
        <v/>
      </c>
      <c r="AS114" s="239" t="str">
        <f>IF(AS112="","",VLOOKUP(AS112,'シフト記号表（勤務時間帯）'!$C$6:$U$35,19,FALSE))</f>
        <v/>
      </c>
      <c r="AT114" s="240" t="str">
        <f>IF(AT112="","",VLOOKUP(AT112,'シフト記号表（勤務時間帯）'!$C$6:$U$35,19,FALSE))</f>
        <v/>
      </c>
      <c r="AU114" s="238" t="str">
        <f>IF(AU112="","",VLOOKUP(AU112,'シフト記号表（勤務時間帯）'!$C$6:$U$35,19,FALSE))</f>
        <v/>
      </c>
      <c r="AV114" s="239" t="str">
        <f>IF(AV112="","",VLOOKUP(AV112,'シフト記号表（勤務時間帯）'!$C$6:$U$35,19,FALSE))</f>
        <v/>
      </c>
      <c r="AW114" s="239" t="str">
        <f>IF(AW112="","",VLOOKUP(AW112,'シフト記号表（勤務時間帯）'!$C$6:$U$35,19,FALSE))</f>
        <v/>
      </c>
      <c r="AX114" s="1264" t="str">
        <f>IF($BB$3="４週",SUM(S114:AT114),IF($BB$3="暦月",SUM(S114:AW114),""))</f>
        <v/>
      </c>
      <c r="AY114" s="1265"/>
      <c r="AZ114" s="1266" t="str">
        <f>IF($BB$3="４週",AX114/4,IF($BB$3="暦月",'勤務表（参考様式１_100名まで）'!AX114/('勤務表（参考様式１_100名まで）'!$BB$8/7),""))</f>
        <v/>
      </c>
      <c r="BA114" s="1267"/>
      <c r="BB114" s="1251"/>
      <c r="BC114" s="1252"/>
      <c r="BD114" s="1252"/>
      <c r="BE114" s="1252"/>
      <c r="BF114" s="1253"/>
    </row>
    <row r="115" spans="2:58" ht="20.25" customHeight="1" x14ac:dyDescent="0.2">
      <c r="B115" s="1268">
        <f>B112+1</f>
        <v>32</v>
      </c>
      <c r="C115" s="1269"/>
      <c r="D115" s="1270"/>
      <c r="E115" s="1271"/>
      <c r="F115" s="241"/>
      <c r="G115" s="1278"/>
      <c r="H115" s="1281"/>
      <c r="I115" s="1282"/>
      <c r="J115" s="1282"/>
      <c r="K115" s="1283"/>
      <c r="L115" s="1285"/>
      <c r="M115" s="1246"/>
      <c r="N115" s="1246"/>
      <c r="O115" s="1247"/>
      <c r="P115" s="1288" t="s">
        <v>340</v>
      </c>
      <c r="Q115" s="1289"/>
      <c r="R115" s="1290"/>
      <c r="S115" s="230"/>
      <c r="T115" s="231"/>
      <c r="U115" s="231"/>
      <c r="V115" s="231"/>
      <c r="W115" s="231"/>
      <c r="X115" s="231"/>
      <c r="Y115" s="232"/>
      <c r="Z115" s="230"/>
      <c r="AA115" s="231"/>
      <c r="AB115" s="231"/>
      <c r="AC115" s="231"/>
      <c r="AD115" s="231"/>
      <c r="AE115" s="231"/>
      <c r="AF115" s="232"/>
      <c r="AG115" s="230"/>
      <c r="AH115" s="231"/>
      <c r="AI115" s="231"/>
      <c r="AJ115" s="231"/>
      <c r="AK115" s="231"/>
      <c r="AL115" s="231"/>
      <c r="AM115" s="232"/>
      <c r="AN115" s="230"/>
      <c r="AO115" s="231"/>
      <c r="AP115" s="231"/>
      <c r="AQ115" s="231"/>
      <c r="AR115" s="231"/>
      <c r="AS115" s="231"/>
      <c r="AT115" s="232"/>
      <c r="AU115" s="230"/>
      <c r="AV115" s="231"/>
      <c r="AW115" s="231"/>
      <c r="AX115" s="1241"/>
      <c r="AY115" s="1242"/>
      <c r="AZ115" s="1243"/>
      <c r="BA115" s="1244"/>
      <c r="BB115" s="1245"/>
      <c r="BC115" s="1246"/>
      <c r="BD115" s="1246"/>
      <c r="BE115" s="1246"/>
      <c r="BF115" s="1247"/>
    </row>
    <row r="116" spans="2:58" ht="20.25" customHeight="1" x14ac:dyDescent="0.2">
      <c r="B116" s="1268"/>
      <c r="C116" s="1272"/>
      <c r="D116" s="1273"/>
      <c r="E116" s="1274"/>
      <c r="F116" s="233"/>
      <c r="G116" s="1279"/>
      <c r="H116" s="1284"/>
      <c r="I116" s="1282"/>
      <c r="J116" s="1282"/>
      <c r="K116" s="1283"/>
      <c r="L116" s="1286"/>
      <c r="M116" s="1249"/>
      <c r="N116" s="1249"/>
      <c r="O116" s="1250"/>
      <c r="P116" s="1254" t="s">
        <v>341</v>
      </c>
      <c r="Q116" s="1255"/>
      <c r="R116" s="1256"/>
      <c r="S116" s="234" t="str">
        <f>IF(S115="","",VLOOKUP(S115,'シフト記号表（勤務時間帯）'!$C$6:$K$35,9,FALSE))</f>
        <v/>
      </c>
      <c r="T116" s="235" t="str">
        <f>IF(T115="","",VLOOKUP(T115,'シフト記号表（勤務時間帯）'!$C$6:$K$35,9,FALSE))</f>
        <v/>
      </c>
      <c r="U116" s="235" t="str">
        <f>IF(U115="","",VLOOKUP(U115,'シフト記号表（勤務時間帯）'!$C$6:$K$35,9,FALSE))</f>
        <v/>
      </c>
      <c r="V116" s="235" t="str">
        <f>IF(V115="","",VLOOKUP(V115,'シフト記号表（勤務時間帯）'!$C$6:$K$35,9,FALSE))</f>
        <v/>
      </c>
      <c r="W116" s="235" t="str">
        <f>IF(W115="","",VLOOKUP(W115,'シフト記号表（勤務時間帯）'!$C$6:$K$35,9,FALSE))</f>
        <v/>
      </c>
      <c r="X116" s="235" t="str">
        <f>IF(X115="","",VLOOKUP(X115,'シフト記号表（勤務時間帯）'!$C$6:$K$35,9,FALSE))</f>
        <v/>
      </c>
      <c r="Y116" s="236" t="str">
        <f>IF(Y115="","",VLOOKUP(Y115,'シフト記号表（勤務時間帯）'!$C$6:$K$35,9,FALSE))</f>
        <v/>
      </c>
      <c r="Z116" s="234" t="str">
        <f>IF(Z115="","",VLOOKUP(Z115,'シフト記号表（勤務時間帯）'!$C$6:$K$35,9,FALSE))</f>
        <v/>
      </c>
      <c r="AA116" s="235" t="str">
        <f>IF(AA115="","",VLOOKUP(AA115,'シフト記号表（勤務時間帯）'!$C$6:$K$35,9,FALSE))</f>
        <v/>
      </c>
      <c r="AB116" s="235" t="str">
        <f>IF(AB115="","",VLOOKUP(AB115,'シフト記号表（勤務時間帯）'!$C$6:$K$35,9,FALSE))</f>
        <v/>
      </c>
      <c r="AC116" s="235" t="str">
        <f>IF(AC115="","",VLOOKUP(AC115,'シフト記号表（勤務時間帯）'!$C$6:$K$35,9,FALSE))</f>
        <v/>
      </c>
      <c r="AD116" s="235" t="str">
        <f>IF(AD115="","",VLOOKUP(AD115,'シフト記号表（勤務時間帯）'!$C$6:$K$35,9,FALSE))</f>
        <v/>
      </c>
      <c r="AE116" s="235" t="str">
        <f>IF(AE115="","",VLOOKUP(AE115,'シフト記号表（勤務時間帯）'!$C$6:$K$35,9,FALSE))</f>
        <v/>
      </c>
      <c r="AF116" s="236" t="str">
        <f>IF(AF115="","",VLOOKUP(AF115,'シフト記号表（勤務時間帯）'!$C$6:$K$35,9,FALSE))</f>
        <v/>
      </c>
      <c r="AG116" s="234" t="str">
        <f>IF(AG115="","",VLOOKUP(AG115,'シフト記号表（勤務時間帯）'!$C$6:$K$35,9,FALSE))</f>
        <v/>
      </c>
      <c r="AH116" s="235" t="str">
        <f>IF(AH115="","",VLOOKUP(AH115,'シフト記号表（勤務時間帯）'!$C$6:$K$35,9,FALSE))</f>
        <v/>
      </c>
      <c r="AI116" s="235" t="str">
        <f>IF(AI115="","",VLOOKUP(AI115,'シフト記号表（勤務時間帯）'!$C$6:$K$35,9,FALSE))</f>
        <v/>
      </c>
      <c r="AJ116" s="235" t="str">
        <f>IF(AJ115="","",VLOOKUP(AJ115,'シフト記号表（勤務時間帯）'!$C$6:$K$35,9,FALSE))</f>
        <v/>
      </c>
      <c r="AK116" s="235" t="str">
        <f>IF(AK115="","",VLOOKUP(AK115,'シフト記号表（勤務時間帯）'!$C$6:$K$35,9,FALSE))</f>
        <v/>
      </c>
      <c r="AL116" s="235" t="str">
        <f>IF(AL115="","",VLOOKUP(AL115,'シフト記号表（勤務時間帯）'!$C$6:$K$35,9,FALSE))</f>
        <v/>
      </c>
      <c r="AM116" s="236" t="str">
        <f>IF(AM115="","",VLOOKUP(AM115,'シフト記号表（勤務時間帯）'!$C$6:$K$35,9,FALSE))</f>
        <v/>
      </c>
      <c r="AN116" s="234" t="str">
        <f>IF(AN115="","",VLOOKUP(AN115,'シフト記号表（勤務時間帯）'!$C$6:$K$35,9,FALSE))</f>
        <v/>
      </c>
      <c r="AO116" s="235" t="str">
        <f>IF(AO115="","",VLOOKUP(AO115,'シフト記号表（勤務時間帯）'!$C$6:$K$35,9,FALSE))</f>
        <v/>
      </c>
      <c r="AP116" s="235" t="str">
        <f>IF(AP115="","",VLOOKUP(AP115,'シフト記号表（勤務時間帯）'!$C$6:$K$35,9,FALSE))</f>
        <v/>
      </c>
      <c r="AQ116" s="235" t="str">
        <f>IF(AQ115="","",VLOOKUP(AQ115,'シフト記号表（勤務時間帯）'!$C$6:$K$35,9,FALSE))</f>
        <v/>
      </c>
      <c r="AR116" s="235" t="str">
        <f>IF(AR115="","",VLOOKUP(AR115,'シフト記号表（勤務時間帯）'!$C$6:$K$35,9,FALSE))</f>
        <v/>
      </c>
      <c r="AS116" s="235" t="str">
        <f>IF(AS115="","",VLOOKUP(AS115,'シフト記号表（勤務時間帯）'!$C$6:$K$35,9,FALSE))</f>
        <v/>
      </c>
      <c r="AT116" s="236" t="str">
        <f>IF(AT115="","",VLOOKUP(AT115,'シフト記号表（勤務時間帯）'!$C$6:$K$35,9,FALSE))</f>
        <v/>
      </c>
      <c r="AU116" s="234" t="str">
        <f>IF(AU115="","",VLOOKUP(AU115,'シフト記号表（勤務時間帯）'!$C$6:$K$35,9,FALSE))</f>
        <v/>
      </c>
      <c r="AV116" s="235" t="str">
        <f>IF(AV115="","",VLOOKUP(AV115,'シフト記号表（勤務時間帯）'!$C$6:$K$35,9,FALSE))</f>
        <v/>
      </c>
      <c r="AW116" s="235" t="str">
        <f>IF(AW115="","",VLOOKUP(AW115,'シフト記号表（勤務時間帯）'!$C$6:$K$35,9,FALSE))</f>
        <v/>
      </c>
      <c r="AX116" s="1257" t="str">
        <f>IF($BB$3="４週",SUM(S116:AT116),IF($BB$3="暦月",SUM(S116:AW116),""))</f>
        <v/>
      </c>
      <c r="AY116" s="1258"/>
      <c r="AZ116" s="1259" t="str">
        <f>IF($BB$3="４週",AX116/4,IF($BB$3="暦月",'勤務表（参考様式１_100名まで）'!AX116/('勤務表（参考様式１_100名まで）'!$BB$8/7),""))</f>
        <v/>
      </c>
      <c r="BA116" s="1260"/>
      <c r="BB116" s="1248"/>
      <c r="BC116" s="1249"/>
      <c r="BD116" s="1249"/>
      <c r="BE116" s="1249"/>
      <c r="BF116" s="1250"/>
    </row>
    <row r="117" spans="2:58" ht="20.25" customHeight="1" x14ac:dyDescent="0.2">
      <c r="B117" s="1268"/>
      <c r="C117" s="1275"/>
      <c r="D117" s="1276"/>
      <c r="E117" s="1277"/>
      <c r="F117" s="242">
        <f>C115</f>
        <v>0</v>
      </c>
      <c r="G117" s="1280"/>
      <c r="H117" s="1284"/>
      <c r="I117" s="1282"/>
      <c r="J117" s="1282"/>
      <c r="K117" s="1283"/>
      <c r="L117" s="1287"/>
      <c r="M117" s="1252"/>
      <c r="N117" s="1252"/>
      <c r="O117" s="1253"/>
      <c r="P117" s="1261" t="s">
        <v>342</v>
      </c>
      <c r="Q117" s="1262"/>
      <c r="R117" s="1263"/>
      <c r="S117" s="238" t="str">
        <f>IF(S115="","",VLOOKUP(S115,'シフト記号表（勤務時間帯）'!$C$6:$U$35,19,FALSE))</f>
        <v/>
      </c>
      <c r="T117" s="239" t="str">
        <f>IF(T115="","",VLOOKUP(T115,'シフト記号表（勤務時間帯）'!$C$6:$U$35,19,FALSE))</f>
        <v/>
      </c>
      <c r="U117" s="239" t="str">
        <f>IF(U115="","",VLOOKUP(U115,'シフト記号表（勤務時間帯）'!$C$6:$U$35,19,FALSE))</f>
        <v/>
      </c>
      <c r="V117" s="239" t="str">
        <f>IF(V115="","",VLOOKUP(V115,'シフト記号表（勤務時間帯）'!$C$6:$U$35,19,FALSE))</f>
        <v/>
      </c>
      <c r="W117" s="239" t="str">
        <f>IF(W115="","",VLOOKUP(W115,'シフト記号表（勤務時間帯）'!$C$6:$U$35,19,FALSE))</f>
        <v/>
      </c>
      <c r="X117" s="239" t="str">
        <f>IF(X115="","",VLOOKUP(X115,'シフト記号表（勤務時間帯）'!$C$6:$U$35,19,FALSE))</f>
        <v/>
      </c>
      <c r="Y117" s="240" t="str">
        <f>IF(Y115="","",VLOOKUP(Y115,'シフト記号表（勤務時間帯）'!$C$6:$U$35,19,FALSE))</f>
        <v/>
      </c>
      <c r="Z117" s="238" t="str">
        <f>IF(Z115="","",VLOOKUP(Z115,'シフト記号表（勤務時間帯）'!$C$6:$U$35,19,FALSE))</f>
        <v/>
      </c>
      <c r="AA117" s="239" t="str">
        <f>IF(AA115="","",VLOOKUP(AA115,'シフト記号表（勤務時間帯）'!$C$6:$U$35,19,FALSE))</f>
        <v/>
      </c>
      <c r="AB117" s="239" t="str">
        <f>IF(AB115="","",VLOOKUP(AB115,'シフト記号表（勤務時間帯）'!$C$6:$U$35,19,FALSE))</f>
        <v/>
      </c>
      <c r="AC117" s="239" t="str">
        <f>IF(AC115="","",VLOOKUP(AC115,'シフト記号表（勤務時間帯）'!$C$6:$U$35,19,FALSE))</f>
        <v/>
      </c>
      <c r="AD117" s="239" t="str">
        <f>IF(AD115="","",VLOOKUP(AD115,'シフト記号表（勤務時間帯）'!$C$6:$U$35,19,FALSE))</f>
        <v/>
      </c>
      <c r="AE117" s="239" t="str">
        <f>IF(AE115="","",VLOOKUP(AE115,'シフト記号表（勤務時間帯）'!$C$6:$U$35,19,FALSE))</f>
        <v/>
      </c>
      <c r="AF117" s="240" t="str">
        <f>IF(AF115="","",VLOOKUP(AF115,'シフト記号表（勤務時間帯）'!$C$6:$U$35,19,FALSE))</f>
        <v/>
      </c>
      <c r="AG117" s="238" t="str">
        <f>IF(AG115="","",VLOOKUP(AG115,'シフト記号表（勤務時間帯）'!$C$6:$U$35,19,FALSE))</f>
        <v/>
      </c>
      <c r="AH117" s="239" t="str">
        <f>IF(AH115="","",VLOOKUP(AH115,'シフト記号表（勤務時間帯）'!$C$6:$U$35,19,FALSE))</f>
        <v/>
      </c>
      <c r="AI117" s="239" t="str">
        <f>IF(AI115="","",VLOOKUP(AI115,'シフト記号表（勤務時間帯）'!$C$6:$U$35,19,FALSE))</f>
        <v/>
      </c>
      <c r="AJ117" s="239" t="str">
        <f>IF(AJ115="","",VLOOKUP(AJ115,'シフト記号表（勤務時間帯）'!$C$6:$U$35,19,FALSE))</f>
        <v/>
      </c>
      <c r="AK117" s="239" t="str">
        <f>IF(AK115="","",VLOOKUP(AK115,'シフト記号表（勤務時間帯）'!$C$6:$U$35,19,FALSE))</f>
        <v/>
      </c>
      <c r="AL117" s="239" t="str">
        <f>IF(AL115="","",VLOOKUP(AL115,'シフト記号表（勤務時間帯）'!$C$6:$U$35,19,FALSE))</f>
        <v/>
      </c>
      <c r="AM117" s="240" t="str">
        <f>IF(AM115="","",VLOOKUP(AM115,'シフト記号表（勤務時間帯）'!$C$6:$U$35,19,FALSE))</f>
        <v/>
      </c>
      <c r="AN117" s="238" t="str">
        <f>IF(AN115="","",VLOOKUP(AN115,'シフト記号表（勤務時間帯）'!$C$6:$U$35,19,FALSE))</f>
        <v/>
      </c>
      <c r="AO117" s="239" t="str">
        <f>IF(AO115="","",VLOOKUP(AO115,'シフト記号表（勤務時間帯）'!$C$6:$U$35,19,FALSE))</f>
        <v/>
      </c>
      <c r="AP117" s="239" t="str">
        <f>IF(AP115="","",VLOOKUP(AP115,'シフト記号表（勤務時間帯）'!$C$6:$U$35,19,FALSE))</f>
        <v/>
      </c>
      <c r="AQ117" s="239" t="str">
        <f>IF(AQ115="","",VLOOKUP(AQ115,'シフト記号表（勤務時間帯）'!$C$6:$U$35,19,FALSE))</f>
        <v/>
      </c>
      <c r="AR117" s="239" t="str">
        <f>IF(AR115="","",VLOOKUP(AR115,'シフト記号表（勤務時間帯）'!$C$6:$U$35,19,FALSE))</f>
        <v/>
      </c>
      <c r="AS117" s="239" t="str">
        <f>IF(AS115="","",VLOOKUP(AS115,'シフト記号表（勤務時間帯）'!$C$6:$U$35,19,FALSE))</f>
        <v/>
      </c>
      <c r="AT117" s="240" t="str">
        <f>IF(AT115="","",VLOOKUP(AT115,'シフト記号表（勤務時間帯）'!$C$6:$U$35,19,FALSE))</f>
        <v/>
      </c>
      <c r="AU117" s="238" t="str">
        <f>IF(AU115="","",VLOOKUP(AU115,'シフト記号表（勤務時間帯）'!$C$6:$U$35,19,FALSE))</f>
        <v/>
      </c>
      <c r="AV117" s="239" t="str">
        <f>IF(AV115="","",VLOOKUP(AV115,'シフト記号表（勤務時間帯）'!$C$6:$U$35,19,FALSE))</f>
        <v/>
      </c>
      <c r="AW117" s="239" t="str">
        <f>IF(AW115="","",VLOOKUP(AW115,'シフト記号表（勤務時間帯）'!$C$6:$U$35,19,FALSE))</f>
        <v/>
      </c>
      <c r="AX117" s="1264" t="str">
        <f>IF($BB$3="４週",SUM(S117:AT117),IF($BB$3="暦月",SUM(S117:AW117),""))</f>
        <v/>
      </c>
      <c r="AY117" s="1265"/>
      <c r="AZ117" s="1266" t="str">
        <f>IF($BB$3="４週",AX117/4,IF($BB$3="暦月",'勤務表（参考様式１_100名まで）'!AX117/('勤務表（参考様式１_100名まで）'!$BB$8/7),""))</f>
        <v/>
      </c>
      <c r="BA117" s="1267"/>
      <c r="BB117" s="1251"/>
      <c r="BC117" s="1252"/>
      <c r="BD117" s="1252"/>
      <c r="BE117" s="1252"/>
      <c r="BF117" s="1253"/>
    </row>
    <row r="118" spans="2:58" ht="20.25" customHeight="1" x14ac:dyDescent="0.2">
      <c r="B118" s="1268">
        <f>B115+1</f>
        <v>33</v>
      </c>
      <c r="C118" s="1269"/>
      <c r="D118" s="1270"/>
      <c r="E118" s="1271"/>
      <c r="F118" s="241"/>
      <c r="G118" s="1278"/>
      <c r="H118" s="1281"/>
      <c r="I118" s="1282"/>
      <c r="J118" s="1282"/>
      <c r="K118" s="1283"/>
      <c r="L118" s="1285"/>
      <c r="M118" s="1246"/>
      <c r="N118" s="1246"/>
      <c r="O118" s="1247"/>
      <c r="P118" s="1288" t="s">
        <v>340</v>
      </c>
      <c r="Q118" s="1289"/>
      <c r="R118" s="1290"/>
      <c r="S118" s="230"/>
      <c r="T118" s="231"/>
      <c r="U118" s="231"/>
      <c r="V118" s="231"/>
      <c r="W118" s="231"/>
      <c r="X118" s="231"/>
      <c r="Y118" s="232"/>
      <c r="Z118" s="230"/>
      <c r="AA118" s="231"/>
      <c r="AB118" s="231"/>
      <c r="AC118" s="231"/>
      <c r="AD118" s="231"/>
      <c r="AE118" s="231"/>
      <c r="AF118" s="232"/>
      <c r="AG118" s="230"/>
      <c r="AH118" s="231"/>
      <c r="AI118" s="231"/>
      <c r="AJ118" s="231"/>
      <c r="AK118" s="231"/>
      <c r="AL118" s="231"/>
      <c r="AM118" s="232"/>
      <c r="AN118" s="230"/>
      <c r="AO118" s="231"/>
      <c r="AP118" s="231"/>
      <c r="AQ118" s="231"/>
      <c r="AR118" s="231"/>
      <c r="AS118" s="231"/>
      <c r="AT118" s="232"/>
      <c r="AU118" s="230"/>
      <c r="AV118" s="231"/>
      <c r="AW118" s="231"/>
      <c r="AX118" s="1241"/>
      <c r="AY118" s="1242"/>
      <c r="AZ118" s="1243"/>
      <c r="BA118" s="1244"/>
      <c r="BB118" s="1245"/>
      <c r="BC118" s="1246"/>
      <c r="BD118" s="1246"/>
      <c r="BE118" s="1246"/>
      <c r="BF118" s="1247"/>
    </row>
    <row r="119" spans="2:58" ht="20.25" customHeight="1" x14ac:dyDescent="0.2">
      <c r="B119" s="1268"/>
      <c r="C119" s="1272"/>
      <c r="D119" s="1273"/>
      <c r="E119" s="1274"/>
      <c r="F119" s="233"/>
      <c r="G119" s="1279"/>
      <c r="H119" s="1284"/>
      <c r="I119" s="1282"/>
      <c r="J119" s="1282"/>
      <c r="K119" s="1283"/>
      <c r="L119" s="1286"/>
      <c r="M119" s="1249"/>
      <c r="N119" s="1249"/>
      <c r="O119" s="1250"/>
      <c r="P119" s="1254" t="s">
        <v>341</v>
      </c>
      <c r="Q119" s="1255"/>
      <c r="R119" s="1256"/>
      <c r="S119" s="234" t="str">
        <f>IF(S118="","",VLOOKUP(S118,'シフト記号表（勤務時間帯）'!$C$6:$K$35,9,FALSE))</f>
        <v/>
      </c>
      <c r="T119" s="235" t="str">
        <f>IF(T118="","",VLOOKUP(T118,'シフト記号表（勤務時間帯）'!$C$6:$K$35,9,FALSE))</f>
        <v/>
      </c>
      <c r="U119" s="235" t="str">
        <f>IF(U118="","",VLOOKUP(U118,'シフト記号表（勤務時間帯）'!$C$6:$K$35,9,FALSE))</f>
        <v/>
      </c>
      <c r="V119" s="235" t="str">
        <f>IF(V118="","",VLOOKUP(V118,'シフト記号表（勤務時間帯）'!$C$6:$K$35,9,FALSE))</f>
        <v/>
      </c>
      <c r="W119" s="235" t="str">
        <f>IF(W118="","",VLOOKUP(W118,'シフト記号表（勤務時間帯）'!$C$6:$K$35,9,FALSE))</f>
        <v/>
      </c>
      <c r="X119" s="235" t="str">
        <f>IF(X118="","",VLOOKUP(X118,'シフト記号表（勤務時間帯）'!$C$6:$K$35,9,FALSE))</f>
        <v/>
      </c>
      <c r="Y119" s="236" t="str">
        <f>IF(Y118="","",VLOOKUP(Y118,'シフト記号表（勤務時間帯）'!$C$6:$K$35,9,FALSE))</f>
        <v/>
      </c>
      <c r="Z119" s="234" t="str">
        <f>IF(Z118="","",VLOOKUP(Z118,'シフト記号表（勤務時間帯）'!$C$6:$K$35,9,FALSE))</f>
        <v/>
      </c>
      <c r="AA119" s="235" t="str">
        <f>IF(AA118="","",VLOOKUP(AA118,'シフト記号表（勤務時間帯）'!$C$6:$K$35,9,FALSE))</f>
        <v/>
      </c>
      <c r="AB119" s="235" t="str">
        <f>IF(AB118="","",VLOOKUP(AB118,'シフト記号表（勤務時間帯）'!$C$6:$K$35,9,FALSE))</f>
        <v/>
      </c>
      <c r="AC119" s="235" t="str">
        <f>IF(AC118="","",VLOOKUP(AC118,'シフト記号表（勤務時間帯）'!$C$6:$K$35,9,FALSE))</f>
        <v/>
      </c>
      <c r="AD119" s="235" t="str">
        <f>IF(AD118="","",VLOOKUP(AD118,'シフト記号表（勤務時間帯）'!$C$6:$K$35,9,FALSE))</f>
        <v/>
      </c>
      <c r="AE119" s="235" t="str">
        <f>IF(AE118="","",VLOOKUP(AE118,'シフト記号表（勤務時間帯）'!$C$6:$K$35,9,FALSE))</f>
        <v/>
      </c>
      <c r="AF119" s="236" t="str">
        <f>IF(AF118="","",VLOOKUP(AF118,'シフト記号表（勤務時間帯）'!$C$6:$K$35,9,FALSE))</f>
        <v/>
      </c>
      <c r="AG119" s="234" t="str">
        <f>IF(AG118="","",VLOOKUP(AG118,'シフト記号表（勤務時間帯）'!$C$6:$K$35,9,FALSE))</f>
        <v/>
      </c>
      <c r="AH119" s="235" t="str">
        <f>IF(AH118="","",VLOOKUP(AH118,'シフト記号表（勤務時間帯）'!$C$6:$K$35,9,FALSE))</f>
        <v/>
      </c>
      <c r="AI119" s="235" t="str">
        <f>IF(AI118="","",VLOOKUP(AI118,'シフト記号表（勤務時間帯）'!$C$6:$K$35,9,FALSE))</f>
        <v/>
      </c>
      <c r="AJ119" s="235" t="str">
        <f>IF(AJ118="","",VLOOKUP(AJ118,'シフト記号表（勤務時間帯）'!$C$6:$K$35,9,FALSE))</f>
        <v/>
      </c>
      <c r="AK119" s="235" t="str">
        <f>IF(AK118="","",VLOOKUP(AK118,'シフト記号表（勤務時間帯）'!$C$6:$K$35,9,FALSE))</f>
        <v/>
      </c>
      <c r="AL119" s="235" t="str">
        <f>IF(AL118="","",VLOOKUP(AL118,'シフト記号表（勤務時間帯）'!$C$6:$K$35,9,FALSE))</f>
        <v/>
      </c>
      <c r="AM119" s="236" t="str">
        <f>IF(AM118="","",VLOOKUP(AM118,'シフト記号表（勤務時間帯）'!$C$6:$K$35,9,FALSE))</f>
        <v/>
      </c>
      <c r="AN119" s="234" t="str">
        <f>IF(AN118="","",VLOOKUP(AN118,'シフト記号表（勤務時間帯）'!$C$6:$K$35,9,FALSE))</f>
        <v/>
      </c>
      <c r="AO119" s="235" t="str">
        <f>IF(AO118="","",VLOOKUP(AO118,'シフト記号表（勤務時間帯）'!$C$6:$K$35,9,FALSE))</f>
        <v/>
      </c>
      <c r="AP119" s="235" t="str">
        <f>IF(AP118="","",VLOOKUP(AP118,'シフト記号表（勤務時間帯）'!$C$6:$K$35,9,FALSE))</f>
        <v/>
      </c>
      <c r="AQ119" s="235" t="str">
        <f>IF(AQ118="","",VLOOKUP(AQ118,'シフト記号表（勤務時間帯）'!$C$6:$K$35,9,FALSE))</f>
        <v/>
      </c>
      <c r="AR119" s="235" t="str">
        <f>IF(AR118="","",VLOOKUP(AR118,'シフト記号表（勤務時間帯）'!$C$6:$K$35,9,FALSE))</f>
        <v/>
      </c>
      <c r="AS119" s="235" t="str">
        <f>IF(AS118="","",VLOOKUP(AS118,'シフト記号表（勤務時間帯）'!$C$6:$K$35,9,FALSE))</f>
        <v/>
      </c>
      <c r="AT119" s="236" t="str">
        <f>IF(AT118="","",VLOOKUP(AT118,'シフト記号表（勤務時間帯）'!$C$6:$K$35,9,FALSE))</f>
        <v/>
      </c>
      <c r="AU119" s="234" t="str">
        <f>IF(AU118="","",VLOOKUP(AU118,'シフト記号表（勤務時間帯）'!$C$6:$K$35,9,FALSE))</f>
        <v/>
      </c>
      <c r="AV119" s="235" t="str">
        <f>IF(AV118="","",VLOOKUP(AV118,'シフト記号表（勤務時間帯）'!$C$6:$K$35,9,FALSE))</f>
        <v/>
      </c>
      <c r="AW119" s="235" t="str">
        <f>IF(AW118="","",VLOOKUP(AW118,'シフト記号表（勤務時間帯）'!$C$6:$K$35,9,FALSE))</f>
        <v/>
      </c>
      <c r="AX119" s="1257" t="str">
        <f>IF($BB$3="４週",SUM(S119:AT119),IF($BB$3="暦月",SUM(S119:AW119),""))</f>
        <v/>
      </c>
      <c r="AY119" s="1258"/>
      <c r="AZ119" s="1259" t="str">
        <f>IF($BB$3="４週",AX119/4,IF($BB$3="暦月",'勤務表（参考様式１_100名まで）'!AX119/('勤務表（参考様式１_100名まで）'!$BB$8/7),""))</f>
        <v/>
      </c>
      <c r="BA119" s="1260"/>
      <c r="BB119" s="1248"/>
      <c r="BC119" s="1249"/>
      <c r="BD119" s="1249"/>
      <c r="BE119" s="1249"/>
      <c r="BF119" s="1250"/>
    </row>
    <row r="120" spans="2:58" ht="20.25" customHeight="1" x14ac:dyDescent="0.2">
      <c r="B120" s="1268"/>
      <c r="C120" s="1275"/>
      <c r="D120" s="1276"/>
      <c r="E120" s="1277"/>
      <c r="F120" s="242">
        <f>C118</f>
        <v>0</v>
      </c>
      <c r="G120" s="1280"/>
      <c r="H120" s="1284"/>
      <c r="I120" s="1282"/>
      <c r="J120" s="1282"/>
      <c r="K120" s="1283"/>
      <c r="L120" s="1287"/>
      <c r="M120" s="1252"/>
      <c r="N120" s="1252"/>
      <c r="O120" s="1253"/>
      <c r="P120" s="1261" t="s">
        <v>342</v>
      </c>
      <c r="Q120" s="1262"/>
      <c r="R120" s="1263"/>
      <c r="S120" s="238" t="str">
        <f>IF(S118="","",VLOOKUP(S118,'シフト記号表（勤務時間帯）'!$C$6:$U$35,19,FALSE))</f>
        <v/>
      </c>
      <c r="T120" s="239" t="str">
        <f>IF(T118="","",VLOOKUP(T118,'シフト記号表（勤務時間帯）'!$C$6:$U$35,19,FALSE))</f>
        <v/>
      </c>
      <c r="U120" s="239" t="str">
        <f>IF(U118="","",VLOOKUP(U118,'シフト記号表（勤務時間帯）'!$C$6:$U$35,19,FALSE))</f>
        <v/>
      </c>
      <c r="V120" s="239" t="str">
        <f>IF(V118="","",VLOOKUP(V118,'シフト記号表（勤務時間帯）'!$C$6:$U$35,19,FALSE))</f>
        <v/>
      </c>
      <c r="W120" s="239" t="str">
        <f>IF(W118="","",VLOOKUP(W118,'シフト記号表（勤務時間帯）'!$C$6:$U$35,19,FALSE))</f>
        <v/>
      </c>
      <c r="X120" s="239" t="str">
        <f>IF(X118="","",VLOOKUP(X118,'シフト記号表（勤務時間帯）'!$C$6:$U$35,19,FALSE))</f>
        <v/>
      </c>
      <c r="Y120" s="240" t="str">
        <f>IF(Y118="","",VLOOKUP(Y118,'シフト記号表（勤務時間帯）'!$C$6:$U$35,19,FALSE))</f>
        <v/>
      </c>
      <c r="Z120" s="238" t="str">
        <f>IF(Z118="","",VLOOKUP(Z118,'シフト記号表（勤務時間帯）'!$C$6:$U$35,19,FALSE))</f>
        <v/>
      </c>
      <c r="AA120" s="239" t="str">
        <f>IF(AA118="","",VLOOKUP(AA118,'シフト記号表（勤務時間帯）'!$C$6:$U$35,19,FALSE))</f>
        <v/>
      </c>
      <c r="AB120" s="239" t="str">
        <f>IF(AB118="","",VLOOKUP(AB118,'シフト記号表（勤務時間帯）'!$C$6:$U$35,19,FALSE))</f>
        <v/>
      </c>
      <c r="AC120" s="239" t="str">
        <f>IF(AC118="","",VLOOKUP(AC118,'シフト記号表（勤務時間帯）'!$C$6:$U$35,19,FALSE))</f>
        <v/>
      </c>
      <c r="AD120" s="239" t="str">
        <f>IF(AD118="","",VLOOKUP(AD118,'シフト記号表（勤務時間帯）'!$C$6:$U$35,19,FALSE))</f>
        <v/>
      </c>
      <c r="AE120" s="239" t="str">
        <f>IF(AE118="","",VLOOKUP(AE118,'シフト記号表（勤務時間帯）'!$C$6:$U$35,19,FALSE))</f>
        <v/>
      </c>
      <c r="AF120" s="240" t="str">
        <f>IF(AF118="","",VLOOKUP(AF118,'シフト記号表（勤務時間帯）'!$C$6:$U$35,19,FALSE))</f>
        <v/>
      </c>
      <c r="AG120" s="238" t="str">
        <f>IF(AG118="","",VLOOKUP(AG118,'シフト記号表（勤務時間帯）'!$C$6:$U$35,19,FALSE))</f>
        <v/>
      </c>
      <c r="AH120" s="239" t="str">
        <f>IF(AH118="","",VLOOKUP(AH118,'シフト記号表（勤務時間帯）'!$C$6:$U$35,19,FALSE))</f>
        <v/>
      </c>
      <c r="AI120" s="239" t="str">
        <f>IF(AI118="","",VLOOKUP(AI118,'シフト記号表（勤務時間帯）'!$C$6:$U$35,19,FALSE))</f>
        <v/>
      </c>
      <c r="AJ120" s="239" t="str">
        <f>IF(AJ118="","",VLOOKUP(AJ118,'シフト記号表（勤務時間帯）'!$C$6:$U$35,19,FALSE))</f>
        <v/>
      </c>
      <c r="AK120" s="239" t="str">
        <f>IF(AK118="","",VLOOKUP(AK118,'シフト記号表（勤務時間帯）'!$C$6:$U$35,19,FALSE))</f>
        <v/>
      </c>
      <c r="AL120" s="239" t="str">
        <f>IF(AL118="","",VLOOKUP(AL118,'シフト記号表（勤務時間帯）'!$C$6:$U$35,19,FALSE))</f>
        <v/>
      </c>
      <c r="AM120" s="240" t="str">
        <f>IF(AM118="","",VLOOKUP(AM118,'シフト記号表（勤務時間帯）'!$C$6:$U$35,19,FALSE))</f>
        <v/>
      </c>
      <c r="AN120" s="238" t="str">
        <f>IF(AN118="","",VLOOKUP(AN118,'シフト記号表（勤務時間帯）'!$C$6:$U$35,19,FALSE))</f>
        <v/>
      </c>
      <c r="AO120" s="239" t="str">
        <f>IF(AO118="","",VLOOKUP(AO118,'シフト記号表（勤務時間帯）'!$C$6:$U$35,19,FALSE))</f>
        <v/>
      </c>
      <c r="AP120" s="239" t="str">
        <f>IF(AP118="","",VLOOKUP(AP118,'シフト記号表（勤務時間帯）'!$C$6:$U$35,19,FALSE))</f>
        <v/>
      </c>
      <c r="AQ120" s="239" t="str">
        <f>IF(AQ118="","",VLOOKUP(AQ118,'シフト記号表（勤務時間帯）'!$C$6:$U$35,19,FALSE))</f>
        <v/>
      </c>
      <c r="AR120" s="239" t="str">
        <f>IF(AR118="","",VLOOKUP(AR118,'シフト記号表（勤務時間帯）'!$C$6:$U$35,19,FALSE))</f>
        <v/>
      </c>
      <c r="AS120" s="239" t="str">
        <f>IF(AS118="","",VLOOKUP(AS118,'シフト記号表（勤務時間帯）'!$C$6:$U$35,19,FALSE))</f>
        <v/>
      </c>
      <c r="AT120" s="240" t="str">
        <f>IF(AT118="","",VLOOKUP(AT118,'シフト記号表（勤務時間帯）'!$C$6:$U$35,19,FALSE))</f>
        <v/>
      </c>
      <c r="AU120" s="238" t="str">
        <f>IF(AU118="","",VLOOKUP(AU118,'シフト記号表（勤務時間帯）'!$C$6:$U$35,19,FALSE))</f>
        <v/>
      </c>
      <c r="AV120" s="239" t="str">
        <f>IF(AV118="","",VLOOKUP(AV118,'シフト記号表（勤務時間帯）'!$C$6:$U$35,19,FALSE))</f>
        <v/>
      </c>
      <c r="AW120" s="239" t="str">
        <f>IF(AW118="","",VLOOKUP(AW118,'シフト記号表（勤務時間帯）'!$C$6:$U$35,19,FALSE))</f>
        <v/>
      </c>
      <c r="AX120" s="1264" t="str">
        <f>IF($BB$3="４週",SUM(S120:AT120),IF($BB$3="暦月",SUM(S120:AW120),""))</f>
        <v/>
      </c>
      <c r="AY120" s="1265"/>
      <c r="AZ120" s="1266" t="str">
        <f>IF($BB$3="４週",AX120/4,IF($BB$3="暦月",'勤務表（参考様式１_100名まで）'!AX120/('勤務表（参考様式１_100名まで）'!$BB$8/7),""))</f>
        <v/>
      </c>
      <c r="BA120" s="1267"/>
      <c r="BB120" s="1251"/>
      <c r="BC120" s="1252"/>
      <c r="BD120" s="1252"/>
      <c r="BE120" s="1252"/>
      <c r="BF120" s="1253"/>
    </row>
    <row r="121" spans="2:58" ht="20.25" customHeight="1" x14ac:dyDescent="0.2">
      <c r="B121" s="1268">
        <f>B118+1</f>
        <v>34</v>
      </c>
      <c r="C121" s="1269"/>
      <c r="D121" s="1270"/>
      <c r="E121" s="1271"/>
      <c r="F121" s="241"/>
      <c r="G121" s="1278"/>
      <c r="H121" s="1281"/>
      <c r="I121" s="1282"/>
      <c r="J121" s="1282"/>
      <c r="K121" s="1283"/>
      <c r="L121" s="1285"/>
      <c r="M121" s="1246"/>
      <c r="N121" s="1246"/>
      <c r="O121" s="1247"/>
      <c r="P121" s="1288" t="s">
        <v>340</v>
      </c>
      <c r="Q121" s="1289"/>
      <c r="R121" s="1290"/>
      <c r="S121" s="230"/>
      <c r="T121" s="231"/>
      <c r="U121" s="231"/>
      <c r="V121" s="231"/>
      <c r="W121" s="231"/>
      <c r="X121" s="231"/>
      <c r="Y121" s="232"/>
      <c r="Z121" s="230"/>
      <c r="AA121" s="231"/>
      <c r="AB121" s="231"/>
      <c r="AC121" s="231"/>
      <c r="AD121" s="231"/>
      <c r="AE121" s="231"/>
      <c r="AF121" s="232"/>
      <c r="AG121" s="230"/>
      <c r="AH121" s="231"/>
      <c r="AI121" s="231"/>
      <c r="AJ121" s="231"/>
      <c r="AK121" s="231"/>
      <c r="AL121" s="231"/>
      <c r="AM121" s="232"/>
      <c r="AN121" s="230"/>
      <c r="AO121" s="231"/>
      <c r="AP121" s="231"/>
      <c r="AQ121" s="231"/>
      <c r="AR121" s="231"/>
      <c r="AS121" s="231"/>
      <c r="AT121" s="232"/>
      <c r="AU121" s="230"/>
      <c r="AV121" s="231"/>
      <c r="AW121" s="231"/>
      <c r="AX121" s="1241"/>
      <c r="AY121" s="1242"/>
      <c r="AZ121" s="1243"/>
      <c r="BA121" s="1244"/>
      <c r="BB121" s="1245"/>
      <c r="BC121" s="1246"/>
      <c r="BD121" s="1246"/>
      <c r="BE121" s="1246"/>
      <c r="BF121" s="1247"/>
    </row>
    <row r="122" spans="2:58" ht="20.25" customHeight="1" x14ac:dyDescent="0.2">
      <c r="B122" s="1268"/>
      <c r="C122" s="1272"/>
      <c r="D122" s="1273"/>
      <c r="E122" s="1274"/>
      <c r="F122" s="233"/>
      <c r="G122" s="1279"/>
      <c r="H122" s="1284"/>
      <c r="I122" s="1282"/>
      <c r="J122" s="1282"/>
      <c r="K122" s="1283"/>
      <c r="L122" s="1286"/>
      <c r="M122" s="1249"/>
      <c r="N122" s="1249"/>
      <c r="O122" s="1250"/>
      <c r="P122" s="1254" t="s">
        <v>341</v>
      </c>
      <c r="Q122" s="1255"/>
      <c r="R122" s="1256"/>
      <c r="S122" s="234" t="str">
        <f>IF(S121="","",VLOOKUP(S121,'シフト記号表（勤務時間帯）'!$C$6:$K$35,9,FALSE))</f>
        <v/>
      </c>
      <c r="T122" s="235" t="str">
        <f>IF(T121="","",VLOOKUP(T121,'シフト記号表（勤務時間帯）'!$C$6:$K$35,9,FALSE))</f>
        <v/>
      </c>
      <c r="U122" s="235" t="str">
        <f>IF(U121="","",VLOOKUP(U121,'シフト記号表（勤務時間帯）'!$C$6:$K$35,9,FALSE))</f>
        <v/>
      </c>
      <c r="V122" s="235" t="str">
        <f>IF(V121="","",VLOOKUP(V121,'シフト記号表（勤務時間帯）'!$C$6:$K$35,9,FALSE))</f>
        <v/>
      </c>
      <c r="W122" s="235" t="str">
        <f>IF(W121="","",VLOOKUP(W121,'シフト記号表（勤務時間帯）'!$C$6:$K$35,9,FALSE))</f>
        <v/>
      </c>
      <c r="X122" s="235" t="str">
        <f>IF(X121="","",VLOOKUP(X121,'シフト記号表（勤務時間帯）'!$C$6:$K$35,9,FALSE))</f>
        <v/>
      </c>
      <c r="Y122" s="236" t="str">
        <f>IF(Y121="","",VLOOKUP(Y121,'シフト記号表（勤務時間帯）'!$C$6:$K$35,9,FALSE))</f>
        <v/>
      </c>
      <c r="Z122" s="234" t="str">
        <f>IF(Z121="","",VLOOKUP(Z121,'シフト記号表（勤務時間帯）'!$C$6:$K$35,9,FALSE))</f>
        <v/>
      </c>
      <c r="AA122" s="235" t="str">
        <f>IF(AA121="","",VLOOKUP(AA121,'シフト記号表（勤務時間帯）'!$C$6:$K$35,9,FALSE))</f>
        <v/>
      </c>
      <c r="AB122" s="235" t="str">
        <f>IF(AB121="","",VLOOKUP(AB121,'シフト記号表（勤務時間帯）'!$C$6:$K$35,9,FALSE))</f>
        <v/>
      </c>
      <c r="AC122" s="235" t="str">
        <f>IF(AC121="","",VLOOKUP(AC121,'シフト記号表（勤務時間帯）'!$C$6:$K$35,9,FALSE))</f>
        <v/>
      </c>
      <c r="AD122" s="235" t="str">
        <f>IF(AD121="","",VLOOKUP(AD121,'シフト記号表（勤務時間帯）'!$C$6:$K$35,9,FALSE))</f>
        <v/>
      </c>
      <c r="AE122" s="235" t="str">
        <f>IF(AE121="","",VLOOKUP(AE121,'シフト記号表（勤務時間帯）'!$C$6:$K$35,9,FALSE))</f>
        <v/>
      </c>
      <c r="AF122" s="236" t="str">
        <f>IF(AF121="","",VLOOKUP(AF121,'シフト記号表（勤務時間帯）'!$C$6:$K$35,9,FALSE))</f>
        <v/>
      </c>
      <c r="AG122" s="234" t="str">
        <f>IF(AG121="","",VLOOKUP(AG121,'シフト記号表（勤務時間帯）'!$C$6:$K$35,9,FALSE))</f>
        <v/>
      </c>
      <c r="AH122" s="235" t="str">
        <f>IF(AH121="","",VLOOKUP(AH121,'シフト記号表（勤務時間帯）'!$C$6:$K$35,9,FALSE))</f>
        <v/>
      </c>
      <c r="AI122" s="235" t="str">
        <f>IF(AI121="","",VLOOKUP(AI121,'シフト記号表（勤務時間帯）'!$C$6:$K$35,9,FALSE))</f>
        <v/>
      </c>
      <c r="AJ122" s="235" t="str">
        <f>IF(AJ121="","",VLOOKUP(AJ121,'シフト記号表（勤務時間帯）'!$C$6:$K$35,9,FALSE))</f>
        <v/>
      </c>
      <c r="AK122" s="235" t="str">
        <f>IF(AK121="","",VLOOKUP(AK121,'シフト記号表（勤務時間帯）'!$C$6:$K$35,9,FALSE))</f>
        <v/>
      </c>
      <c r="AL122" s="235" t="str">
        <f>IF(AL121="","",VLOOKUP(AL121,'シフト記号表（勤務時間帯）'!$C$6:$K$35,9,FALSE))</f>
        <v/>
      </c>
      <c r="AM122" s="236" t="str">
        <f>IF(AM121="","",VLOOKUP(AM121,'シフト記号表（勤務時間帯）'!$C$6:$K$35,9,FALSE))</f>
        <v/>
      </c>
      <c r="AN122" s="234" t="str">
        <f>IF(AN121="","",VLOOKUP(AN121,'シフト記号表（勤務時間帯）'!$C$6:$K$35,9,FALSE))</f>
        <v/>
      </c>
      <c r="AO122" s="235" t="str">
        <f>IF(AO121="","",VLOOKUP(AO121,'シフト記号表（勤務時間帯）'!$C$6:$K$35,9,FALSE))</f>
        <v/>
      </c>
      <c r="AP122" s="235" t="str">
        <f>IF(AP121="","",VLOOKUP(AP121,'シフト記号表（勤務時間帯）'!$C$6:$K$35,9,FALSE))</f>
        <v/>
      </c>
      <c r="AQ122" s="235" t="str">
        <f>IF(AQ121="","",VLOOKUP(AQ121,'シフト記号表（勤務時間帯）'!$C$6:$K$35,9,FALSE))</f>
        <v/>
      </c>
      <c r="AR122" s="235" t="str">
        <f>IF(AR121="","",VLOOKUP(AR121,'シフト記号表（勤務時間帯）'!$C$6:$K$35,9,FALSE))</f>
        <v/>
      </c>
      <c r="AS122" s="235" t="str">
        <f>IF(AS121="","",VLOOKUP(AS121,'シフト記号表（勤務時間帯）'!$C$6:$K$35,9,FALSE))</f>
        <v/>
      </c>
      <c r="AT122" s="236" t="str">
        <f>IF(AT121="","",VLOOKUP(AT121,'シフト記号表（勤務時間帯）'!$C$6:$K$35,9,FALSE))</f>
        <v/>
      </c>
      <c r="AU122" s="234" t="str">
        <f>IF(AU121="","",VLOOKUP(AU121,'シフト記号表（勤務時間帯）'!$C$6:$K$35,9,FALSE))</f>
        <v/>
      </c>
      <c r="AV122" s="235" t="str">
        <f>IF(AV121="","",VLOOKUP(AV121,'シフト記号表（勤務時間帯）'!$C$6:$K$35,9,FALSE))</f>
        <v/>
      </c>
      <c r="AW122" s="235" t="str">
        <f>IF(AW121="","",VLOOKUP(AW121,'シフト記号表（勤務時間帯）'!$C$6:$K$35,9,FALSE))</f>
        <v/>
      </c>
      <c r="AX122" s="1257" t="str">
        <f>IF($BB$3="４週",SUM(S122:AT122),IF($BB$3="暦月",SUM(S122:AW122),""))</f>
        <v/>
      </c>
      <c r="AY122" s="1258"/>
      <c r="AZ122" s="1259" t="str">
        <f>IF($BB$3="４週",AX122/4,IF($BB$3="暦月",'勤務表（参考様式１_100名まで）'!AX122/('勤務表（参考様式１_100名まで）'!$BB$8/7),""))</f>
        <v/>
      </c>
      <c r="BA122" s="1260"/>
      <c r="BB122" s="1248"/>
      <c r="BC122" s="1249"/>
      <c r="BD122" s="1249"/>
      <c r="BE122" s="1249"/>
      <c r="BF122" s="1250"/>
    </row>
    <row r="123" spans="2:58" ht="20.25" customHeight="1" x14ac:dyDescent="0.2">
      <c r="B123" s="1268"/>
      <c r="C123" s="1275"/>
      <c r="D123" s="1276"/>
      <c r="E123" s="1277"/>
      <c r="F123" s="242">
        <f>C121</f>
        <v>0</v>
      </c>
      <c r="G123" s="1280"/>
      <c r="H123" s="1284"/>
      <c r="I123" s="1282"/>
      <c r="J123" s="1282"/>
      <c r="K123" s="1283"/>
      <c r="L123" s="1287"/>
      <c r="M123" s="1252"/>
      <c r="N123" s="1252"/>
      <c r="O123" s="1253"/>
      <c r="P123" s="1261" t="s">
        <v>342</v>
      </c>
      <c r="Q123" s="1262"/>
      <c r="R123" s="1263"/>
      <c r="S123" s="238" t="str">
        <f>IF(S121="","",VLOOKUP(S121,'シフト記号表（勤務時間帯）'!$C$6:$U$35,19,FALSE))</f>
        <v/>
      </c>
      <c r="T123" s="239" t="str">
        <f>IF(T121="","",VLOOKUP(T121,'シフト記号表（勤務時間帯）'!$C$6:$U$35,19,FALSE))</f>
        <v/>
      </c>
      <c r="U123" s="239" t="str">
        <f>IF(U121="","",VLOOKUP(U121,'シフト記号表（勤務時間帯）'!$C$6:$U$35,19,FALSE))</f>
        <v/>
      </c>
      <c r="V123" s="239" t="str">
        <f>IF(V121="","",VLOOKUP(V121,'シフト記号表（勤務時間帯）'!$C$6:$U$35,19,FALSE))</f>
        <v/>
      </c>
      <c r="W123" s="239" t="str">
        <f>IF(W121="","",VLOOKUP(W121,'シフト記号表（勤務時間帯）'!$C$6:$U$35,19,FALSE))</f>
        <v/>
      </c>
      <c r="X123" s="239" t="str">
        <f>IF(X121="","",VLOOKUP(X121,'シフト記号表（勤務時間帯）'!$C$6:$U$35,19,FALSE))</f>
        <v/>
      </c>
      <c r="Y123" s="240" t="str">
        <f>IF(Y121="","",VLOOKUP(Y121,'シフト記号表（勤務時間帯）'!$C$6:$U$35,19,FALSE))</f>
        <v/>
      </c>
      <c r="Z123" s="238" t="str">
        <f>IF(Z121="","",VLOOKUP(Z121,'シフト記号表（勤務時間帯）'!$C$6:$U$35,19,FALSE))</f>
        <v/>
      </c>
      <c r="AA123" s="239" t="str">
        <f>IF(AA121="","",VLOOKUP(AA121,'シフト記号表（勤務時間帯）'!$C$6:$U$35,19,FALSE))</f>
        <v/>
      </c>
      <c r="AB123" s="239" t="str">
        <f>IF(AB121="","",VLOOKUP(AB121,'シフト記号表（勤務時間帯）'!$C$6:$U$35,19,FALSE))</f>
        <v/>
      </c>
      <c r="AC123" s="239" t="str">
        <f>IF(AC121="","",VLOOKUP(AC121,'シフト記号表（勤務時間帯）'!$C$6:$U$35,19,FALSE))</f>
        <v/>
      </c>
      <c r="AD123" s="239" t="str">
        <f>IF(AD121="","",VLOOKUP(AD121,'シフト記号表（勤務時間帯）'!$C$6:$U$35,19,FALSE))</f>
        <v/>
      </c>
      <c r="AE123" s="239" t="str">
        <f>IF(AE121="","",VLOOKUP(AE121,'シフト記号表（勤務時間帯）'!$C$6:$U$35,19,FALSE))</f>
        <v/>
      </c>
      <c r="AF123" s="240" t="str">
        <f>IF(AF121="","",VLOOKUP(AF121,'シフト記号表（勤務時間帯）'!$C$6:$U$35,19,FALSE))</f>
        <v/>
      </c>
      <c r="AG123" s="238" t="str">
        <f>IF(AG121="","",VLOOKUP(AG121,'シフト記号表（勤務時間帯）'!$C$6:$U$35,19,FALSE))</f>
        <v/>
      </c>
      <c r="AH123" s="239" t="str">
        <f>IF(AH121="","",VLOOKUP(AH121,'シフト記号表（勤務時間帯）'!$C$6:$U$35,19,FALSE))</f>
        <v/>
      </c>
      <c r="AI123" s="239" t="str">
        <f>IF(AI121="","",VLOOKUP(AI121,'シフト記号表（勤務時間帯）'!$C$6:$U$35,19,FALSE))</f>
        <v/>
      </c>
      <c r="AJ123" s="239" t="str">
        <f>IF(AJ121="","",VLOOKUP(AJ121,'シフト記号表（勤務時間帯）'!$C$6:$U$35,19,FALSE))</f>
        <v/>
      </c>
      <c r="AK123" s="239" t="str">
        <f>IF(AK121="","",VLOOKUP(AK121,'シフト記号表（勤務時間帯）'!$C$6:$U$35,19,FALSE))</f>
        <v/>
      </c>
      <c r="AL123" s="239" t="str">
        <f>IF(AL121="","",VLOOKUP(AL121,'シフト記号表（勤務時間帯）'!$C$6:$U$35,19,FALSE))</f>
        <v/>
      </c>
      <c r="AM123" s="240" t="str">
        <f>IF(AM121="","",VLOOKUP(AM121,'シフト記号表（勤務時間帯）'!$C$6:$U$35,19,FALSE))</f>
        <v/>
      </c>
      <c r="AN123" s="238" t="str">
        <f>IF(AN121="","",VLOOKUP(AN121,'シフト記号表（勤務時間帯）'!$C$6:$U$35,19,FALSE))</f>
        <v/>
      </c>
      <c r="AO123" s="239" t="str">
        <f>IF(AO121="","",VLOOKUP(AO121,'シフト記号表（勤務時間帯）'!$C$6:$U$35,19,FALSE))</f>
        <v/>
      </c>
      <c r="AP123" s="239" t="str">
        <f>IF(AP121="","",VLOOKUP(AP121,'シフト記号表（勤務時間帯）'!$C$6:$U$35,19,FALSE))</f>
        <v/>
      </c>
      <c r="AQ123" s="239" t="str">
        <f>IF(AQ121="","",VLOOKUP(AQ121,'シフト記号表（勤務時間帯）'!$C$6:$U$35,19,FALSE))</f>
        <v/>
      </c>
      <c r="AR123" s="239" t="str">
        <f>IF(AR121="","",VLOOKUP(AR121,'シフト記号表（勤務時間帯）'!$C$6:$U$35,19,FALSE))</f>
        <v/>
      </c>
      <c r="AS123" s="239" t="str">
        <f>IF(AS121="","",VLOOKUP(AS121,'シフト記号表（勤務時間帯）'!$C$6:$U$35,19,FALSE))</f>
        <v/>
      </c>
      <c r="AT123" s="240" t="str">
        <f>IF(AT121="","",VLOOKUP(AT121,'シフト記号表（勤務時間帯）'!$C$6:$U$35,19,FALSE))</f>
        <v/>
      </c>
      <c r="AU123" s="238" t="str">
        <f>IF(AU121="","",VLOOKUP(AU121,'シフト記号表（勤務時間帯）'!$C$6:$U$35,19,FALSE))</f>
        <v/>
      </c>
      <c r="AV123" s="239" t="str">
        <f>IF(AV121="","",VLOOKUP(AV121,'シフト記号表（勤務時間帯）'!$C$6:$U$35,19,FALSE))</f>
        <v/>
      </c>
      <c r="AW123" s="239" t="str">
        <f>IF(AW121="","",VLOOKUP(AW121,'シフト記号表（勤務時間帯）'!$C$6:$U$35,19,FALSE))</f>
        <v/>
      </c>
      <c r="AX123" s="1264" t="str">
        <f>IF($BB$3="４週",SUM(S123:AT123),IF($BB$3="暦月",SUM(S123:AW123),""))</f>
        <v/>
      </c>
      <c r="AY123" s="1265"/>
      <c r="AZ123" s="1266" t="str">
        <f>IF($BB$3="４週",AX123/4,IF($BB$3="暦月",'勤務表（参考様式１_100名まで）'!AX123/('勤務表（参考様式１_100名まで）'!$BB$8/7),""))</f>
        <v/>
      </c>
      <c r="BA123" s="1267"/>
      <c r="BB123" s="1251"/>
      <c r="BC123" s="1252"/>
      <c r="BD123" s="1252"/>
      <c r="BE123" s="1252"/>
      <c r="BF123" s="1253"/>
    </row>
    <row r="124" spans="2:58" ht="20.25" customHeight="1" x14ac:dyDescent="0.2">
      <c r="B124" s="1268">
        <f>B121+1</f>
        <v>35</v>
      </c>
      <c r="C124" s="1269"/>
      <c r="D124" s="1270"/>
      <c r="E124" s="1271"/>
      <c r="F124" s="241"/>
      <c r="G124" s="1278"/>
      <c r="H124" s="1281"/>
      <c r="I124" s="1282"/>
      <c r="J124" s="1282"/>
      <c r="K124" s="1283"/>
      <c r="L124" s="1285"/>
      <c r="M124" s="1246"/>
      <c r="N124" s="1246"/>
      <c r="O124" s="1247"/>
      <c r="P124" s="1288" t="s">
        <v>340</v>
      </c>
      <c r="Q124" s="1289"/>
      <c r="R124" s="1290"/>
      <c r="S124" s="230"/>
      <c r="T124" s="231"/>
      <c r="U124" s="231"/>
      <c r="V124" s="231"/>
      <c r="W124" s="231"/>
      <c r="X124" s="231"/>
      <c r="Y124" s="232"/>
      <c r="Z124" s="230"/>
      <c r="AA124" s="231"/>
      <c r="AB124" s="231"/>
      <c r="AC124" s="231"/>
      <c r="AD124" s="231"/>
      <c r="AE124" s="231"/>
      <c r="AF124" s="232"/>
      <c r="AG124" s="230"/>
      <c r="AH124" s="231"/>
      <c r="AI124" s="231"/>
      <c r="AJ124" s="231"/>
      <c r="AK124" s="231"/>
      <c r="AL124" s="231"/>
      <c r="AM124" s="232"/>
      <c r="AN124" s="230"/>
      <c r="AO124" s="231"/>
      <c r="AP124" s="231"/>
      <c r="AQ124" s="231"/>
      <c r="AR124" s="231"/>
      <c r="AS124" s="231"/>
      <c r="AT124" s="232"/>
      <c r="AU124" s="230"/>
      <c r="AV124" s="231"/>
      <c r="AW124" s="231"/>
      <c r="AX124" s="1241"/>
      <c r="AY124" s="1242"/>
      <c r="AZ124" s="1243"/>
      <c r="BA124" s="1244"/>
      <c r="BB124" s="1245"/>
      <c r="BC124" s="1246"/>
      <c r="BD124" s="1246"/>
      <c r="BE124" s="1246"/>
      <c r="BF124" s="1247"/>
    </row>
    <row r="125" spans="2:58" ht="20.25" customHeight="1" x14ac:dyDescent="0.2">
      <c r="B125" s="1268"/>
      <c r="C125" s="1272"/>
      <c r="D125" s="1273"/>
      <c r="E125" s="1274"/>
      <c r="F125" s="233"/>
      <c r="G125" s="1279"/>
      <c r="H125" s="1284"/>
      <c r="I125" s="1282"/>
      <c r="J125" s="1282"/>
      <c r="K125" s="1283"/>
      <c r="L125" s="1286"/>
      <c r="M125" s="1249"/>
      <c r="N125" s="1249"/>
      <c r="O125" s="1250"/>
      <c r="P125" s="1254" t="s">
        <v>341</v>
      </c>
      <c r="Q125" s="1255"/>
      <c r="R125" s="1256"/>
      <c r="S125" s="234" t="str">
        <f>IF(S124="","",VLOOKUP(S124,'シフト記号表（勤務時間帯）'!$C$6:$K$35,9,FALSE))</f>
        <v/>
      </c>
      <c r="T125" s="235" t="str">
        <f>IF(T124="","",VLOOKUP(T124,'シフト記号表（勤務時間帯）'!$C$6:$K$35,9,FALSE))</f>
        <v/>
      </c>
      <c r="U125" s="235" t="str">
        <f>IF(U124="","",VLOOKUP(U124,'シフト記号表（勤務時間帯）'!$C$6:$K$35,9,FALSE))</f>
        <v/>
      </c>
      <c r="V125" s="235" t="str">
        <f>IF(V124="","",VLOOKUP(V124,'シフト記号表（勤務時間帯）'!$C$6:$K$35,9,FALSE))</f>
        <v/>
      </c>
      <c r="W125" s="235" t="str">
        <f>IF(W124="","",VLOOKUP(W124,'シフト記号表（勤務時間帯）'!$C$6:$K$35,9,FALSE))</f>
        <v/>
      </c>
      <c r="X125" s="235" t="str">
        <f>IF(X124="","",VLOOKUP(X124,'シフト記号表（勤務時間帯）'!$C$6:$K$35,9,FALSE))</f>
        <v/>
      </c>
      <c r="Y125" s="236" t="str">
        <f>IF(Y124="","",VLOOKUP(Y124,'シフト記号表（勤務時間帯）'!$C$6:$K$35,9,FALSE))</f>
        <v/>
      </c>
      <c r="Z125" s="234" t="str">
        <f>IF(Z124="","",VLOOKUP(Z124,'シフト記号表（勤務時間帯）'!$C$6:$K$35,9,FALSE))</f>
        <v/>
      </c>
      <c r="AA125" s="235" t="str">
        <f>IF(AA124="","",VLOOKUP(AA124,'シフト記号表（勤務時間帯）'!$C$6:$K$35,9,FALSE))</f>
        <v/>
      </c>
      <c r="AB125" s="235" t="str">
        <f>IF(AB124="","",VLOOKUP(AB124,'シフト記号表（勤務時間帯）'!$C$6:$K$35,9,FALSE))</f>
        <v/>
      </c>
      <c r="AC125" s="235" t="str">
        <f>IF(AC124="","",VLOOKUP(AC124,'シフト記号表（勤務時間帯）'!$C$6:$K$35,9,FALSE))</f>
        <v/>
      </c>
      <c r="AD125" s="235" t="str">
        <f>IF(AD124="","",VLOOKUP(AD124,'シフト記号表（勤務時間帯）'!$C$6:$K$35,9,FALSE))</f>
        <v/>
      </c>
      <c r="AE125" s="235" t="str">
        <f>IF(AE124="","",VLOOKUP(AE124,'シフト記号表（勤務時間帯）'!$C$6:$K$35,9,FALSE))</f>
        <v/>
      </c>
      <c r="AF125" s="236" t="str">
        <f>IF(AF124="","",VLOOKUP(AF124,'シフト記号表（勤務時間帯）'!$C$6:$K$35,9,FALSE))</f>
        <v/>
      </c>
      <c r="AG125" s="234" t="str">
        <f>IF(AG124="","",VLOOKUP(AG124,'シフト記号表（勤務時間帯）'!$C$6:$K$35,9,FALSE))</f>
        <v/>
      </c>
      <c r="AH125" s="235" t="str">
        <f>IF(AH124="","",VLOOKUP(AH124,'シフト記号表（勤務時間帯）'!$C$6:$K$35,9,FALSE))</f>
        <v/>
      </c>
      <c r="AI125" s="235" t="str">
        <f>IF(AI124="","",VLOOKUP(AI124,'シフト記号表（勤務時間帯）'!$C$6:$K$35,9,FALSE))</f>
        <v/>
      </c>
      <c r="AJ125" s="235" t="str">
        <f>IF(AJ124="","",VLOOKUP(AJ124,'シフト記号表（勤務時間帯）'!$C$6:$K$35,9,FALSE))</f>
        <v/>
      </c>
      <c r="AK125" s="235" t="str">
        <f>IF(AK124="","",VLOOKUP(AK124,'シフト記号表（勤務時間帯）'!$C$6:$K$35,9,FALSE))</f>
        <v/>
      </c>
      <c r="AL125" s="235" t="str">
        <f>IF(AL124="","",VLOOKUP(AL124,'シフト記号表（勤務時間帯）'!$C$6:$K$35,9,FALSE))</f>
        <v/>
      </c>
      <c r="AM125" s="236" t="str">
        <f>IF(AM124="","",VLOOKUP(AM124,'シフト記号表（勤務時間帯）'!$C$6:$K$35,9,FALSE))</f>
        <v/>
      </c>
      <c r="AN125" s="234" t="str">
        <f>IF(AN124="","",VLOOKUP(AN124,'シフト記号表（勤務時間帯）'!$C$6:$K$35,9,FALSE))</f>
        <v/>
      </c>
      <c r="AO125" s="235" t="str">
        <f>IF(AO124="","",VLOOKUP(AO124,'シフト記号表（勤務時間帯）'!$C$6:$K$35,9,FALSE))</f>
        <v/>
      </c>
      <c r="AP125" s="235" t="str">
        <f>IF(AP124="","",VLOOKUP(AP124,'シフト記号表（勤務時間帯）'!$C$6:$K$35,9,FALSE))</f>
        <v/>
      </c>
      <c r="AQ125" s="235" t="str">
        <f>IF(AQ124="","",VLOOKUP(AQ124,'シフト記号表（勤務時間帯）'!$C$6:$K$35,9,FALSE))</f>
        <v/>
      </c>
      <c r="AR125" s="235" t="str">
        <f>IF(AR124="","",VLOOKUP(AR124,'シフト記号表（勤務時間帯）'!$C$6:$K$35,9,FALSE))</f>
        <v/>
      </c>
      <c r="AS125" s="235" t="str">
        <f>IF(AS124="","",VLOOKUP(AS124,'シフト記号表（勤務時間帯）'!$C$6:$K$35,9,FALSE))</f>
        <v/>
      </c>
      <c r="AT125" s="236" t="str">
        <f>IF(AT124="","",VLOOKUP(AT124,'シフト記号表（勤務時間帯）'!$C$6:$K$35,9,FALSE))</f>
        <v/>
      </c>
      <c r="AU125" s="234" t="str">
        <f>IF(AU124="","",VLOOKUP(AU124,'シフト記号表（勤務時間帯）'!$C$6:$K$35,9,FALSE))</f>
        <v/>
      </c>
      <c r="AV125" s="235" t="str">
        <f>IF(AV124="","",VLOOKUP(AV124,'シフト記号表（勤務時間帯）'!$C$6:$K$35,9,FALSE))</f>
        <v/>
      </c>
      <c r="AW125" s="235" t="str">
        <f>IF(AW124="","",VLOOKUP(AW124,'シフト記号表（勤務時間帯）'!$C$6:$K$35,9,FALSE))</f>
        <v/>
      </c>
      <c r="AX125" s="1257" t="str">
        <f>IF($BB$3="４週",SUM(S125:AT125),IF($BB$3="暦月",SUM(S125:AW125),""))</f>
        <v/>
      </c>
      <c r="AY125" s="1258"/>
      <c r="AZ125" s="1259" t="str">
        <f>IF($BB$3="４週",AX125/4,IF($BB$3="暦月",'勤務表（参考様式１_100名まで）'!AX125/('勤務表（参考様式１_100名まで）'!$BB$8/7),""))</f>
        <v/>
      </c>
      <c r="BA125" s="1260"/>
      <c r="BB125" s="1248"/>
      <c r="BC125" s="1249"/>
      <c r="BD125" s="1249"/>
      <c r="BE125" s="1249"/>
      <c r="BF125" s="1250"/>
    </row>
    <row r="126" spans="2:58" ht="20.25" customHeight="1" x14ac:dyDescent="0.2">
      <c r="B126" s="1268"/>
      <c r="C126" s="1275"/>
      <c r="D126" s="1276"/>
      <c r="E126" s="1277"/>
      <c r="F126" s="242">
        <f>C124</f>
        <v>0</v>
      </c>
      <c r="G126" s="1280"/>
      <c r="H126" s="1284"/>
      <c r="I126" s="1282"/>
      <c r="J126" s="1282"/>
      <c r="K126" s="1283"/>
      <c r="L126" s="1287"/>
      <c r="M126" s="1252"/>
      <c r="N126" s="1252"/>
      <c r="O126" s="1253"/>
      <c r="P126" s="1261" t="s">
        <v>342</v>
      </c>
      <c r="Q126" s="1262"/>
      <c r="R126" s="1263"/>
      <c r="S126" s="238" t="str">
        <f>IF(S124="","",VLOOKUP(S124,'シフト記号表（勤務時間帯）'!$C$6:$U$35,19,FALSE))</f>
        <v/>
      </c>
      <c r="T126" s="239" t="str">
        <f>IF(T124="","",VLOOKUP(T124,'シフト記号表（勤務時間帯）'!$C$6:$U$35,19,FALSE))</f>
        <v/>
      </c>
      <c r="U126" s="239" t="str">
        <f>IF(U124="","",VLOOKUP(U124,'シフト記号表（勤務時間帯）'!$C$6:$U$35,19,FALSE))</f>
        <v/>
      </c>
      <c r="V126" s="239" t="str">
        <f>IF(V124="","",VLOOKUP(V124,'シフト記号表（勤務時間帯）'!$C$6:$U$35,19,FALSE))</f>
        <v/>
      </c>
      <c r="W126" s="239" t="str">
        <f>IF(W124="","",VLOOKUP(W124,'シフト記号表（勤務時間帯）'!$C$6:$U$35,19,FALSE))</f>
        <v/>
      </c>
      <c r="X126" s="239" t="str">
        <f>IF(X124="","",VLOOKUP(X124,'シフト記号表（勤務時間帯）'!$C$6:$U$35,19,FALSE))</f>
        <v/>
      </c>
      <c r="Y126" s="240" t="str">
        <f>IF(Y124="","",VLOOKUP(Y124,'シフト記号表（勤務時間帯）'!$C$6:$U$35,19,FALSE))</f>
        <v/>
      </c>
      <c r="Z126" s="238" t="str">
        <f>IF(Z124="","",VLOOKUP(Z124,'シフト記号表（勤務時間帯）'!$C$6:$U$35,19,FALSE))</f>
        <v/>
      </c>
      <c r="AA126" s="239" t="str">
        <f>IF(AA124="","",VLOOKUP(AA124,'シフト記号表（勤務時間帯）'!$C$6:$U$35,19,FALSE))</f>
        <v/>
      </c>
      <c r="AB126" s="239" t="str">
        <f>IF(AB124="","",VLOOKUP(AB124,'シフト記号表（勤務時間帯）'!$C$6:$U$35,19,FALSE))</f>
        <v/>
      </c>
      <c r="AC126" s="239" t="str">
        <f>IF(AC124="","",VLOOKUP(AC124,'シフト記号表（勤務時間帯）'!$C$6:$U$35,19,FALSE))</f>
        <v/>
      </c>
      <c r="AD126" s="239" t="str">
        <f>IF(AD124="","",VLOOKUP(AD124,'シフト記号表（勤務時間帯）'!$C$6:$U$35,19,FALSE))</f>
        <v/>
      </c>
      <c r="AE126" s="239" t="str">
        <f>IF(AE124="","",VLOOKUP(AE124,'シフト記号表（勤務時間帯）'!$C$6:$U$35,19,FALSE))</f>
        <v/>
      </c>
      <c r="AF126" s="240" t="str">
        <f>IF(AF124="","",VLOOKUP(AF124,'シフト記号表（勤務時間帯）'!$C$6:$U$35,19,FALSE))</f>
        <v/>
      </c>
      <c r="AG126" s="238" t="str">
        <f>IF(AG124="","",VLOOKUP(AG124,'シフト記号表（勤務時間帯）'!$C$6:$U$35,19,FALSE))</f>
        <v/>
      </c>
      <c r="AH126" s="239" t="str">
        <f>IF(AH124="","",VLOOKUP(AH124,'シフト記号表（勤務時間帯）'!$C$6:$U$35,19,FALSE))</f>
        <v/>
      </c>
      <c r="AI126" s="239" t="str">
        <f>IF(AI124="","",VLOOKUP(AI124,'シフト記号表（勤務時間帯）'!$C$6:$U$35,19,FALSE))</f>
        <v/>
      </c>
      <c r="AJ126" s="239" t="str">
        <f>IF(AJ124="","",VLOOKUP(AJ124,'シフト記号表（勤務時間帯）'!$C$6:$U$35,19,FALSE))</f>
        <v/>
      </c>
      <c r="AK126" s="239" t="str">
        <f>IF(AK124="","",VLOOKUP(AK124,'シフト記号表（勤務時間帯）'!$C$6:$U$35,19,FALSE))</f>
        <v/>
      </c>
      <c r="AL126" s="239" t="str">
        <f>IF(AL124="","",VLOOKUP(AL124,'シフト記号表（勤務時間帯）'!$C$6:$U$35,19,FALSE))</f>
        <v/>
      </c>
      <c r="AM126" s="240" t="str">
        <f>IF(AM124="","",VLOOKUP(AM124,'シフト記号表（勤務時間帯）'!$C$6:$U$35,19,FALSE))</f>
        <v/>
      </c>
      <c r="AN126" s="238" t="str">
        <f>IF(AN124="","",VLOOKUP(AN124,'シフト記号表（勤務時間帯）'!$C$6:$U$35,19,FALSE))</f>
        <v/>
      </c>
      <c r="AO126" s="239" t="str">
        <f>IF(AO124="","",VLOOKUP(AO124,'シフト記号表（勤務時間帯）'!$C$6:$U$35,19,FALSE))</f>
        <v/>
      </c>
      <c r="AP126" s="239" t="str">
        <f>IF(AP124="","",VLOOKUP(AP124,'シフト記号表（勤務時間帯）'!$C$6:$U$35,19,FALSE))</f>
        <v/>
      </c>
      <c r="AQ126" s="239" t="str">
        <f>IF(AQ124="","",VLOOKUP(AQ124,'シフト記号表（勤務時間帯）'!$C$6:$U$35,19,FALSE))</f>
        <v/>
      </c>
      <c r="AR126" s="239" t="str">
        <f>IF(AR124="","",VLOOKUP(AR124,'シフト記号表（勤務時間帯）'!$C$6:$U$35,19,FALSE))</f>
        <v/>
      </c>
      <c r="AS126" s="239" t="str">
        <f>IF(AS124="","",VLOOKUP(AS124,'シフト記号表（勤務時間帯）'!$C$6:$U$35,19,FALSE))</f>
        <v/>
      </c>
      <c r="AT126" s="240" t="str">
        <f>IF(AT124="","",VLOOKUP(AT124,'シフト記号表（勤務時間帯）'!$C$6:$U$35,19,FALSE))</f>
        <v/>
      </c>
      <c r="AU126" s="238" t="str">
        <f>IF(AU124="","",VLOOKUP(AU124,'シフト記号表（勤務時間帯）'!$C$6:$U$35,19,FALSE))</f>
        <v/>
      </c>
      <c r="AV126" s="239" t="str">
        <f>IF(AV124="","",VLOOKUP(AV124,'シフト記号表（勤務時間帯）'!$C$6:$U$35,19,FALSE))</f>
        <v/>
      </c>
      <c r="AW126" s="239" t="str">
        <f>IF(AW124="","",VLOOKUP(AW124,'シフト記号表（勤務時間帯）'!$C$6:$U$35,19,FALSE))</f>
        <v/>
      </c>
      <c r="AX126" s="1264" t="str">
        <f>IF($BB$3="４週",SUM(S126:AT126),IF($BB$3="暦月",SUM(S126:AW126),""))</f>
        <v/>
      </c>
      <c r="AY126" s="1265"/>
      <c r="AZ126" s="1266" t="str">
        <f>IF($BB$3="４週",AX126/4,IF($BB$3="暦月",'勤務表（参考様式１_100名まで）'!AX126/('勤務表（参考様式１_100名まで）'!$BB$8/7),""))</f>
        <v/>
      </c>
      <c r="BA126" s="1267"/>
      <c r="BB126" s="1251"/>
      <c r="BC126" s="1252"/>
      <c r="BD126" s="1252"/>
      <c r="BE126" s="1252"/>
      <c r="BF126" s="1253"/>
    </row>
    <row r="127" spans="2:58" ht="20.25" customHeight="1" x14ac:dyDescent="0.2">
      <c r="B127" s="1268">
        <f>B124+1</f>
        <v>36</v>
      </c>
      <c r="C127" s="1269"/>
      <c r="D127" s="1270"/>
      <c r="E127" s="1271"/>
      <c r="F127" s="241"/>
      <c r="G127" s="1278"/>
      <c r="H127" s="1281"/>
      <c r="I127" s="1282"/>
      <c r="J127" s="1282"/>
      <c r="K127" s="1283"/>
      <c r="L127" s="1285"/>
      <c r="M127" s="1246"/>
      <c r="N127" s="1246"/>
      <c r="O127" s="1247"/>
      <c r="P127" s="1288" t="s">
        <v>340</v>
      </c>
      <c r="Q127" s="1289"/>
      <c r="R127" s="1290"/>
      <c r="S127" s="230"/>
      <c r="T127" s="231"/>
      <c r="U127" s="231"/>
      <c r="V127" s="231"/>
      <c r="W127" s="231"/>
      <c r="X127" s="231"/>
      <c r="Y127" s="232"/>
      <c r="Z127" s="230"/>
      <c r="AA127" s="231"/>
      <c r="AB127" s="231"/>
      <c r="AC127" s="231"/>
      <c r="AD127" s="231"/>
      <c r="AE127" s="231"/>
      <c r="AF127" s="232"/>
      <c r="AG127" s="230"/>
      <c r="AH127" s="231"/>
      <c r="AI127" s="231"/>
      <c r="AJ127" s="231"/>
      <c r="AK127" s="231"/>
      <c r="AL127" s="231"/>
      <c r="AM127" s="232"/>
      <c r="AN127" s="230"/>
      <c r="AO127" s="231"/>
      <c r="AP127" s="231"/>
      <c r="AQ127" s="231"/>
      <c r="AR127" s="231"/>
      <c r="AS127" s="231"/>
      <c r="AT127" s="232"/>
      <c r="AU127" s="230"/>
      <c r="AV127" s="231"/>
      <c r="AW127" s="231"/>
      <c r="AX127" s="1241"/>
      <c r="AY127" s="1242"/>
      <c r="AZ127" s="1243"/>
      <c r="BA127" s="1244"/>
      <c r="BB127" s="1245"/>
      <c r="BC127" s="1246"/>
      <c r="BD127" s="1246"/>
      <c r="BE127" s="1246"/>
      <c r="BF127" s="1247"/>
    </row>
    <row r="128" spans="2:58" ht="20.25" customHeight="1" x14ac:dyDescent="0.2">
      <c r="B128" s="1268"/>
      <c r="C128" s="1272"/>
      <c r="D128" s="1273"/>
      <c r="E128" s="1274"/>
      <c r="F128" s="233"/>
      <c r="G128" s="1279"/>
      <c r="H128" s="1284"/>
      <c r="I128" s="1282"/>
      <c r="J128" s="1282"/>
      <c r="K128" s="1283"/>
      <c r="L128" s="1286"/>
      <c r="M128" s="1249"/>
      <c r="N128" s="1249"/>
      <c r="O128" s="1250"/>
      <c r="P128" s="1254" t="s">
        <v>341</v>
      </c>
      <c r="Q128" s="1255"/>
      <c r="R128" s="1256"/>
      <c r="S128" s="234" t="str">
        <f>IF(S127="","",VLOOKUP(S127,'シフト記号表（勤務時間帯）'!$C$6:$K$35,9,FALSE))</f>
        <v/>
      </c>
      <c r="T128" s="235" t="str">
        <f>IF(T127="","",VLOOKUP(T127,'シフト記号表（勤務時間帯）'!$C$6:$K$35,9,FALSE))</f>
        <v/>
      </c>
      <c r="U128" s="235" t="str">
        <f>IF(U127="","",VLOOKUP(U127,'シフト記号表（勤務時間帯）'!$C$6:$K$35,9,FALSE))</f>
        <v/>
      </c>
      <c r="V128" s="235" t="str">
        <f>IF(V127="","",VLOOKUP(V127,'シフト記号表（勤務時間帯）'!$C$6:$K$35,9,FALSE))</f>
        <v/>
      </c>
      <c r="W128" s="235" t="str">
        <f>IF(W127="","",VLOOKUP(W127,'シフト記号表（勤務時間帯）'!$C$6:$K$35,9,FALSE))</f>
        <v/>
      </c>
      <c r="X128" s="235" t="str">
        <f>IF(X127="","",VLOOKUP(X127,'シフト記号表（勤務時間帯）'!$C$6:$K$35,9,FALSE))</f>
        <v/>
      </c>
      <c r="Y128" s="236" t="str">
        <f>IF(Y127="","",VLOOKUP(Y127,'シフト記号表（勤務時間帯）'!$C$6:$K$35,9,FALSE))</f>
        <v/>
      </c>
      <c r="Z128" s="234" t="str">
        <f>IF(Z127="","",VLOOKUP(Z127,'シフト記号表（勤務時間帯）'!$C$6:$K$35,9,FALSE))</f>
        <v/>
      </c>
      <c r="AA128" s="235" t="str">
        <f>IF(AA127="","",VLOOKUP(AA127,'シフト記号表（勤務時間帯）'!$C$6:$K$35,9,FALSE))</f>
        <v/>
      </c>
      <c r="AB128" s="235" t="str">
        <f>IF(AB127="","",VLOOKUP(AB127,'シフト記号表（勤務時間帯）'!$C$6:$K$35,9,FALSE))</f>
        <v/>
      </c>
      <c r="AC128" s="235" t="str">
        <f>IF(AC127="","",VLOOKUP(AC127,'シフト記号表（勤務時間帯）'!$C$6:$K$35,9,FALSE))</f>
        <v/>
      </c>
      <c r="AD128" s="235" t="str">
        <f>IF(AD127="","",VLOOKUP(AD127,'シフト記号表（勤務時間帯）'!$C$6:$K$35,9,FALSE))</f>
        <v/>
      </c>
      <c r="AE128" s="235" t="str">
        <f>IF(AE127="","",VLOOKUP(AE127,'シフト記号表（勤務時間帯）'!$C$6:$K$35,9,FALSE))</f>
        <v/>
      </c>
      <c r="AF128" s="236" t="str">
        <f>IF(AF127="","",VLOOKUP(AF127,'シフト記号表（勤務時間帯）'!$C$6:$K$35,9,FALSE))</f>
        <v/>
      </c>
      <c r="AG128" s="234" t="str">
        <f>IF(AG127="","",VLOOKUP(AG127,'シフト記号表（勤務時間帯）'!$C$6:$K$35,9,FALSE))</f>
        <v/>
      </c>
      <c r="AH128" s="235" t="str">
        <f>IF(AH127="","",VLOOKUP(AH127,'シフト記号表（勤務時間帯）'!$C$6:$K$35,9,FALSE))</f>
        <v/>
      </c>
      <c r="AI128" s="235" t="str">
        <f>IF(AI127="","",VLOOKUP(AI127,'シフト記号表（勤務時間帯）'!$C$6:$K$35,9,FALSE))</f>
        <v/>
      </c>
      <c r="AJ128" s="235" t="str">
        <f>IF(AJ127="","",VLOOKUP(AJ127,'シフト記号表（勤務時間帯）'!$C$6:$K$35,9,FALSE))</f>
        <v/>
      </c>
      <c r="AK128" s="235" t="str">
        <f>IF(AK127="","",VLOOKUP(AK127,'シフト記号表（勤務時間帯）'!$C$6:$K$35,9,FALSE))</f>
        <v/>
      </c>
      <c r="AL128" s="235" t="str">
        <f>IF(AL127="","",VLOOKUP(AL127,'シフト記号表（勤務時間帯）'!$C$6:$K$35,9,FALSE))</f>
        <v/>
      </c>
      <c r="AM128" s="236" t="str">
        <f>IF(AM127="","",VLOOKUP(AM127,'シフト記号表（勤務時間帯）'!$C$6:$K$35,9,FALSE))</f>
        <v/>
      </c>
      <c r="AN128" s="234" t="str">
        <f>IF(AN127="","",VLOOKUP(AN127,'シフト記号表（勤務時間帯）'!$C$6:$K$35,9,FALSE))</f>
        <v/>
      </c>
      <c r="AO128" s="235" t="str">
        <f>IF(AO127="","",VLOOKUP(AO127,'シフト記号表（勤務時間帯）'!$C$6:$K$35,9,FALSE))</f>
        <v/>
      </c>
      <c r="AP128" s="235" t="str">
        <f>IF(AP127="","",VLOOKUP(AP127,'シフト記号表（勤務時間帯）'!$C$6:$K$35,9,FALSE))</f>
        <v/>
      </c>
      <c r="AQ128" s="235" t="str">
        <f>IF(AQ127="","",VLOOKUP(AQ127,'シフト記号表（勤務時間帯）'!$C$6:$K$35,9,FALSE))</f>
        <v/>
      </c>
      <c r="AR128" s="235" t="str">
        <f>IF(AR127="","",VLOOKUP(AR127,'シフト記号表（勤務時間帯）'!$C$6:$K$35,9,FALSE))</f>
        <v/>
      </c>
      <c r="AS128" s="235" t="str">
        <f>IF(AS127="","",VLOOKUP(AS127,'シフト記号表（勤務時間帯）'!$C$6:$K$35,9,FALSE))</f>
        <v/>
      </c>
      <c r="AT128" s="236" t="str">
        <f>IF(AT127="","",VLOOKUP(AT127,'シフト記号表（勤務時間帯）'!$C$6:$K$35,9,FALSE))</f>
        <v/>
      </c>
      <c r="AU128" s="234" t="str">
        <f>IF(AU127="","",VLOOKUP(AU127,'シフト記号表（勤務時間帯）'!$C$6:$K$35,9,FALSE))</f>
        <v/>
      </c>
      <c r="AV128" s="235" t="str">
        <f>IF(AV127="","",VLOOKUP(AV127,'シフト記号表（勤務時間帯）'!$C$6:$K$35,9,FALSE))</f>
        <v/>
      </c>
      <c r="AW128" s="235" t="str">
        <f>IF(AW127="","",VLOOKUP(AW127,'シフト記号表（勤務時間帯）'!$C$6:$K$35,9,FALSE))</f>
        <v/>
      </c>
      <c r="AX128" s="1257" t="str">
        <f>IF($BB$3="４週",SUM(S128:AT128),IF($BB$3="暦月",SUM(S128:AW128),""))</f>
        <v/>
      </c>
      <c r="AY128" s="1258"/>
      <c r="AZ128" s="1259" t="str">
        <f>IF($BB$3="４週",AX128/4,IF($BB$3="暦月",'勤務表（参考様式１_100名まで）'!AX128/('勤務表（参考様式１_100名まで）'!$BB$8/7),""))</f>
        <v/>
      </c>
      <c r="BA128" s="1260"/>
      <c r="BB128" s="1248"/>
      <c r="BC128" s="1249"/>
      <c r="BD128" s="1249"/>
      <c r="BE128" s="1249"/>
      <c r="BF128" s="1250"/>
    </row>
    <row r="129" spans="2:58" ht="20.25" customHeight="1" x14ac:dyDescent="0.2">
      <c r="B129" s="1268"/>
      <c r="C129" s="1275"/>
      <c r="D129" s="1276"/>
      <c r="E129" s="1277"/>
      <c r="F129" s="242">
        <f>C127</f>
        <v>0</v>
      </c>
      <c r="G129" s="1280"/>
      <c r="H129" s="1284"/>
      <c r="I129" s="1282"/>
      <c r="J129" s="1282"/>
      <c r="K129" s="1283"/>
      <c r="L129" s="1287"/>
      <c r="M129" s="1252"/>
      <c r="N129" s="1252"/>
      <c r="O129" s="1253"/>
      <c r="P129" s="1261" t="s">
        <v>342</v>
      </c>
      <c r="Q129" s="1262"/>
      <c r="R129" s="1263"/>
      <c r="S129" s="238" t="str">
        <f>IF(S127="","",VLOOKUP(S127,'シフト記号表（勤務時間帯）'!$C$6:$U$35,19,FALSE))</f>
        <v/>
      </c>
      <c r="T129" s="239" t="str">
        <f>IF(T127="","",VLOOKUP(T127,'シフト記号表（勤務時間帯）'!$C$6:$U$35,19,FALSE))</f>
        <v/>
      </c>
      <c r="U129" s="239" t="str">
        <f>IF(U127="","",VLOOKUP(U127,'シフト記号表（勤務時間帯）'!$C$6:$U$35,19,FALSE))</f>
        <v/>
      </c>
      <c r="V129" s="239" t="str">
        <f>IF(V127="","",VLOOKUP(V127,'シフト記号表（勤務時間帯）'!$C$6:$U$35,19,FALSE))</f>
        <v/>
      </c>
      <c r="W129" s="239" t="str">
        <f>IF(W127="","",VLOOKUP(W127,'シフト記号表（勤務時間帯）'!$C$6:$U$35,19,FALSE))</f>
        <v/>
      </c>
      <c r="X129" s="239" t="str">
        <f>IF(X127="","",VLOOKUP(X127,'シフト記号表（勤務時間帯）'!$C$6:$U$35,19,FALSE))</f>
        <v/>
      </c>
      <c r="Y129" s="240" t="str">
        <f>IF(Y127="","",VLOOKUP(Y127,'シフト記号表（勤務時間帯）'!$C$6:$U$35,19,FALSE))</f>
        <v/>
      </c>
      <c r="Z129" s="238" t="str">
        <f>IF(Z127="","",VLOOKUP(Z127,'シフト記号表（勤務時間帯）'!$C$6:$U$35,19,FALSE))</f>
        <v/>
      </c>
      <c r="AA129" s="239" t="str">
        <f>IF(AA127="","",VLOOKUP(AA127,'シフト記号表（勤務時間帯）'!$C$6:$U$35,19,FALSE))</f>
        <v/>
      </c>
      <c r="AB129" s="239" t="str">
        <f>IF(AB127="","",VLOOKUP(AB127,'シフト記号表（勤務時間帯）'!$C$6:$U$35,19,FALSE))</f>
        <v/>
      </c>
      <c r="AC129" s="239" t="str">
        <f>IF(AC127="","",VLOOKUP(AC127,'シフト記号表（勤務時間帯）'!$C$6:$U$35,19,FALSE))</f>
        <v/>
      </c>
      <c r="AD129" s="239" t="str">
        <f>IF(AD127="","",VLOOKUP(AD127,'シフト記号表（勤務時間帯）'!$C$6:$U$35,19,FALSE))</f>
        <v/>
      </c>
      <c r="AE129" s="239" t="str">
        <f>IF(AE127="","",VLOOKUP(AE127,'シフト記号表（勤務時間帯）'!$C$6:$U$35,19,FALSE))</f>
        <v/>
      </c>
      <c r="AF129" s="240" t="str">
        <f>IF(AF127="","",VLOOKUP(AF127,'シフト記号表（勤務時間帯）'!$C$6:$U$35,19,FALSE))</f>
        <v/>
      </c>
      <c r="AG129" s="238" t="str">
        <f>IF(AG127="","",VLOOKUP(AG127,'シフト記号表（勤務時間帯）'!$C$6:$U$35,19,FALSE))</f>
        <v/>
      </c>
      <c r="AH129" s="239" t="str">
        <f>IF(AH127="","",VLOOKUP(AH127,'シフト記号表（勤務時間帯）'!$C$6:$U$35,19,FALSE))</f>
        <v/>
      </c>
      <c r="AI129" s="239" t="str">
        <f>IF(AI127="","",VLOOKUP(AI127,'シフト記号表（勤務時間帯）'!$C$6:$U$35,19,FALSE))</f>
        <v/>
      </c>
      <c r="AJ129" s="239" t="str">
        <f>IF(AJ127="","",VLOOKUP(AJ127,'シフト記号表（勤務時間帯）'!$C$6:$U$35,19,FALSE))</f>
        <v/>
      </c>
      <c r="AK129" s="239" t="str">
        <f>IF(AK127="","",VLOOKUP(AK127,'シフト記号表（勤務時間帯）'!$C$6:$U$35,19,FALSE))</f>
        <v/>
      </c>
      <c r="AL129" s="239" t="str">
        <f>IF(AL127="","",VLOOKUP(AL127,'シフト記号表（勤務時間帯）'!$C$6:$U$35,19,FALSE))</f>
        <v/>
      </c>
      <c r="AM129" s="240" t="str">
        <f>IF(AM127="","",VLOOKUP(AM127,'シフト記号表（勤務時間帯）'!$C$6:$U$35,19,FALSE))</f>
        <v/>
      </c>
      <c r="AN129" s="238" t="str">
        <f>IF(AN127="","",VLOOKUP(AN127,'シフト記号表（勤務時間帯）'!$C$6:$U$35,19,FALSE))</f>
        <v/>
      </c>
      <c r="AO129" s="239" t="str">
        <f>IF(AO127="","",VLOOKUP(AO127,'シフト記号表（勤務時間帯）'!$C$6:$U$35,19,FALSE))</f>
        <v/>
      </c>
      <c r="AP129" s="239" t="str">
        <f>IF(AP127="","",VLOOKUP(AP127,'シフト記号表（勤務時間帯）'!$C$6:$U$35,19,FALSE))</f>
        <v/>
      </c>
      <c r="AQ129" s="239" t="str">
        <f>IF(AQ127="","",VLOOKUP(AQ127,'シフト記号表（勤務時間帯）'!$C$6:$U$35,19,FALSE))</f>
        <v/>
      </c>
      <c r="AR129" s="239" t="str">
        <f>IF(AR127="","",VLOOKUP(AR127,'シフト記号表（勤務時間帯）'!$C$6:$U$35,19,FALSE))</f>
        <v/>
      </c>
      <c r="AS129" s="239" t="str">
        <f>IF(AS127="","",VLOOKUP(AS127,'シフト記号表（勤務時間帯）'!$C$6:$U$35,19,FALSE))</f>
        <v/>
      </c>
      <c r="AT129" s="240" t="str">
        <f>IF(AT127="","",VLOOKUP(AT127,'シフト記号表（勤務時間帯）'!$C$6:$U$35,19,FALSE))</f>
        <v/>
      </c>
      <c r="AU129" s="238" t="str">
        <f>IF(AU127="","",VLOOKUP(AU127,'シフト記号表（勤務時間帯）'!$C$6:$U$35,19,FALSE))</f>
        <v/>
      </c>
      <c r="AV129" s="239" t="str">
        <f>IF(AV127="","",VLOOKUP(AV127,'シフト記号表（勤務時間帯）'!$C$6:$U$35,19,FALSE))</f>
        <v/>
      </c>
      <c r="AW129" s="239" t="str">
        <f>IF(AW127="","",VLOOKUP(AW127,'シフト記号表（勤務時間帯）'!$C$6:$U$35,19,FALSE))</f>
        <v/>
      </c>
      <c r="AX129" s="1264" t="str">
        <f>IF($BB$3="４週",SUM(S129:AT129),IF($BB$3="暦月",SUM(S129:AW129),""))</f>
        <v/>
      </c>
      <c r="AY129" s="1265"/>
      <c r="AZ129" s="1266" t="str">
        <f>IF($BB$3="４週",AX129/4,IF($BB$3="暦月",'勤務表（参考様式１_100名まで）'!AX129/('勤務表（参考様式１_100名まで）'!$BB$8/7),""))</f>
        <v/>
      </c>
      <c r="BA129" s="1267"/>
      <c r="BB129" s="1251"/>
      <c r="BC129" s="1252"/>
      <c r="BD129" s="1252"/>
      <c r="BE129" s="1252"/>
      <c r="BF129" s="1253"/>
    </row>
    <row r="130" spans="2:58" ht="20.25" customHeight="1" x14ac:dyDescent="0.2">
      <c r="B130" s="1268">
        <f>B127+1</f>
        <v>37</v>
      </c>
      <c r="C130" s="1269"/>
      <c r="D130" s="1270"/>
      <c r="E130" s="1271"/>
      <c r="F130" s="241"/>
      <c r="G130" s="1278"/>
      <c r="H130" s="1281"/>
      <c r="I130" s="1282"/>
      <c r="J130" s="1282"/>
      <c r="K130" s="1283"/>
      <c r="L130" s="1285"/>
      <c r="M130" s="1246"/>
      <c r="N130" s="1246"/>
      <c r="O130" s="1247"/>
      <c r="P130" s="1288" t="s">
        <v>340</v>
      </c>
      <c r="Q130" s="1289"/>
      <c r="R130" s="1290"/>
      <c r="S130" s="230"/>
      <c r="T130" s="231"/>
      <c r="U130" s="231"/>
      <c r="V130" s="231"/>
      <c r="W130" s="231"/>
      <c r="X130" s="231"/>
      <c r="Y130" s="232"/>
      <c r="Z130" s="230"/>
      <c r="AA130" s="231"/>
      <c r="AB130" s="231"/>
      <c r="AC130" s="231"/>
      <c r="AD130" s="231"/>
      <c r="AE130" s="231"/>
      <c r="AF130" s="232"/>
      <c r="AG130" s="230"/>
      <c r="AH130" s="231"/>
      <c r="AI130" s="231"/>
      <c r="AJ130" s="231"/>
      <c r="AK130" s="231"/>
      <c r="AL130" s="231"/>
      <c r="AM130" s="232"/>
      <c r="AN130" s="230"/>
      <c r="AO130" s="231"/>
      <c r="AP130" s="231"/>
      <c r="AQ130" s="231"/>
      <c r="AR130" s="231"/>
      <c r="AS130" s="231"/>
      <c r="AT130" s="232"/>
      <c r="AU130" s="230"/>
      <c r="AV130" s="231"/>
      <c r="AW130" s="231"/>
      <c r="AX130" s="1241"/>
      <c r="AY130" s="1242"/>
      <c r="AZ130" s="1243"/>
      <c r="BA130" s="1244"/>
      <c r="BB130" s="1245"/>
      <c r="BC130" s="1246"/>
      <c r="BD130" s="1246"/>
      <c r="BE130" s="1246"/>
      <c r="BF130" s="1247"/>
    </row>
    <row r="131" spans="2:58" ht="20.25" customHeight="1" x14ac:dyDescent="0.2">
      <c r="B131" s="1268"/>
      <c r="C131" s="1272"/>
      <c r="D131" s="1273"/>
      <c r="E131" s="1274"/>
      <c r="F131" s="233"/>
      <c r="G131" s="1279"/>
      <c r="H131" s="1284"/>
      <c r="I131" s="1282"/>
      <c r="J131" s="1282"/>
      <c r="K131" s="1283"/>
      <c r="L131" s="1286"/>
      <c r="M131" s="1249"/>
      <c r="N131" s="1249"/>
      <c r="O131" s="1250"/>
      <c r="P131" s="1254" t="s">
        <v>341</v>
      </c>
      <c r="Q131" s="1255"/>
      <c r="R131" s="1256"/>
      <c r="S131" s="234" t="str">
        <f>IF(S130="","",VLOOKUP(S130,'シフト記号表（勤務時間帯）'!$C$6:$K$35,9,FALSE))</f>
        <v/>
      </c>
      <c r="T131" s="235" t="str">
        <f>IF(T130="","",VLOOKUP(T130,'シフト記号表（勤務時間帯）'!$C$6:$K$35,9,FALSE))</f>
        <v/>
      </c>
      <c r="U131" s="235" t="str">
        <f>IF(U130="","",VLOOKUP(U130,'シフト記号表（勤務時間帯）'!$C$6:$K$35,9,FALSE))</f>
        <v/>
      </c>
      <c r="V131" s="235" t="str">
        <f>IF(V130="","",VLOOKUP(V130,'シフト記号表（勤務時間帯）'!$C$6:$K$35,9,FALSE))</f>
        <v/>
      </c>
      <c r="W131" s="235" t="str">
        <f>IF(W130="","",VLOOKUP(W130,'シフト記号表（勤務時間帯）'!$C$6:$K$35,9,FALSE))</f>
        <v/>
      </c>
      <c r="X131" s="235" t="str">
        <f>IF(X130="","",VLOOKUP(X130,'シフト記号表（勤務時間帯）'!$C$6:$K$35,9,FALSE))</f>
        <v/>
      </c>
      <c r="Y131" s="236" t="str">
        <f>IF(Y130="","",VLOOKUP(Y130,'シフト記号表（勤務時間帯）'!$C$6:$K$35,9,FALSE))</f>
        <v/>
      </c>
      <c r="Z131" s="234" t="str">
        <f>IF(Z130="","",VLOOKUP(Z130,'シフト記号表（勤務時間帯）'!$C$6:$K$35,9,FALSE))</f>
        <v/>
      </c>
      <c r="AA131" s="235" t="str">
        <f>IF(AA130="","",VLOOKUP(AA130,'シフト記号表（勤務時間帯）'!$C$6:$K$35,9,FALSE))</f>
        <v/>
      </c>
      <c r="AB131" s="235" t="str">
        <f>IF(AB130="","",VLOOKUP(AB130,'シフト記号表（勤務時間帯）'!$C$6:$K$35,9,FALSE))</f>
        <v/>
      </c>
      <c r="AC131" s="235" t="str">
        <f>IF(AC130="","",VLOOKUP(AC130,'シフト記号表（勤務時間帯）'!$C$6:$K$35,9,FALSE))</f>
        <v/>
      </c>
      <c r="AD131" s="235" t="str">
        <f>IF(AD130="","",VLOOKUP(AD130,'シフト記号表（勤務時間帯）'!$C$6:$K$35,9,FALSE))</f>
        <v/>
      </c>
      <c r="AE131" s="235" t="str">
        <f>IF(AE130="","",VLOOKUP(AE130,'シフト記号表（勤務時間帯）'!$C$6:$K$35,9,FALSE))</f>
        <v/>
      </c>
      <c r="AF131" s="236" t="str">
        <f>IF(AF130="","",VLOOKUP(AF130,'シフト記号表（勤務時間帯）'!$C$6:$K$35,9,FALSE))</f>
        <v/>
      </c>
      <c r="AG131" s="234" t="str">
        <f>IF(AG130="","",VLOOKUP(AG130,'シフト記号表（勤務時間帯）'!$C$6:$K$35,9,FALSE))</f>
        <v/>
      </c>
      <c r="AH131" s="235" t="str">
        <f>IF(AH130="","",VLOOKUP(AH130,'シフト記号表（勤務時間帯）'!$C$6:$K$35,9,FALSE))</f>
        <v/>
      </c>
      <c r="AI131" s="235" t="str">
        <f>IF(AI130="","",VLOOKUP(AI130,'シフト記号表（勤務時間帯）'!$C$6:$K$35,9,FALSE))</f>
        <v/>
      </c>
      <c r="AJ131" s="235" t="str">
        <f>IF(AJ130="","",VLOOKUP(AJ130,'シフト記号表（勤務時間帯）'!$C$6:$K$35,9,FALSE))</f>
        <v/>
      </c>
      <c r="AK131" s="235" t="str">
        <f>IF(AK130="","",VLOOKUP(AK130,'シフト記号表（勤務時間帯）'!$C$6:$K$35,9,FALSE))</f>
        <v/>
      </c>
      <c r="AL131" s="235" t="str">
        <f>IF(AL130="","",VLOOKUP(AL130,'シフト記号表（勤務時間帯）'!$C$6:$K$35,9,FALSE))</f>
        <v/>
      </c>
      <c r="AM131" s="236" t="str">
        <f>IF(AM130="","",VLOOKUP(AM130,'シフト記号表（勤務時間帯）'!$C$6:$K$35,9,FALSE))</f>
        <v/>
      </c>
      <c r="AN131" s="234" t="str">
        <f>IF(AN130="","",VLOOKUP(AN130,'シフト記号表（勤務時間帯）'!$C$6:$K$35,9,FALSE))</f>
        <v/>
      </c>
      <c r="AO131" s="235" t="str">
        <f>IF(AO130="","",VLOOKUP(AO130,'シフト記号表（勤務時間帯）'!$C$6:$K$35,9,FALSE))</f>
        <v/>
      </c>
      <c r="AP131" s="235" t="str">
        <f>IF(AP130="","",VLOOKUP(AP130,'シフト記号表（勤務時間帯）'!$C$6:$K$35,9,FALSE))</f>
        <v/>
      </c>
      <c r="AQ131" s="235" t="str">
        <f>IF(AQ130="","",VLOOKUP(AQ130,'シフト記号表（勤務時間帯）'!$C$6:$K$35,9,FALSE))</f>
        <v/>
      </c>
      <c r="AR131" s="235" t="str">
        <f>IF(AR130="","",VLOOKUP(AR130,'シフト記号表（勤務時間帯）'!$C$6:$K$35,9,FALSE))</f>
        <v/>
      </c>
      <c r="AS131" s="235" t="str">
        <f>IF(AS130="","",VLOOKUP(AS130,'シフト記号表（勤務時間帯）'!$C$6:$K$35,9,FALSE))</f>
        <v/>
      </c>
      <c r="AT131" s="236" t="str">
        <f>IF(AT130="","",VLOOKUP(AT130,'シフト記号表（勤務時間帯）'!$C$6:$K$35,9,FALSE))</f>
        <v/>
      </c>
      <c r="AU131" s="234" t="str">
        <f>IF(AU130="","",VLOOKUP(AU130,'シフト記号表（勤務時間帯）'!$C$6:$K$35,9,FALSE))</f>
        <v/>
      </c>
      <c r="AV131" s="235" t="str">
        <f>IF(AV130="","",VLOOKUP(AV130,'シフト記号表（勤務時間帯）'!$C$6:$K$35,9,FALSE))</f>
        <v/>
      </c>
      <c r="AW131" s="235" t="str">
        <f>IF(AW130="","",VLOOKUP(AW130,'シフト記号表（勤務時間帯）'!$C$6:$K$35,9,FALSE))</f>
        <v/>
      </c>
      <c r="AX131" s="1257" t="str">
        <f>IF($BB$3="４週",SUM(S131:AT131),IF($BB$3="暦月",SUM(S131:AW131),""))</f>
        <v/>
      </c>
      <c r="AY131" s="1258"/>
      <c r="AZ131" s="1259" t="str">
        <f>IF($BB$3="４週",AX131/4,IF($BB$3="暦月",'勤務表（参考様式１_100名まで）'!AX131/('勤務表（参考様式１_100名まで）'!$BB$8/7),""))</f>
        <v/>
      </c>
      <c r="BA131" s="1260"/>
      <c r="BB131" s="1248"/>
      <c r="BC131" s="1249"/>
      <c r="BD131" s="1249"/>
      <c r="BE131" s="1249"/>
      <c r="BF131" s="1250"/>
    </row>
    <row r="132" spans="2:58" ht="20.25" customHeight="1" x14ac:dyDescent="0.2">
      <c r="B132" s="1268"/>
      <c r="C132" s="1275"/>
      <c r="D132" s="1276"/>
      <c r="E132" s="1277"/>
      <c r="F132" s="242">
        <f>C130</f>
        <v>0</v>
      </c>
      <c r="G132" s="1280"/>
      <c r="H132" s="1284"/>
      <c r="I132" s="1282"/>
      <c r="J132" s="1282"/>
      <c r="K132" s="1283"/>
      <c r="L132" s="1287"/>
      <c r="M132" s="1252"/>
      <c r="N132" s="1252"/>
      <c r="O132" s="1253"/>
      <c r="P132" s="1261" t="s">
        <v>342</v>
      </c>
      <c r="Q132" s="1262"/>
      <c r="R132" s="1263"/>
      <c r="S132" s="238" t="str">
        <f>IF(S130="","",VLOOKUP(S130,'シフト記号表（勤務時間帯）'!$C$6:$U$35,19,FALSE))</f>
        <v/>
      </c>
      <c r="T132" s="239" t="str">
        <f>IF(T130="","",VLOOKUP(T130,'シフト記号表（勤務時間帯）'!$C$6:$U$35,19,FALSE))</f>
        <v/>
      </c>
      <c r="U132" s="239" t="str">
        <f>IF(U130="","",VLOOKUP(U130,'シフト記号表（勤務時間帯）'!$C$6:$U$35,19,FALSE))</f>
        <v/>
      </c>
      <c r="V132" s="239" t="str">
        <f>IF(V130="","",VLOOKUP(V130,'シフト記号表（勤務時間帯）'!$C$6:$U$35,19,FALSE))</f>
        <v/>
      </c>
      <c r="W132" s="239" t="str">
        <f>IF(W130="","",VLOOKUP(W130,'シフト記号表（勤務時間帯）'!$C$6:$U$35,19,FALSE))</f>
        <v/>
      </c>
      <c r="X132" s="239" t="str">
        <f>IF(X130="","",VLOOKUP(X130,'シフト記号表（勤務時間帯）'!$C$6:$U$35,19,FALSE))</f>
        <v/>
      </c>
      <c r="Y132" s="240" t="str">
        <f>IF(Y130="","",VLOOKUP(Y130,'シフト記号表（勤務時間帯）'!$C$6:$U$35,19,FALSE))</f>
        <v/>
      </c>
      <c r="Z132" s="238" t="str">
        <f>IF(Z130="","",VLOOKUP(Z130,'シフト記号表（勤務時間帯）'!$C$6:$U$35,19,FALSE))</f>
        <v/>
      </c>
      <c r="AA132" s="239" t="str">
        <f>IF(AA130="","",VLOOKUP(AA130,'シフト記号表（勤務時間帯）'!$C$6:$U$35,19,FALSE))</f>
        <v/>
      </c>
      <c r="AB132" s="239" t="str">
        <f>IF(AB130="","",VLOOKUP(AB130,'シフト記号表（勤務時間帯）'!$C$6:$U$35,19,FALSE))</f>
        <v/>
      </c>
      <c r="AC132" s="239" t="str">
        <f>IF(AC130="","",VLOOKUP(AC130,'シフト記号表（勤務時間帯）'!$C$6:$U$35,19,FALSE))</f>
        <v/>
      </c>
      <c r="AD132" s="239" t="str">
        <f>IF(AD130="","",VLOOKUP(AD130,'シフト記号表（勤務時間帯）'!$C$6:$U$35,19,FALSE))</f>
        <v/>
      </c>
      <c r="AE132" s="239" t="str">
        <f>IF(AE130="","",VLOOKUP(AE130,'シフト記号表（勤務時間帯）'!$C$6:$U$35,19,FALSE))</f>
        <v/>
      </c>
      <c r="AF132" s="240" t="str">
        <f>IF(AF130="","",VLOOKUP(AF130,'シフト記号表（勤務時間帯）'!$C$6:$U$35,19,FALSE))</f>
        <v/>
      </c>
      <c r="AG132" s="238" t="str">
        <f>IF(AG130="","",VLOOKUP(AG130,'シフト記号表（勤務時間帯）'!$C$6:$U$35,19,FALSE))</f>
        <v/>
      </c>
      <c r="AH132" s="239" t="str">
        <f>IF(AH130="","",VLOOKUP(AH130,'シフト記号表（勤務時間帯）'!$C$6:$U$35,19,FALSE))</f>
        <v/>
      </c>
      <c r="AI132" s="239" t="str">
        <f>IF(AI130="","",VLOOKUP(AI130,'シフト記号表（勤務時間帯）'!$C$6:$U$35,19,FALSE))</f>
        <v/>
      </c>
      <c r="AJ132" s="239" t="str">
        <f>IF(AJ130="","",VLOOKUP(AJ130,'シフト記号表（勤務時間帯）'!$C$6:$U$35,19,FALSE))</f>
        <v/>
      </c>
      <c r="AK132" s="239" t="str">
        <f>IF(AK130="","",VLOOKUP(AK130,'シフト記号表（勤務時間帯）'!$C$6:$U$35,19,FALSE))</f>
        <v/>
      </c>
      <c r="AL132" s="239" t="str">
        <f>IF(AL130="","",VLOOKUP(AL130,'シフト記号表（勤務時間帯）'!$C$6:$U$35,19,FALSE))</f>
        <v/>
      </c>
      <c r="AM132" s="240" t="str">
        <f>IF(AM130="","",VLOOKUP(AM130,'シフト記号表（勤務時間帯）'!$C$6:$U$35,19,FALSE))</f>
        <v/>
      </c>
      <c r="AN132" s="238" t="str">
        <f>IF(AN130="","",VLOOKUP(AN130,'シフト記号表（勤務時間帯）'!$C$6:$U$35,19,FALSE))</f>
        <v/>
      </c>
      <c r="AO132" s="239" t="str">
        <f>IF(AO130="","",VLOOKUP(AO130,'シフト記号表（勤務時間帯）'!$C$6:$U$35,19,FALSE))</f>
        <v/>
      </c>
      <c r="AP132" s="239" t="str">
        <f>IF(AP130="","",VLOOKUP(AP130,'シフト記号表（勤務時間帯）'!$C$6:$U$35,19,FALSE))</f>
        <v/>
      </c>
      <c r="AQ132" s="239" t="str">
        <f>IF(AQ130="","",VLOOKUP(AQ130,'シフト記号表（勤務時間帯）'!$C$6:$U$35,19,FALSE))</f>
        <v/>
      </c>
      <c r="AR132" s="239" t="str">
        <f>IF(AR130="","",VLOOKUP(AR130,'シフト記号表（勤務時間帯）'!$C$6:$U$35,19,FALSE))</f>
        <v/>
      </c>
      <c r="AS132" s="239" t="str">
        <f>IF(AS130="","",VLOOKUP(AS130,'シフト記号表（勤務時間帯）'!$C$6:$U$35,19,FALSE))</f>
        <v/>
      </c>
      <c r="AT132" s="240" t="str">
        <f>IF(AT130="","",VLOOKUP(AT130,'シフト記号表（勤務時間帯）'!$C$6:$U$35,19,FALSE))</f>
        <v/>
      </c>
      <c r="AU132" s="238" t="str">
        <f>IF(AU130="","",VLOOKUP(AU130,'シフト記号表（勤務時間帯）'!$C$6:$U$35,19,FALSE))</f>
        <v/>
      </c>
      <c r="AV132" s="239" t="str">
        <f>IF(AV130="","",VLOOKUP(AV130,'シフト記号表（勤務時間帯）'!$C$6:$U$35,19,FALSE))</f>
        <v/>
      </c>
      <c r="AW132" s="239" t="str">
        <f>IF(AW130="","",VLOOKUP(AW130,'シフト記号表（勤務時間帯）'!$C$6:$U$35,19,FALSE))</f>
        <v/>
      </c>
      <c r="AX132" s="1264" t="str">
        <f>IF($BB$3="４週",SUM(S132:AT132),IF($BB$3="暦月",SUM(S132:AW132),""))</f>
        <v/>
      </c>
      <c r="AY132" s="1265"/>
      <c r="AZ132" s="1266" t="str">
        <f>IF($BB$3="４週",AX132/4,IF($BB$3="暦月",'勤務表（参考様式１_100名まで）'!AX132/('勤務表（参考様式１_100名まで）'!$BB$8/7),""))</f>
        <v/>
      </c>
      <c r="BA132" s="1267"/>
      <c r="BB132" s="1251"/>
      <c r="BC132" s="1252"/>
      <c r="BD132" s="1252"/>
      <c r="BE132" s="1252"/>
      <c r="BF132" s="1253"/>
    </row>
    <row r="133" spans="2:58" ht="20.25" customHeight="1" x14ac:dyDescent="0.2">
      <c r="B133" s="1268">
        <f>B130+1</f>
        <v>38</v>
      </c>
      <c r="C133" s="1269"/>
      <c r="D133" s="1270"/>
      <c r="E133" s="1271"/>
      <c r="F133" s="241"/>
      <c r="G133" s="1278"/>
      <c r="H133" s="1281"/>
      <c r="I133" s="1282"/>
      <c r="J133" s="1282"/>
      <c r="K133" s="1283"/>
      <c r="L133" s="1285"/>
      <c r="M133" s="1246"/>
      <c r="N133" s="1246"/>
      <c r="O133" s="1247"/>
      <c r="P133" s="1288" t="s">
        <v>340</v>
      </c>
      <c r="Q133" s="1289"/>
      <c r="R133" s="1290"/>
      <c r="S133" s="230"/>
      <c r="T133" s="231"/>
      <c r="U133" s="231"/>
      <c r="V133" s="231"/>
      <c r="W133" s="231"/>
      <c r="X133" s="231"/>
      <c r="Y133" s="232"/>
      <c r="Z133" s="230"/>
      <c r="AA133" s="231"/>
      <c r="AB133" s="231"/>
      <c r="AC133" s="231"/>
      <c r="AD133" s="231"/>
      <c r="AE133" s="231"/>
      <c r="AF133" s="232"/>
      <c r="AG133" s="230"/>
      <c r="AH133" s="231"/>
      <c r="AI133" s="231"/>
      <c r="AJ133" s="231"/>
      <c r="AK133" s="231"/>
      <c r="AL133" s="231"/>
      <c r="AM133" s="232"/>
      <c r="AN133" s="230"/>
      <c r="AO133" s="231"/>
      <c r="AP133" s="231"/>
      <c r="AQ133" s="231"/>
      <c r="AR133" s="231"/>
      <c r="AS133" s="231"/>
      <c r="AT133" s="232"/>
      <c r="AU133" s="230"/>
      <c r="AV133" s="231"/>
      <c r="AW133" s="231"/>
      <c r="AX133" s="1241"/>
      <c r="AY133" s="1242"/>
      <c r="AZ133" s="1243"/>
      <c r="BA133" s="1244"/>
      <c r="BB133" s="1245"/>
      <c r="BC133" s="1246"/>
      <c r="BD133" s="1246"/>
      <c r="BE133" s="1246"/>
      <c r="BF133" s="1247"/>
    </row>
    <row r="134" spans="2:58" ht="20.25" customHeight="1" x14ac:dyDescent="0.2">
      <c r="B134" s="1268"/>
      <c r="C134" s="1272"/>
      <c r="D134" s="1273"/>
      <c r="E134" s="1274"/>
      <c r="F134" s="233"/>
      <c r="G134" s="1279"/>
      <c r="H134" s="1284"/>
      <c r="I134" s="1282"/>
      <c r="J134" s="1282"/>
      <c r="K134" s="1283"/>
      <c r="L134" s="1286"/>
      <c r="M134" s="1249"/>
      <c r="N134" s="1249"/>
      <c r="O134" s="1250"/>
      <c r="P134" s="1254" t="s">
        <v>341</v>
      </c>
      <c r="Q134" s="1255"/>
      <c r="R134" s="1256"/>
      <c r="S134" s="234" t="str">
        <f>IF(S133="","",VLOOKUP(S133,'シフト記号表（勤務時間帯）'!$C$6:$K$35,9,FALSE))</f>
        <v/>
      </c>
      <c r="T134" s="235" t="str">
        <f>IF(T133="","",VLOOKUP(T133,'シフト記号表（勤務時間帯）'!$C$6:$K$35,9,FALSE))</f>
        <v/>
      </c>
      <c r="U134" s="235" t="str">
        <f>IF(U133="","",VLOOKUP(U133,'シフト記号表（勤務時間帯）'!$C$6:$K$35,9,FALSE))</f>
        <v/>
      </c>
      <c r="V134" s="235" t="str">
        <f>IF(V133="","",VLOOKUP(V133,'シフト記号表（勤務時間帯）'!$C$6:$K$35,9,FALSE))</f>
        <v/>
      </c>
      <c r="W134" s="235" t="str">
        <f>IF(W133="","",VLOOKUP(W133,'シフト記号表（勤務時間帯）'!$C$6:$K$35,9,FALSE))</f>
        <v/>
      </c>
      <c r="X134" s="235" t="str">
        <f>IF(X133="","",VLOOKUP(X133,'シフト記号表（勤務時間帯）'!$C$6:$K$35,9,FALSE))</f>
        <v/>
      </c>
      <c r="Y134" s="236" t="str">
        <f>IF(Y133="","",VLOOKUP(Y133,'シフト記号表（勤務時間帯）'!$C$6:$K$35,9,FALSE))</f>
        <v/>
      </c>
      <c r="Z134" s="234" t="str">
        <f>IF(Z133="","",VLOOKUP(Z133,'シフト記号表（勤務時間帯）'!$C$6:$K$35,9,FALSE))</f>
        <v/>
      </c>
      <c r="AA134" s="235" t="str">
        <f>IF(AA133="","",VLOOKUP(AA133,'シフト記号表（勤務時間帯）'!$C$6:$K$35,9,FALSE))</f>
        <v/>
      </c>
      <c r="AB134" s="235" t="str">
        <f>IF(AB133="","",VLOOKUP(AB133,'シフト記号表（勤務時間帯）'!$C$6:$K$35,9,FALSE))</f>
        <v/>
      </c>
      <c r="AC134" s="235" t="str">
        <f>IF(AC133="","",VLOOKUP(AC133,'シフト記号表（勤務時間帯）'!$C$6:$K$35,9,FALSE))</f>
        <v/>
      </c>
      <c r="AD134" s="235" t="str">
        <f>IF(AD133="","",VLOOKUP(AD133,'シフト記号表（勤務時間帯）'!$C$6:$K$35,9,FALSE))</f>
        <v/>
      </c>
      <c r="AE134" s="235" t="str">
        <f>IF(AE133="","",VLOOKUP(AE133,'シフト記号表（勤務時間帯）'!$C$6:$K$35,9,FALSE))</f>
        <v/>
      </c>
      <c r="AF134" s="236" t="str">
        <f>IF(AF133="","",VLOOKUP(AF133,'シフト記号表（勤務時間帯）'!$C$6:$K$35,9,FALSE))</f>
        <v/>
      </c>
      <c r="AG134" s="234" t="str">
        <f>IF(AG133="","",VLOOKUP(AG133,'シフト記号表（勤務時間帯）'!$C$6:$K$35,9,FALSE))</f>
        <v/>
      </c>
      <c r="AH134" s="235" t="str">
        <f>IF(AH133="","",VLOOKUP(AH133,'シフト記号表（勤務時間帯）'!$C$6:$K$35,9,FALSE))</f>
        <v/>
      </c>
      <c r="AI134" s="235" t="str">
        <f>IF(AI133="","",VLOOKUP(AI133,'シフト記号表（勤務時間帯）'!$C$6:$K$35,9,FALSE))</f>
        <v/>
      </c>
      <c r="AJ134" s="235" t="str">
        <f>IF(AJ133="","",VLOOKUP(AJ133,'シフト記号表（勤務時間帯）'!$C$6:$K$35,9,FALSE))</f>
        <v/>
      </c>
      <c r="AK134" s="235" t="str">
        <f>IF(AK133="","",VLOOKUP(AK133,'シフト記号表（勤務時間帯）'!$C$6:$K$35,9,FALSE))</f>
        <v/>
      </c>
      <c r="AL134" s="235" t="str">
        <f>IF(AL133="","",VLOOKUP(AL133,'シフト記号表（勤務時間帯）'!$C$6:$K$35,9,FALSE))</f>
        <v/>
      </c>
      <c r="AM134" s="236" t="str">
        <f>IF(AM133="","",VLOOKUP(AM133,'シフト記号表（勤務時間帯）'!$C$6:$K$35,9,FALSE))</f>
        <v/>
      </c>
      <c r="AN134" s="234" t="str">
        <f>IF(AN133="","",VLOOKUP(AN133,'シフト記号表（勤務時間帯）'!$C$6:$K$35,9,FALSE))</f>
        <v/>
      </c>
      <c r="AO134" s="235" t="str">
        <f>IF(AO133="","",VLOOKUP(AO133,'シフト記号表（勤務時間帯）'!$C$6:$K$35,9,FALSE))</f>
        <v/>
      </c>
      <c r="AP134" s="235" t="str">
        <f>IF(AP133="","",VLOOKUP(AP133,'シフト記号表（勤務時間帯）'!$C$6:$K$35,9,FALSE))</f>
        <v/>
      </c>
      <c r="AQ134" s="235" t="str">
        <f>IF(AQ133="","",VLOOKUP(AQ133,'シフト記号表（勤務時間帯）'!$C$6:$K$35,9,FALSE))</f>
        <v/>
      </c>
      <c r="AR134" s="235" t="str">
        <f>IF(AR133="","",VLOOKUP(AR133,'シフト記号表（勤務時間帯）'!$C$6:$K$35,9,FALSE))</f>
        <v/>
      </c>
      <c r="AS134" s="235" t="str">
        <f>IF(AS133="","",VLOOKUP(AS133,'シフト記号表（勤務時間帯）'!$C$6:$K$35,9,FALSE))</f>
        <v/>
      </c>
      <c r="AT134" s="236" t="str">
        <f>IF(AT133="","",VLOOKUP(AT133,'シフト記号表（勤務時間帯）'!$C$6:$K$35,9,FALSE))</f>
        <v/>
      </c>
      <c r="AU134" s="234" t="str">
        <f>IF(AU133="","",VLOOKUP(AU133,'シフト記号表（勤務時間帯）'!$C$6:$K$35,9,FALSE))</f>
        <v/>
      </c>
      <c r="AV134" s="235" t="str">
        <f>IF(AV133="","",VLOOKUP(AV133,'シフト記号表（勤務時間帯）'!$C$6:$K$35,9,FALSE))</f>
        <v/>
      </c>
      <c r="AW134" s="235" t="str">
        <f>IF(AW133="","",VLOOKUP(AW133,'シフト記号表（勤務時間帯）'!$C$6:$K$35,9,FALSE))</f>
        <v/>
      </c>
      <c r="AX134" s="1257" t="str">
        <f>IF($BB$3="４週",SUM(S134:AT134),IF($BB$3="暦月",SUM(S134:AW134),""))</f>
        <v/>
      </c>
      <c r="AY134" s="1258"/>
      <c r="AZ134" s="1259" t="str">
        <f>IF($BB$3="４週",AX134/4,IF($BB$3="暦月",'勤務表（参考様式１_100名まで）'!AX134/('勤務表（参考様式１_100名まで）'!$BB$8/7),""))</f>
        <v/>
      </c>
      <c r="BA134" s="1260"/>
      <c r="BB134" s="1248"/>
      <c r="BC134" s="1249"/>
      <c r="BD134" s="1249"/>
      <c r="BE134" s="1249"/>
      <c r="BF134" s="1250"/>
    </row>
    <row r="135" spans="2:58" ht="20.25" customHeight="1" x14ac:dyDescent="0.2">
      <c r="B135" s="1268"/>
      <c r="C135" s="1275"/>
      <c r="D135" s="1276"/>
      <c r="E135" s="1277"/>
      <c r="F135" s="242">
        <f>C133</f>
        <v>0</v>
      </c>
      <c r="G135" s="1280"/>
      <c r="H135" s="1284"/>
      <c r="I135" s="1282"/>
      <c r="J135" s="1282"/>
      <c r="K135" s="1283"/>
      <c r="L135" s="1287"/>
      <c r="M135" s="1252"/>
      <c r="N135" s="1252"/>
      <c r="O135" s="1253"/>
      <c r="P135" s="1261" t="s">
        <v>342</v>
      </c>
      <c r="Q135" s="1262"/>
      <c r="R135" s="1263"/>
      <c r="S135" s="238" t="str">
        <f>IF(S133="","",VLOOKUP(S133,'シフト記号表（勤務時間帯）'!$C$6:$U$35,19,FALSE))</f>
        <v/>
      </c>
      <c r="T135" s="239" t="str">
        <f>IF(T133="","",VLOOKUP(T133,'シフト記号表（勤務時間帯）'!$C$6:$U$35,19,FALSE))</f>
        <v/>
      </c>
      <c r="U135" s="239" t="str">
        <f>IF(U133="","",VLOOKUP(U133,'シフト記号表（勤務時間帯）'!$C$6:$U$35,19,FALSE))</f>
        <v/>
      </c>
      <c r="V135" s="239" t="str">
        <f>IF(V133="","",VLOOKUP(V133,'シフト記号表（勤務時間帯）'!$C$6:$U$35,19,FALSE))</f>
        <v/>
      </c>
      <c r="W135" s="239" t="str">
        <f>IF(W133="","",VLOOKUP(W133,'シフト記号表（勤務時間帯）'!$C$6:$U$35,19,FALSE))</f>
        <v/>
      </c>
      <c r="X135" s="239" t="str">
        <f>IF(X133="","",VLOOKUP(X133,'シフト記号表（勤務時間帯）'!$C$6:$U$35,19,FALSE))</f>
        <v/>
      </c>
      <c r="Y135" s="240" t="str">
        <f>IF(Y133="","",VLOOKUP(Y133,'シフト記号表（勤務時間帯）'!$C$6:$U$35,19,FALSE))</f>
        <v/>
      </c>
      <c r="Z135" s="238" t="str">
        <f>IF(Z133="","",VLOOKUP(Z133,'シフト記号表（勤務時間帯）'!$C$6:$U$35,19,FALSE))</f>
        <v/>
      </c>
      <c r="AA135" s="239" t="str">
        <f>IF(AA133="","",VLOOKUP(AA133,'シフト記号表（勤務時間帯）'!$C$6:$U$35,19,FALSE))</f>
        <v/>
      </c>
      <c r="AB135" s="239" t="str">
        <f>IF(AB133="","",VLOOKUP(AB133,'シフト記号表（勤務時間帯）'!$C$6:$U$35,19,FALSE))</f>
        <v/>
      </c>
      <c r="AC135" s="239" t="str">
        <f>IF(AC133="","",VLOOKUP(AC133,'シフト記号表（勤務時間帯）'!$C$6:$U$35,19,FALSE))</f>
        <v/>
      </c>
      <c r="AD135" s="239" t="str">
        <f>IF(AD133="","",VLOOKUP(AD133,'シフト記号表（勤務時間帯）'!$C$6:$U$35,19,FALSE))</f>
        <v/>
      </c>
      <c r="AE135" s="239" t="str">
        <f>IF(AE133="","",VLOOKUP(AE133,'シフト記号表（勤務時間帯）'!$C$6:$U$35,19,FALSE))</f>
        <v/>
      </c>
      <c r="AF135" s="240" t="str">
        <f>IF(AF133="","",VLOOKUP(AF133,'シフト記号表（勤務時間帯）'!$C$6:$U$35,19,FALSE))</f>
        <v/>
      </c>
      <c r="AG135" s="238" t="str">
        <f>IF(AG133="","",VLOOKUP(AG133,'シフト記号表（勤務時間帯）'!$C$6:$U$35,19,FALSE))</f>
        <v/>
      </c>
      <c r="AH135" s="239" t="str">
        <f>IF(AH133="","",VLOOKUP(AH133,'シフト記号表（勤務時間帯）'!$C$6:$U$35,19,FALSE))</f>
        <v/>
      </c>
      <c r="AI135" s="239" t="str">
        <f>IF(AI133="","",VLOOKUP(AI133,'シフト記号表（勤務時間帯）'!$C$6:$U$35,19,FALSE))</f>
        <v/>
      </c>
      <c r="AJ135" s="239" t="str">
        <f>IF(AJ133="","",VLOOKUP(AJ133,'シフト記号表（勤務時間帯）'!$C$6:$U$35,19,FALSE))</f>
        <v/>
      </c>
      <c r="AK135" s="239" t="str">
        <f>IF(AK133="","",VLOOKUP(AK133,'シフト記号表（勤務時間帯）'!$C$6:$U$35,19,FALSE))</f>
        <v/>
      </c>
      <c r="AL135" s="239" t="str">
        <f>IF(AL133="","",VLOOKUP(AL133,'シフト記号表（勤務時間帯）'!$C$6:$U$35,19,FALSE))</f>
        <v/>
      </c>
      <c r="AM135" s="240" t="str">
        <f>IF(AM133="","",VLOOKUP(AM133,'シフト記号表（勤務時間帯）'!$C$6:$U$35,19,FALSE))</f>
        <v/>
      </c>
      <c r="AN135" s="238" t="str">
        <f>IF(AN133="","",VLOOKUP(AN133,'シフト記号表（勤務時間帯）'!$C$6:$U$35,19,FALSE))</f>
        <v/>
      </c>
      <c r="AO135" s="239" t="str">
        <f>IF(AO133="","",VLOOKUP(AO133,'シフト記号表（勤務時間帯）'!$C$6:$U$35,19,FALSE))</f>
        <v/>
      </c>
      <c r="AP135" s="239" t="str">
        <f>IF(AP133="","",VLOOKUP(AP133,'シフト記号表（勤務時間帯）'!$C$6:$U$35,19,FALSE))</f>
        <v/>
      </c>
      <c r="AQ135" s="239" t="str">
        <f>IF(AQ133="","",VLOOKUP(AQ133,'シフト記号表（勤務時間帯）'!$C$6:$U$35,19,FALSE))</f>
        <v/>
      </c>
      <c r="AR135" s="239" t="str">
        <f>IF(AR133="","",VLOOKUP(AR133,'シフト記号表（勤務時間帯）'!$C$6:$U$35,19,FALSE))</f>
        <v/>
      </c>
      <c r="AS135" s="239" t="str">
        <f>IF(AS133="","",VLOOKUP(AS133,'シフト記号表（勤務時間帯）'!$C$6:$U$35,19,FALSE))</f>
        <v/>
      </c>
      <c r="AT135" s="240" t="str">
        <f>IF(AT133="","",VLOOKUP(AT133,'シフト記号表（勤務時間帯）'!$C$6:$U$35,19,FALSE))</f>
        <v/>
      </c>
      <c r="AU135" s="238" t="str">
        <f>IF(AU133="","",VLOOKUP(AU133,'シフト記号表（勤務時間帯）'!$C$6:$U$35,19,FALSE))</f>
        <v/>
      </c>
      <c r="AV135" s="239" t="str">
        <f>IF(AV133="","",VLOOKUP(AV133,'シフト記号表（勤務時間帯）'!$C$6:$U$35,19,FALSE))</f>
        <v/>
      </c>
      <c r="AW135" s="239" t="str">
        <f>IF(AW133="","",VLOOKUP(AW133,'シフト記号表（勤務時間帯）'!$C$6:$U$35,19,FALSE))</f>
        <v/>
      </c>
      <c r="AX135" s="1264" t="str">
        <f>IF($BB$3="４週",SUM(S135:AT135),IF($BB$3="暦月",SUM(S135:AW135),""))</f>
        <v/>
      </c>
      <c r="AY135" s="1265"/>
      <c r="AZ135" s="1266" t="str">
        <f>IF($BB$3="４週",AX135/4,IF($BB$3="暦月",'勤務表（参考様式１_100名まで）'!AX135/('勤務表（参考様式１_100名まで）'!$BB$8/7),""))</f>
        <v/>
      </c>
      <c r="BA135" s="1267"/>
      <c r="BB135" s="1251"/>
      <c r="BC135" s="1252"/>
      <c r="BD135" s="1252"/>
      <c r="BE135" s="1252"/>
      <c r="BF135" s="1253"/>
    </row>
    <row r="136" spans="2:58" ht="20.25" customHeight="1" x14ac:dyDescent="0.2">
      <c r="B136" s="1268">
        <f>B133+1</f>
        <v>39</v>
      </c>
      <c r="C136" s="1269"/>
      <c r="D136" s="1270"/>
      <c r="E136" s="1271"/>
      <c r="F136" s="241"/>
      <c r="G136" s="1278"/>
      <c r="H136" s="1281"/>
      <c r="I136" s="1282"/>
      <c r="J136" s="1282"/>
      <c r="K136" s="1283"/>
      <c r="L136" s="1285"/>
      <c r="M136" s="1246"/>
      <c r="N136" s="1246"/>
      <c r="O136" s="1247"/>
      <c r="P136" s="1288" t="s">
        <v>340</v>
      </c>
      <c r="Q136" s="1289"/>
      <c r="R136" s="1290"/>
      <c r="S136" s="230"/>
      <c r="T136" s="231"/>
      <c r="U136" s="231"/>
      <c r="V136" s="231"/>
      <c r="W136" s="231"/>
      <c r="X136" s="231"/>
      <c r="Y136" s="232"/>
      <c r="Z136" s="230"/>
      <c r="AA136" s="231"/>
      <c r="AB136" s="231"/>
      <c r="AC136" s="231"/>
      <c r="AD136" s="231"/>
      <c r="AE136" s="231"/>
      <c r="AF136" s="232"/>
      <c r="AG136" s="230"/>
      <c r="AH136" s="231"/>
      <c r="AI136" s="231"/>
      <c r="AJ136" s="231"/>
      <c r="AK136" s="231"/>
      <c r="AL136" s="231"/>
      <c r="AM136" s="232"/>
      <c r="AN136" s="230"/>
      <c r="AO136" s="231"/>
      <c r="AP136" s="231"/>
      <c r="AQ136" s="231"/>
      <c r="AR136" s="231"/>
      <c r="AS136" s="231"/>
      <c r="AT136" s="232"/>
      <c r="AU136" s="230"/>
      <c r="AV136" s="231"/>
      <c r="AW136" s="231"/>
      <c r="AX136" s="1241"/>
      <c r="AY136" s="1242"/>
      <c r="AZ136" s="1243"/>
      <c r="BA136" s="1244"/>
      <c r="BB136" s="1245"/>
      <c r="BC136" s="1246"/>
      <c r="BD136" s="1246"/>
      <c r="BE136" s="1246"/>
      <c r="BF136" s="1247"/>
    </row>
    <row r="137" spans="2:58" ht="20.25" customHeight="1" x14ac:dyDescent="0.2">
      <c r="B137" s="1268"/>
      <c r="C137" s="1272"/>
      <c r="D137" s="1273"/>
      <c r="E137" s="1274"/>
      <c r="F137" s="233"/>
      <c r="G137" s="1279"/>
      <c r="H137" s="1284"/>
      <c r="I137" s="1282"/>
      <c r="J137" s="1282"/>
      <c r="K137" s="1283"/>
      <c r="L137" s="1286"/>
      <c r="M137" s="1249"/>
      <c r="N137" s="1249"/>
      <c r="O137" s="1250"/>
      <c r="P137" s="1254" t="s">
        <v>341</v>
      </c>
      <c r="Q137" s="1255"/>
      <c r="R137" s="1256"/>
      <c r="S137" s="234" t="str">
        <f>IF(S136="","",VLOOKUP(S136,'シフト記号表（勤務時間帯）'!$C$6:$K$35,9,FALSE))</f>
        <v/>
      </c>
      <c r="T137" s="235" t="str">
        <f>IF(T136="","",VLOOKUP(T136,'シフト記号表（勤務時間帯）'!$C$6:$K$35,9,FALSE))</f>
        <v/>
      </c>
      <c r="U137" s="235" t="str">
        <f>IF(U136="","",VLOOKUP(U136,'シフト記号表（勤務時間帯）'!$C$6:$K$35,9,FALSE))</f>
        <v/>
      </c>
      <c r="V137" s="235" t="str">
        <f>IF(V136="","",VLOOKUP(V136,'シフト記号表（勤務時間帯）'!$C$6:$K$35,9,FALSE))</f>
        <v/>
      </c>
      <c r="W137" s="235" t="str">
        <f>IF(W136="","",VLOOKUP(W136,'シフト記号表（勤務時間帯）'!$C$6:$K$35,9,FALSE))</f>
        <v/>
      </c>
      <c r="X137" s="235" t="str">
        <f>IF(X136="","",VLOOKUP(X136,'シフト記号表（勤務時間帯）'!$C$6:$K$35,9,FALSE))</f>
        <v/>
      </c>
      <c r="Y137" s="236" t="str">
        <f>IF(Y136="","",VLOOKUP(Y136,'シフト記号表（勤務時間帯）'!$C$6:$K$35,9,FALSE))</f>
        <v/>
      </c>
      <c r="Z137" s="234" t="str">
        <f>IF(Z136="","",VLOOKUP(Z136,'シフト記号表（勤務時間帯）'!$C$6:$K$35,9,FALSE))</f>
        <v/>
      </c>
      <c r="AA137" s="235" t="str">
        <f>IF(AA136="","",VLOOKUP(AA136,'シフト記号表（勤務時間帯）'!$C$6:$K$35,9,FALSE))</f>
        <v/>
      </c>
      <c r="AB137" s="235" t="str">
        <f>IF(AB136="","",VLOOKUP(AB136,'シフト記号表（勤務時間帯）'!$C$6:$K$35,9,FALSE))</f>
        <v/>
      </c>
      <c r="AC137" s="235" t="str">
        <f>IF(AC136="","",VLOOKUP(AC136,'シフト記号表（勤務時間帯）'!$C$6:$K$35,9,FALSE))</f>
        <v/>
      </c>
      <c r="AD137" s="235" t="str">
        <f>IF(AD136="","",VLOOKUP(AD136,'シフト記号表（勤務時間帯）'!$C$6:$K$35,9,FALSE))</f>
        <v/>
      </c>
      <c r="AE137" s="235" t="str">
        <f>IF(AE136="","",VLOOKUP(AE136,'シフト記号表（勤務時間帯）'!$C$6:$K$35,9,FALSE))</f>
        <v/>
      </c>
      <c r="AF137" s="236" t="str">
        <f>IF(AF136="","",VLOOKUP(AF136,'シフト記号表（勤務時間帯）'!$C$6:$K$35,9,FALSE))</f>
        <v/>
      </c>
      <c r="AG137" s="234" t="str">
        <f>IF(AG136="","",VLOOKUP(AG136,'シフト記号表（勤務時間帯）'!$C$6:$K$35,9,FALSE))</f>
        <v/>
      </c>
      <c r="AH137" s="235" t="str">
        <f>IF(AH136="","",VLOOKUP(AH136,'シフト記号表（勤務時間帯）'!$C$6:$K$35,9,FALSE))</f>
        <v/>
      </c>
      <c r="AI137" s="235" t="str">
        <f>IF(AI136="","",VLOOKUP(AI136,'シフト記号表（勤務時間帯）'!$C$6:$K$35,9,FALSE))</f>
        <v/>
      </c>
      <c r="AJ137" s="235" t="str">
        <f>IF(AJ136="","",VLOOKUP(AJ136,'シフト記号表（勤務時間帯）'!$C$6:$K$35,9,FALSE))</f>
        <v/>
      </c>
      <c r="AK137" s="235" t="str">
        <f>IF(AK136="","",VLOOKUP(AK136,'シフト記号表（勤務時間帯）'!$C$6:$K$35,9,FALSE))</f>
        <v/>
      </c>
      <c r="AL137" s="235" t="str">
        <f>IF(AL136="","",VLOOKUP(AL136,'シフト記号表（勤務時間帯）'!$C$6:$K$35,9,FALSE))</f>
        <v/>
      </c>
      <c r="AM137" s="236" t="str">
        <f>IF(AM136="","",VLOOKUP(AM136,'シフト記号表（勤務時間帯）'!$C$6:$K$35,9,FALSE))</f>
        <v/>
      </c>
      <c r="AN137" s="234" t="str">
        <f>IF(AN136="","",VLOOKUP(AN136,'シフト記号表（勤務時間帯）'!$C$6:$K$35,9,FALSE))</f>
        <v/>
      </c>
      <c r="AO137" s="235" t="str">
        <f>IF(AO136="","",VLOOKUP(AO136,'シフト記号表（勤務時間帯）'!$C$6:$K$35,9,FALSE))</f>
        <v/>
      </c>
      <c r="AP137" s="235" t="str">
        <f>IF(AP136="","",VLOOKUP(AP136,'シフト記号表（勤務時間帯）'!$C$6:$K$35,9,FALSE))</f>
        <v/>
      </c>
      <c r="AQ137" s="235" t="str">
        <f>IF(AQ136="","",VLOOKUP(AQ136,'シフト記号表（勤務時間帯）'!$C$6:$K$35,9,FALSE))</f>
        <v/>
      </c>
      <c r="AR137" s="235" t="str">
        <f>IF(AR136="","",VLOOKUP(AR136,'シフト記号表（勤務時間帯）'!$C$6:$K$35,9,FALSE))</f>
        <v/>
      </c>
      <c r="AS137" s="235" t="str">
        <f>IF(AS136="","",VLOOKUP(AS136,'シフト記号表（勤務時間帯）'!$C$6:$K$35,9,FALSE))</f>
        <v/>
      </c>
      <c r="AT137" s="236" t="str">
        <f>IF(AT136="","",VLOOKUP(AT136,'シフト記号表（勤務時間帯）'!$C$6:$K$35,9,FALSE))</f>
        <v/>
      </c>
      <c r="AU137" s="234" t="str">
        <f>IF(AU136="","",VLOOKUP(AU136,'シフト記号表（勤務時間帯）'!$C$6:$K$35,9,FALSE))</f>
        <v/>
      </c>
      <c r="AV137" s="235" t="str">
        <f>IF(AV136="","",VLOOKUP(AV136,'シフト記号表（勤務時間帯）'!$C$6:$K$35,9,FALSE))</f>
        <v/>
      </c>
      <c r="AW137" s="235" t="str">
        <f>IF(AW136="","",VLOOKUP(AW136,'シフト記号表（勤務時間帯）'!$C$6:$K$35,9,FALSE))</f>
        <v/>
      </c>
      <c r="AX137" s="1257" t="str">
        <f>IF($BB$3="４週",SUM(S137:AT137),IF($BB$3="暦月",SUM(S137:AW137),""))</f>
        <v/>
      </c>
      <c r="AY137" s="1258"/>
      <c r="AZ137" s="1259" t="str">
        <f>IF($BB$3="４週",AX137/4,IF($BB$3="暦月",'勤務表（参考様式１_100名まで）'!AX137/('勤務表（参考様式１_100名まで）'!$BB$8/7),""))</f>
        <v/>
      </c>
      <c r="BA137" s="1260"/>
      <c r="BB137" s="1248"/>
      <c r="BC137" s="1249"/>
      <c r="BD137" s="1249"/>
      <c r="BE137" s="1249"/>
      <c r="BF137" s="1250"/>
    </row>
    <row r="138" spans="2:58" ht="20.25" customHeight="1" x14ac:dyDescent="0.2">
      <c r="B138" s="1268"/>
      <c r="C138" s="1275"/>
      <c r="D138" s="1276"/>
      <c r="E138" s="1277"/>
      <c r="F138" s="242">
        <f>C136</f>
        <v>0</v>
      </c>
      <c r="G138" s="1280"/>
      <c r="H138" s="1284"/>
      <c r="I138" s="1282"/>
      <c r="J138" s="1282"/>
      <c r="K138" s="1283"/>
      <c r="L138" s="1287"/>
      <c r="M138" s="1252"/>
      <c r="N138" s="1252"/>
      <c r="O138" s="1253"/>
      <c r="P138" s="1261" t="s">
        <v>342</v>
      </c>
      <c r="Q138" s="1262"/>
      <c r="R138" s="1263"/>
      <c r="S138" s="238" t="str">
        <f>IF(S136="","",VLOOKUP(S136,'シフト記号表（勤務時間帯）'!$C$6:$U$35,19,FALSE))</f>
        <v/>
      </c>
      <c r="T138" s="239" t="str">
        <f>IF(T136="","",VLOOKUP(T136,'シフト記号表（勤務時間帯）'!$C$6:$U$35,19,FALSE))</f>
        <v/>
      </c>
      <c r="U138" s="239" t="str">
        <f>IF(U136="","",VLOOKUP(U136,'シフト記号表（勤務時間帯）'!$C$6:$U$35,19,FALSE))</f>
        <v/>
      </c>
      <c r="V138" s="239" t="str">
        <f>IF(V136="","",VLOOKUP(V136,'シフト記号表（勤務時間帯）'!$C$6:$U$35,19,FALSE))</f>
        <v/>
      </c>
      <c r="W138" s="239" t="str">
        <f>IF(W136="","",VLOOKUP(W136,'シフト記号表（勤務時間帯）'!$C$6:$U$35,19,FALSE))</f>
        <v/>
      </c>
      <c r="X138" s="239" t="str">
        <f>IF(X136="","",VLOOKUP(X136,'シフト記号表（勤務時間帯）'!$C$6:$U$35,19,FALSE))</f>
        <v/>
      </c>
      <c r="Y138" s="240" t="str">
        <f>IF(Y136="","",VLOOKUP(Y136,'シフト記号表（勤務時間帯）'!$C$6:$U$35,19,FALSE))</f>
        <v/>
      </c>
      <c r="Z138" s="238" t="str">
        <f>IF(Z136="","",VLOOKUP(Z136,'シフト記号表（勤務時間帯）'!$C$6:$U$35,19,FALSE))</f>
        <v/>
      </c>
      <c r="AA138" s="239" t="str">
        <f>IF(AA136="","",VLOOKUP(AA136,'シフト記号表（勤務時間帯）'!$C$6:$U$35,19,FALSE))</f>
        <v/>
      </c>
      <c r="AB138" s="239" t="str">
        <f>IF(AB136="","",VLOOKUP(AB136,'シフト記号表（勤務時間帯）'!$C$6:$U$35,19,FALSE))</f>
        <v/>
      </c>
      <c r="AC138" s="239" t="str">
        <f>IF(AC136="","",VLOOKUP(AC136,'シフト記号表（勤務時間帯）'!$C$6:$U$35,19,FALSE))</f>
        <v/>
      </c>
      <c r="AD138" s="239" t="str">
        <f>IF(AD136="","",VLOOKUP(AD136,'シフト記号表（勤務時間帯）'!$C$6:$U$35,19,FALSE))</f>
        <v/>
      </c>
      <c r="AE138" s="239" t="str">
        <f>IF(AE136="","",VLOOKUP(AE136,'シフト記号表（勤務時間帯）'!$C$6:$U$35,19,FALSE))</f>
        <v/>
      </c>
      <c r="AF138" s="240" t="str">
        <f>IF(AF136="","",VLOOKUP(AF136,'シフト記号表（勤務時間帯）'!$C$6:$U$35,19,FALSE))</f>
        <v/>
      </c>
      <c r="AG138" s="238" t="str">
        <f>IF(AG136="","",VLOOKUP(AG136,'シフト記号表（勤務時間帯）'!$C$6:$U$35,19,FALSE))</f>
        <v/>
      </c>
      <c r="AH138" s="239" t="str">
        <f>IF(AH136="","",VLOOKUP(AH136,'シフト記号表（勤務時間帯）'!$C$6:$U$35,19,FALSE))</f>
        <v/>
      </c>
      <c r="AI138" s="239" t="str">
        <f>IF(AI136="","",VLOOKUP(AI136,'シフト記号表（勤務時間帯）'!$C$6:$U$35,19,FALSE))</f>
        <v/>
      </c>
      <c r="AJ138" s="239" t="str">
        <f>IF(AJ136="","",VLOOKUP(AJ136,'シフト記号表（勤務時間帯）'!$C$6:$U$35,19,FALSE))</f>
        <v/>
      </c>
      <c r="AK138" s="239" t="str">
        <f>IF(AK136="","",VLOOKUP(AK136,'シフト記号表（勤務時間帯）'!$C$6:$U$35,19,FALSE))</f>
        <v/>
      </c>
      <c r="AL138" s="239" t="str">
        <f>IF(AL136="","",VLOOKUP(AL136,'シフト記号表（勤務時間帯）'!$C$6:$U$35,19,FALSE))</f>
        <v/>
      </c>
      <c r="AM138" s="240" t="str">
        <f>IF(AM136="","",VLOOKUP(AM136,'シフト記号表（勤務時間帯）'!$C$6:$U$35,19,FALSE))</f>
        <v/>
      </c>
      <c r="AN138" s="238" t="str">
        <f>IF(AN136="","",VLOOKUP(AN136,'シフト記号表（勤務時間帯）'!$C$6:$U$35,19,FALSE))</f>
        <v/>
      </c>
      <c r="AO138" s="239" t="str">
        <f>IF(AO136="","",VLOOKUP(AO136,'シフト記号表（勤務時間帯）'!$C$6:$U$35,19,FALSE))</f>
        <v/>
      </c>
      <c r="AP138" s="239" t="str">
        <f>IF(AP136="","",VLOOKUP(AP136,'シフト記号表（勤務時間帯）'!$C$6:$U$35,19,FALSE))</f>
        <v/>
      </c>
      <c r="AQ138" s="239" t="str">
        <f>IF(AQ136="","",VLOOKUP(AQ136,'シフト記号表（勤務時間帯）'!$C$6:$U$35,19,FALSE))</f>
        <v/>
      </c>
      <c r="AR138" s="239" t="str">
        <f>IF(AR136="","",VLOOKUP(AR136,'シフト記号表（勤務時間帯）'!$C$6:$U$35,19,FALSE))</f>
        <v/>
      </c>
      <c r="AS138" s="239" t="str">
        <f>IF(AS136="","",VLOOKUP(AS136,'シフト記号表（勤務時間帯）'!$C$6:$U$35,19,FALSE))</f>
        <v/>
      </c>
      <c r="AT138" s="240" t="str">
        <f>IF(AT136="","",VLOOKUP(AT136,'シフト記号表（勤務時間帯）'!$C$6:$U$35,19,FALSE))</f>
        <v/>
      </c>
      <c r="AU138" s="238" t="str">
        <f>IF(AU136="","",VLOOKUP(AU136,'シフト記号表（勤務時間帯）'!$C$6:$U$35,19,FALSE))</f>
        <v/>
      </c>
      <c r="AV138" s="239" t="str">
        <f>IF(AV136="","",VLOOKUP(AV136,'シフト記号表（勤務時間帯）'!$C$6:$U$35,19,FALSE))</f>
        <v/>
      </c>
      <c r="AW138" s="239" t="str">
        <f>IF(AW136="","",VLOOKUP(AW136,'シフト記号表（勤務時間帯）'!$C$6:$U$35,19,FALSE))</f>
        <v/>
      </c>
      <c r="AX138" s="1264" t="str">
        <f>IF($BB$3="４週",SUM(S138:AT138),IF($BB$3="暦月",SUM(S138:AW138),""))</f>
        <v/>
      </c>
      <c r="AY138" s="1265"/>
      <c r="AZ138" s="1266" t="str">
        <f>IF($BB$3="４週",AX138/4,IF($BB$3="暦月",'勤務表（参考様式１_100名まで）'!AX138/('勤務表（参考様式１_100名まで）'!$BB$8/7),""))</f>
        <v/>
      </c>
      <c r="BA138" s="1267"/>
      <c r="BB138" s="1251"/>
      <c r="BC138" s="1252"/>
      <c r="BD138" s="1252"/>
      <c r="BE138" s="1252"/>
      <c r="BF138" s="1253"/>
    </row>
    <row r="139" spans="2:58" ht="20.25" customHeight="1" x14ac:dyDescent="0.2">
      <c r="B139" s="1268">
        <f>B136+1</f>
        <v>40</v>
      </c>
      <c r="C139" s="1269"/>
      <c r="D139" s="1270"/>
      <c r="E139" s="1271"/>
      <c r="F139" s="241"/>
      <c r="G139" s="1278"/>
      <c r="H139" s="1281"/>
      <c r="I139" s="1282"/>
      <c r="J139" s="1282"/>
      <c r="K139" s="1283"/>
      <c r="L139" s="1285"/>
      <c r="M139" s="1246"/>
      <c r="N139" s="1246"/>
      <c r="O139" s="1247"/>
      <c r="P139" s="1288" t="s">
        <v>340</v>
      </c>
      <c r="Q139" s="1289"/>
      <c r="R139" s="1290"/>
      <c r="S139" s="230"/>
      <c r="T139" s="231"/>
      <c r="U139" s="231"/>
      <c r="V139" s="231"/>
      <c r="W139" s="231"/>
      <c r="X139" s="231"/>
      <c r="Y139" s="232"/>
      <c r="Z139" s="230"/>
      <c r="AA139" s="231"/>
      <c r="AB139" s="231"/>
      <c r="AC139" s="231"/>
      <c r="AD139" s="231"/>
      <c r="AE139" s="231"/>
      <c r="AF139" s="232"/>
      <c r="AG139" s="230"/>
      <c r="AH139" s="231"/>
      <c r="AI139" s="231"/>
      <c r="AJ139" s="231"/>
      <c r="AK139" s="231"/>
      <c r="AL139" s="231"/>
      <c r="AM139" s="232"/>
      <c r="AN139" s="230"/>
      <c r="AO139" s="231"/>
      <c r="AP139" s="231"/>
      <c r="AQ139" s="231"/>
      <c r="AR139" s="231"/>
      <c r="AS139" s="231"/>
      <c r="AT139" s="232"/>
      <c r="AU139" s="230"/>
      <c r="AV139" s="231"/>
      <c r="AW139" s="231"/>
      <c r="AX139" s="1241"/>
      <c r="AY139" s="1242"/>
      <c r="AZ139" s="1243"/>
      <c r="BA139" s="1244"/>
      <c r="BB139" s="1245"/>
      <c r="BC139" s="1246"/>
      <c r="BD139" s="1246"/>
      <c r="BE139" s="1246"/>
      <c r="BF139" s="1247"/>
    </row>
    <row r="140" spans="2:58" ht="20.25" customHeight="1" x14ac:dyDescent="0.2">
      <c r="B140" s="1268"/>
      <c r="C140" s="1272"/>
      <c r="D140" s="1273"/>
      <c r="E140" s="1274"/>
      <c r="F140" s="233"/>
      <c r="G140" s="1279"/>
      <c r="H140" s="1284"/>
      <c r="I140" s="1282"/>
      <c r="J140" s="1282"/>
      <c r="K140" s="1283"/>
      <c r="L140" s="1286"/>
      <c r="M140" s="1249"/>
      <c r="N140" s="1249"/>
      <c r="O140" s="1250"/>
      <c r="P140" s="1254" t="s">
        <v>341</v>
      </c>
      <c r="Q140" s="1255"/>
      <c r="R140" s="1256"/>
      <c r="S140" s="234" t="str">
        <f>IF(S139="","",VLOOKUP(S139,'シフト記号表（勤務時間帯）'!$C$6:$K$35,9,FALSE))</f>
        <v/>
      </c>
      <c r="T140" s="235" t="str">
        <f>IF(T139="","",VLOOKUP(T139,'シフト記号表（勤務時間帯）'!$C$6:$K$35,9,FALSE))</f>
        <v/>
      </c>
      <c r="U140" s="235" t="str">
        <f>IF(U139="","",VLOOKUP(U139,'シフト記号表（勤務時間帯）'!$C$6:$K$35,9,FALSE))</f>
        <v/>
      </c>
      <c r="V140" s="235" t="str">
        <f>IF(V139="","",VLOOKUP(V139,'シフト記号表（勤務時間帯）'!$C$6:$K$35,9,FALSE))</f>
        <v/>
      </c>
      <c r="W140" s="235" t="str">
        <f>IF(W139="","",VLOOKUP(W139,'シフト記号表（勤務時間帯）'!$C$6:$K$35,9,FALSE))</f>
        <v/>
      </c>
      <c r="X140" s="235" t="str">
        <f>IF(X139="","",VLOOKUP(X139,'シフト記号表（勤務時間帯）'!$C$6:$K$35,9,FALSE))</f>
        <v/>
      </c>
      <c r="Y140" s="236" t="str">
        <f>IF(Y139="","",VLOOKUP(Y139,'シフト記号表（勤務時間帯）'!$C$6:$K$35,9,FALSE))</f>
        <v/>
      </c>
      <c r="Z140" s="234" t="str">
        <f>IF(Z139="","",VLOOKUP(Z139,'シフト記号表（勤務時間帯）'!$C$6:$K$35,9,FALSE))</f>
        <v/>
      </c>
      <c r="AA140" s="235" t="str">
        <f>IF(AA139="","",VLOOKUP(AA139,'シフト記号表（勤務時間帯）'!$C$6:$K$35,9,FALSE))</f>
        <v/>
      </c>
      <c r="AB140" s="235" t="str">
        <f>IF(AB139="","",VLOOKUP(AB139,'シフト記号表（勤務時間帯）'!$C$6:$K$35,9,FALSE))</f>
        <v/>
      </c>
      <c r="AC140" s="235" t="str">
        <f>IF(AC139="","",VLOOKUP(AC139,'シフト記号表（勤務時間帯）'!$C$6:$K$35,9,FALSE))</f>
        <v/>
      </c>
      <c r="AD140" s="235" t="str">
        <f>IF(AD139="","",VLOOKUP(AD139,'シフト記号表（勤務時間帯）'!$C$6:$K$35,9,FALSE))</f>
        <v/>
      </c>
      <c r="AE140" s="235" t="str">
        <f>IF(AE139="","",VLOOKUP(AE139,'シフト記号表（勤務時間帯）'!$C$6:$K$35,9,FALSE))</f>
        <v/>
      </c>
      <c r="AF140" s="236" t="str">
        <f>IF(AF139="","",VLOOKUP(AF139,'シフト記号表（勤務時間帯）'!$C$6:$K$35,9,FALSE))</f>
        <v/>
      </c>
      <c r="AG140" s="234" t="str">
        <f>IF(AG139="","",VLOOKUP(AG139,'シフト記号表（勤務時間帯）'!$C$6:$K$35,9,FALSE))</f>
        <v/>
      </c>
      <c r="AH140" s="235" t="str">
        <f>IF(AH139="","",VLOOKUP(AH139,'シフト記号表（勤務時間帯）'!$C$6:$K$35,9,FALSE))</f>
        <v/>
      </c>
      <c r="AI140" s="235" t="str">
        <f>IF(AI139="","",VLOOKUP(AI139,'シフト記号表（勤務時間帯）'!$C$6:$K$35,9,FALSE))</f>
        <v/>
      </c>
      <c r="AJ140" s="235" t="str">
        <f>IF(AJ139="","",VLOOKUP(AJ139,'シフト記号表（勤務時間帯）'!$C$6:$K$35,9,FALSE))</f>
        <v/>
      </c>
      <c r="AK140" s="235" t="str">
        <f>IF(AK139="","",VLOOKUP(AK139,'シフト記号表（勤務時間帯）'!$C$6:$K$35,9,FALSE))</f>
        <v/>
      </c>
      <c r="AL140" s="235" t="str">
        <f>IF(AL139="","",VLOOKUP(AL139,'シフト記号表（勤務時間帯）'!$C$6:$K$35,9,FALSE))</f>
        <v/>
      </c>
      <c r="AM140" s="236" t="str">
        <f>IF(AM139="","",VLOOKUP(AM139,'シフト記号表（勤務時間帯）'!$C$6:$K$35,9,FALSE))</f>
        <v/>
      </c>
      <c r="AN140" s="234" t="str">
        <f>IF(AN139="","",VLOOKUP(AN139,'シフト記号表（勤務時間帯）'!$C$6:$K$35,9,FALSE))</f>
        <v/>
      </c>
      <c r="AO140" s="235" t="str">
        <f>IF(AO139="","",VLOOKUP(AO139,'シフト記号表（勤務時間帯）'!$C$6:$K$35,9,FALSE))</f>
        <v/>
      </c>
      <c r="AP140" s="235" t="str">
        <f>IF(AP139="","",VLOOKUP(AP139,'シフト記号表（勤務時間帯）'!$C$6:$K$35,9,FALSE))</f>
        <v/>
      </c>
      <c r="AQ140" s="235" t="str">
        <f>IF(AQ139="","",VLOOKUP(AQ139,'シフト記号表（勤務時間帯）'!$C$6:$K$35,9,FALSE))</f>
        <v/>
      </c>
      <c r="AR140" s="235" t="str">
        <f>IF(AR139="","",VLOOKUP(AR139,'シフト記号表（勤務時間帯）'!$C$6:$K$35,9,FALSE))</f>
        <v/>
      </c>
      <c r="AS140" s="235" t="str">
        <f>IF(AS139="","",VLOOKUP(AS139,'シフト記号表（勤務時間帯）'!$C$6:$K$35,9,FALSE))</f>
        <v/>
      </c>
      <c r="AT140" s="236" t="str">
        <f>IF(AT139="","",VLOOKUP(AT139,'シフト記号表（勤務時間帯）'!$C$6:$K$35,9,FALSE))</f>
        <v/>
      </c>
      <c r="AU140" s="234" t="str">
        <f>IF(AU139="","",VLOOKUP(AU139,'シフト記号表（勤務時間帯）'!$C$6:$K$35,9,FALSE))</f>
        <v/>
      </c>
      <c r="AV140" s="235" t="str">
        <f>IF(AV139="","",VLOOKUP(AV139,'シフト記号表（勤務時間帯）'!$C$6:$K$35,9,FALSE))</f>
        <v/>
      </c>
      <c r="AW140" s="235" t="str">
        <f>IF(AW139="","",VLOOKUP(AW139,'シフト記号表（勤務時間帯）'!$C$6:$K$35,9,FALSE))</f>
        <v/>
      </c>
      <c r="AX140" s="1257" t="str">
        <f>IF($BB$3="４週",SUM(S140:AT140),IF($BB$3="暦月",SUM(S140:AW140),""))</f>
        <v/>
      </c>
      <c r="AY140" s="1258"/>
      <c r="AZ140" s="1259" t="str">
        <f>IF($BB$3="４週",AX140/4,IF($BB$3="暦月",'勤務表（参考様式１_100名まで）'!AX140/('勤務表（参考様式１_100名まで）'!$BB$8/7),""))</f>
        <v/>
      </c>
      <c r="BA140" s="1260"/>
      <c r="BB140" s="1248"/>
      <c r="BC140" s="1249"/>
      <c r="BD140" s="1249"/>
      <c r="BE140" s="1249"/>
      <c r="BF140" s="1250"/>
    </row>
    <row r="141" spans="2:58" ht="20.25" customHeight="1" x14ac:dyDescent="0.2">
      <c r="B141" s="1268"/>
      <c r="C141" s="1275"/>
      <c r="D141" s="1276"/>
      <c r="E141" s="1277"/>
      <c r="F141" s="242">
        <f>C139</f>
        <v>0</v>
      </c>
      <c r="G141" s="1280"/>
      <c r="H141" s="1284"/>
      <c r="I141" s="1282"/>
      <c r="J141" s="1282"/>
      <c r="K141" s="1283"/>
      <c r="L141" s="1287"/>
      <c r="M141" s="1252"/>
      <c r="N141" s="1252"/>
      <c r="O141" s="1253"/>
      <c r="P141" s="1261" t="s">
        <v>342</v>
      </c>
      <c r="Q141" s="1262"/>
      <c r="R141" s="1263"/>
      <c r="S141" s="238" t="str">
        <f>IF(S139="","",VLOOKUP(S139,'シフト記号表（勤務時間帯）'!$C$6:$U$35,19,FALSE))</f>
        <v/>
      </c>
      <c r="T141" s="239" t="str">
        <f>IF(T139="","",VLOOKUP(T139,'シフト記号表（勤務時間帯）'!$C$6:$U$35,19,FALSE))</f>
        <v/>
      </c>
      <c r="U141" s="239" t="str">
        <f>IF(U139="","",VLOOKUP(U139,'シフト記号表（勤務時間帯）'!$C$6:$U$35,19,FALSE))</f>
        <v/>
      </c>
      <c r="V141" s="239" t="str">
        <f>IF(V139="","",VLOOKUP(V139,'シフト記号表（勤務時間帯）'!$C$6:$U$35,19,FALSE))</f>
        <v/>
      </c>
      <c r="W141" s="239" t="str">
        <f>IF(W139="","",VLOOKUP(W139,'シフト記号表（勤務時間帯）'!$C$6:$U$35,19,FALSE))</f>
        <v/>
      </c>
      <c r="X141" s="239" t="str">
        <f>IF(X139="","",VLOOKUP(X139,'シフト記号表（勤務時間帯）'!$C$6:$U$35,19,FALSE))</f>
        <v/>
      </c>
      <c r="Y141" s="240" t="str">
        <f>IF(Y139="","",VLOOKUP(Y139,'シフト記号表（勤務時間帯）'!$C$6:$U$35,19,FALSE))</f>
        <v/>
      </c>
      <c r="Z141" s="238" t="str">
        <f>IF(Z139="","",VLOOKUP(Z139,'シフト記号表（勤務時間帯）'!$C$6:$U$35,19,FALSE))</f>
        <v/>
      </c>
      <c r="AA141" s="239" t="str">
        <f>IF(AA139="","",VLOOKUP(AA139,'シフト記号表（勤務時間帯）'!$C$6:$U$35,19,FALSE))</f>
        <v/>
      </c>
      <c r="AB141" s="239" t="str">
        <f>IF(AB139="","",VLOOKUP(AB139,'シフト記号表（勤務時間帯）'!$C$6:$U$35,19,FALSE))</f>
        <v/>
      </c>
      <c r="AC141" s="239" t="str">
        <f>IF(AC139="","",VLOOKUP(AC139,'シフト記号表（勤務時間帯）'!$C$6:$U$35,19,FALSE))</f>
        <v/>
      </c>
      <c r="AD141" s="239" t="str">
        <f>IF(AD139="","",VLOOKUP(AD139,'シフト記号表（勤務時間帯）'!$C$6:$U$35,19,FALSE))</f>
        <v/>
      </c>
      <c r="AE141" s="239" t="str">
        <f>IF(AE139="","",VLOOKUP(AE139,'シフト記号表（勤務時間帯）'!$C$6:$U$35,19,FALSE))</f>
        <v/>
      </c>
      <c r="AF141" s="240" t="str">
        <f>IF(AF139="","",VLOOKUP(AF139,'シフト記号表（勤務時間帯）'!$C$6:$U$35,19,FALSE))</f>
        <v/>
      </c>
      <c r="AG141" s="238" t="str">
        <f>IF(AG139="","",VLOOKUP(AG139,'シフト記号表（勤務時間帯）'!$C$6:$U$35,19,FALSE))</f>
        <v/>
      </c>
      <c r="AH141" s="239" t="str">
        <f>IF(AH139="","",VLOOKUP(AH139,'シフト記号表（勤務時間帯）'!$C$6:$U$35,19,FALSE))</f>
        <v/>
      </c>
      <c r="AI141" s="239" t="str">
        <f>IF(AI139="","",VLOOKUP(AI139,'シフト記号表（勤務時間帯）'!$C$6:$U$35,19,FALSE))</f>
        <v/>
      </c>
      <c r="AJ141" s="239" t="str">
        <f>IF(AJ139="","",VLOOKUP(AJ139,'シフト記号表（勤務時間帯）'!$C$6:$U$35,19,FALSE))</f>
        <v/>
      </c>
      <c r="AK141" s="239" t="str">
        <f>IF(AK139="","",VLOOKUP(AK139,'シフト記号表（勤務時間帯）'!$C$6:$U$35,19,FALSE))</f>
        <v/>
      </c>
      <c r="AL141" s="239" t="str">
        <f>IF(AL139="","",VLOOKUP(AL139,'シフト記号表（勤務時間帯）'!$C$6:$U$35,19,FALSE))</f>
        <v/>
      </c>
      <c r="AM141" s="240" t="str">
        <f>IF(AM139="","",VLOOKUP(AM139,'シフト記号表（勤務時間帯）'!$C$6:$U$35,19,FALSE))</f>
        <v/>
      </c>
      <c r="AN141" s="238" t="str">
        <f>IF(AN139="","",VLOOKUP(AN139,'シフト記号表（勤務時間帯）'!$C$6:$U$35,19,FALSE))</f>
        <v/>
      </c>
      <c r="AO141" s="239" t="str">
        <f>IF(AO139="","",VLOOKUP(AO139,'シフト記号表（勤務時間帯）'!$C$6:$U$35,19,FALSE))</f>
        <v/>
      </c>
      <c r="AP141" s="239" t="str">
        <f>IF(AP139="","",VLOOKUP(AP139,'シフト記号表（勤務時間帯）'!$C$6:$U$35,19,FALSE))</f>
        <v/>
      </c>
      <c r="AQ141" s="239" t="str">
        <f>IF(AQ139="","",VLOOKUP(AQ139,'シフト記号表（勤務時間帯）'!$C$6:$U$35,19,FALSE))</f>
        <v/>
      </c>
      <c r="AR141" s="239" t="str">
        <f>IF(AR139="","",VLOOKUP(AR139,'シフト記号表（勤務時間帯）'!$C$6:$U$35,19,FALSE))</f>
        <v/>
      </c>
      <c r="AS141" s="239" t="str">
        <f>IF(AS139="","",VLOOKUP(AS139,'シフト記号表（勤務時間帯）'!$C$6:$U$35,19,FALSE))</f>
        <v/>
      </c>
      <c r="AT141" s="240" t="str">
        <f>IF(AT139="","",VLOOKUP(AT139,'シフト記号表（勤務時間帯）'!$C$6:$U$35,19,FALSE))</f>
        <v/>
      </c>
      <c r="AU141" s="238" t="str">
        <f>IF(AU139="","",VLOOKUP(AU139,'シフト記号表（勤務時間帯）'!$C$6:$U$35,19,FALSE))</f>
        <v/>
      </c>
      <c r="AV141" s="239" t="str">
        <f>IF(AV139="","",VLOOKUP(AV139,'シフト記号表（勤務時間帯）'!$C$6:$U$35,19,FALSE))</f>
        <v/>
      </c>
      <c r="AW141" s="239" t="str">
        <f>IF(AW139="","",VLOOKUP(AW139,'シフト記号表（勤務時間帯）'!$C$6:$U$35,19,FALSE))</f>
        <v/>
      </c>
      <c r="AX141" s="1264" t="str">
        <f>IF($BB$3="４週",SUM(S141:AT141),IF($BB$3="暦月",SUM(S141:AW141),""))</f>
        <v/>
      </c>
      <c r="AY141" s="1265"/>
      <c r="AZ141" s="1266" t="str">
        <f>IF($BB$3="４週",AX141/4,IF($BB$3="暦月",'勤務表（参考様式１_100名まで）'!AX141/('勤務表（参考様式１_100名まで）'!$BB$8/7),""))</f>
        <v/>
      </c>
      <c r="BA141" s="1267"/>
      <c r="BB141" s="1251"/>
      <c r="BC141" s="1252"/>
      <c r="BD141" s="1252"/>
      <c r="BE141" s="1252"/>
      <c r="BF141" s="1253"/>
    </row>
    <row r="142" spans="2:58" ht="20.25" customHeight="1" x14ac:dyDescent="0.2">
      <c r="B142" s="1268">
        <f>B139+1</f>
        <v>41</v>
      </c>
      <c r="C142" s="1269"/>
      <c r="D142" s="1270"/>
      <c r="E142" s="1271"/>
      <c r="F142" s="241"/>
      <c r="G142" s="1278"/>
      <c r="H142" s="1281"/>
      <c r="I142" s="1282"/>
      <c r="J142" s="1282"/>
      <c r="K142" s="1283"/>
      <c r="L142" s="1285"/>
      <c r="M142" s="1246"/>
      <c r="N142" s="1246"/>
      <c r="O142" s="1247"/>
      <c r="P142" s="1288" t="s">
        <v>340</v>
      </c>
      <c r="Q142" s="1289"/>
      <c r="R142" s="1290"/>
      <c r="S142" s="230"/>
      <c r="T142" s="231"/>
      <c r="U142" s="231"/>
      <c r="V142" s="231"/>
      <c r="W142" s="231"/>
      <c r="X142" s="231"/>
      <c r="Y142" s="232"/>
      <c r="Z142" s="230"/>
      <c r="AA142" s="231"/>
      <c r="AB142" s="231"/>
      <c r="AC142" s="231"/>
      <c r="AD142" s="231"/>
      <c r="AE142" s="231"/>
      <c r="AF142" s="232"/>
      <c r="AG142" s="230"/>
      <c r="AH142" s="231"/>
      <c r="AI142" s="231"/>
      <c r="AJ142" s="231"/>
      <c r="AK142" s="231"/>
      <c r="AL142" s="231"/>
      <c r="AM142" s="232"/>
      <c r="AN142" s="230"/>
      <c r="AO142" s="231"/>
      <c r="AP142" s="231"/>
      <c r="AQ142" s="231"/>
      <c r="AR142" s="231"/>
      <c r="AS142" s="231"/>
      <c r="AT142" s="232"/>
      <c r="AU142" s="230"/>
      <c r="AV142" s="231"/>
      <c r="AW142" s="231"/>
      <c r="AX142" s="1241"/>
      <c r="AY142" s="1242"/>
      <c r="AZ142" s="1243"/>
      <c r="BA142" s="1244"/>
      <c r="BB142" s="1245"/>
      <c r="BC142" s="1246"/>
      <c r="BD142" s="1246"/>
      <c r="BE142" s="1246"/>
      <c r="BF142" s="1247"/>
    </row>
    <row r="143" spans="2:58" ht="20.25" customHeight="1" x14ac:dyDescent="0.2">
      <c r="B143" s="1268"/>
      <c r="C143" s="1272"/>
      <c r="D143" s="1273"/>
      <c r="E143" s="1274"/>
      <c r="F143" s="233"/>
      <c r="G143" s="1279"/>
      <c r="H143" s="1284"/>
      <c r="I143" s="1282"/>
      <c r="J143" s="1282"/>
      <c r="K143" s="1283"/>
      <c r="L143" s="1286"/>
      <c r="M143" s="1249"/>
      <c r="N143" s="1249"/>
      <c r="O143" s="1250"/>
      <c r="P143" s="1254" t="s">
        <v>341</v>
      </c>
      <c r="Q143" s="1255"/>
      <c r="R143" s="1256"/>
      <c r="S143" s="234" t="str">
        <f>IF(S142="","",VLOOKUP(S142,'シフト記号表（勤務時間帯）'!$C$6:$K$35,9,FALSE))</f>
        <v/>
      </c>
      <c r="T143" s="235" t="str">
        <f>IF(T142="","",VLOOKUP(T142,'シフト記号表（勤務時間帯）'!$C$6:$K$35,9,FALSE))</f>
        <v/>
      </c>
      <c r="U143" s="235" t="str">
        <f>IF(U142="","",VLOOKUP(U142,'シフト記号表（勤務時間帯）'!$C$6:$K$35,9,FALSE))</f>
        <v/>
      </c>
      <c r="V143" s="235" t="str">
        <f>IF(V142="","",VLOOKUP(V142,'シフト記号表（勤務時間帯）'!$C$6:$K$35,9,FALSE))</f>
        <v/>
      </c>
      <c r="W143" s="235" t="str">
        <f>IF(W142="","",VLOOKUP(W142,'シフト記号表（勤務時間帯）'!$C$6:$K$35,9,FALSE))</f>
        <v/>
      </c>
      <c r="X143" s="235" t="str">
        <f>IF(X142="","",VLOOKUP(X142,'シフト記号表（勤務時間帯）'!$C$6:$K$35,9,FALSE))</f>
        <v/>
      </c>
      <c r="Y143" s="236" t="str">
        <f>IF(Y142="","",VLOOKUP(Y142,'シフト記号表（勤務時間帯）'!$C$6:$K$35,9,FALSE))</f>
        <v/>
      </c>
      <c r="Z143" s="234" t="str">
        <f>IF(Z142="","",VLOOKUP(Z142,'シフト記号表（勤務時間帯）'!$C$6:$K$35,9,FALSE))</f>
        <v/>
      </c>
      <c r="AA143" s="235" t="str">
        <f>IF(AA142="","",VLOOKUP(AA142,'シフト記号表（勤務時間帯）'!$C$6:$K$35,9,FALSE))</f>
        <v/>
      </c>
      <c r="AB143" s="235" t="str">
        <f>IF(AB142="","",VLOOKUP(AB142,'シフト記号表（勤務時間帯）'!$C$6:$K$35,9,FALSE))</f>
        <v/>
      </c>
      <c r="AC143" s="235" t="str">
        <f>IF(AC142="","",VLOOKUP(AC142,'シフト記号表（勤務時間帯）'!$C$6:$K$35,9,FALSE))</f>
        <v/>
      </c>
      <c r="AD143" s="235" t="str">
        <f>IF(AD142="","",VLOOKUP(AD142,'シフト記号表（勤務時間帯）'!$C$6:$K$35,9,FALSE))</f>
        <v/>
      </c>
      <c r="AE143" s="235" t="str">
        <f>IF(AE142="","",VLOOKUP(AE142,'シフト記号表（勤務時間帯）'!$C$6:$K$35,9,FALSE))</f>
        <v/>
      </c>
      <c r="AF143" s="236" t="str">
        <f>IF(AF142="","",VLOOKUP(AF142,'シフト記号表（勤務時間帯）'!$C$6:$K$35,9,FALSE))</f>
        <v/>
      </c>
      <c r="AG143" s="234" t="str">
        <f>IF(AG142="","",VLOOKUP(AG142,'シフト記号表（勤務時間帯）'!$C$6:$K$35,9,FALSE))</f>
        <v/>
      </c>
      <c r="AH143" s="235" t="str">
        <f>IF(AH142="","",VLOOKUP(AH142,'シフト記号表（勤務時間帯）'!$C$6:$K$35,9,FALSE))</f>
        <v/>
      </c>
      <c r="AI143" s="235" t="str">
        <f>IF(AI142="","",VLOOKUP(AI142,'シフト記号表（勤務時間帯）'!$C$6:$K$35,9,FALSE))</f>
        <v/>
      </c>
      <c r="AJ143" s="235" t="str">
        <f>IF(AJ142="","",VLOOKUP(AJ142,'シフト記号表（勤務時間帯）'!$C$6:$K$35,9,FALSE))</f>
        <v/>
      </c>
      <c r="AK143" s="235" t="str">
        <f>IF(AK142="","",VLOOKUP(AK142,'シフト記号表（勤務時間帯）'!$C$6:$K$35,9,FALSE))</f>
        <v/>
      </c>
      <c r="AL143" s="235" t="str">
        <f>IF(AL142="","",VLOOKUP(AL142,'シフト記号表（勤務時間帯）'!$C$6:$K$35,9,FALSE))</f>
        <v/>
      </c>
      <c r="AM143" s="236" t="str">
        <f>IF(AM142="","",VLOOKUP(AM142,'シフト記号表（勤務時間帯）'!$C$6:$K$35,9,FALSE))</f>
        <v/>
      </c>
      <c r="AN143" s="234" t="str">
        <f>IF(AN142="","",VLOOKUP(AN142,'シフト記号表（勤務時間帯）'!$C$6:$K$35,9,FALSE))</f>
        <v/>
      </c>
      <c r="AO143" s="235" t="str">
        <f>IF(AO142="","",VLOOKUP(AO142,'シフト記号表（勤務時間帯）'!$C$6:$K$35,9,FALSE))</f>
        <v/>
      </c>
      <c r="AP143" s="235" t="str">
        <f>IF(AP142="","",VLOOKUP(AP142,'シフト記号表（勤務時間帯）'!$C$6:$K$35,9,FALSE))</f>
        <v/>
      </c>
      <c r="AQ143" s="235" t="str">
        <f>IF(AQ142="","",VLOOKUP(AQ142,'シフト記号表（勤務時間帯）'!$C$6:$K$35,9,FALSE))</f>
        <v/>
      </c>
      <c r="AR143" s="235" t="str">
        <f>IF(AR142="","",VLOOKUP(AR142,'シフト記号表（勤務時間帯）'!$C$6:$K$35,9,FALSE))</f>
        <v/>
      </c>
      <c r="AS143" s="235" t="str">
        <f>IF(AS142="","",VLOOKUP(AS142,'シフト記号表（勤務時間帯）'!$C$6:$K$35,9,FALSE))</f>
        <v/>
      </c>
      <c r="AT143" s="236" t="str">
        <f>IF(AT142="","",VLOOKUP(AT142,'シフト記号表（勤務時間帯）'!$C$6:$K$35,9,FALSE))</f>
        <v/>
      </c>
      <c r="AU143" s="234" t="str">
        <f>IF(AU142="","",VLOOKUP(AU142,'シフト記号表（勤務時間帯）'!$C$6:$K$35,9,FALSE))</f>
        <v/>
      </c>
      <c r="AV143" s="235" t="str">
        <f>IF(AV142="","",VLOOKUP(AV142,'シフト記号表（勤務時間帯）'!$C$6:$K$35,9,FALSE))</f>
        <v/>
      </c>
      <c r="AW143" s="235" t="str">
        <f>IF(AW142="","",VLOOKUP(AW142,'シフト記号表（勤務時間帯）'!$C$6:$K$35,9,FALSE))</f>
        <v/>
      </c>
      <c r="AX143" s="1257" t="str">
        <f>IF($BB$3="４週",SUM(S143:AT143),IF($BB$3="暦月",SUM(S143:AW143),""))</f>
        <v/>
      </c>
      <c r="AY143" s="1258"/>
      <c r="AZ143" s="1259" t="str">
        <f>IF($BB$3="４週",AX143/4,IF($BB$3="暦月",'勤務表（参考様式１_100名まで）'!AX143/('勤務表（参考様式１_100名まで）'!$BB$8/7),""))</f>
        <v/>
      </c>
      <c r="BA143" s="1260"/>
      <c r="BB143" s="1248"/>
      <c r="BC143" s="1249"/>
      <c r="BD143" s="1249"/>
      <c r="BE143" s="1249"/>
      <c r="BF143" s="1250"/>
    </row>
    <row r="144" spans="2:58" ht="20.25" customHeight="1" x14ac:dyDescent="0.2">
      <c r="B144" s="1268"/>
      <c r="C144" s="1275"/>
      <c r="D144" s="1276"/>
      <c r="E144" s="1277"/>
      <c r="F144" s="242">
        <f>C142</f>
        <v>0</v>
      </c>
      <c r="G144" s="1280"/>
      <c r="H144" s="1284"/>
      <c r="I144" s="1282"/>
      <c r="J144" s="1282"/>
      <c r="K144" s="1283"/>
      <c r="L144" s="1287"/>
      <c r="M144" s="1252"/>
      <c r="N144" s="1252"/>
      <c r="O144" s="1253"/>
      <c r="P144" s="1261" t="s">
        <v>342</v>
      </c>
      <c r="Q144" s="1262"/>
      <c r="R144" s="1263"/>
      <c r="S144" s="238" t="str">
        <f>IF(S142="","",VLOOKUP(S142,'シフト記号表（勤務時間帯）'!$C$6:$U$35,19,FALSE))</f>
        <v/>
      </c>
      <c r="T144" s="239" t="str">
        <f>IF(T142="","",VLOOKUP(T142,'シフト記号表（勤務時間帯）'!$C$6:$U$35,19,FALSE))</f>
        <v/>
      </c>
      <c r="U144" s="239" t="str">
        <f>IF(U142="","",VLOOKUP(U142,'シフト記号表（勤務時間帯）'!$C$6:$U$35,19,FALSE))</f>
        <v/>
      </c>
      <c r="V144" s="239" t="str">
        <f>IF(V142="","",VLOOKUP(V142,'シフト記号表（勤務時間帯）'!$C$6:$U$35,19,FALSE))</f>
        <v/>
      </c>
      <c r="W144" s="239" t="str">
        <f>IF(W142="","",VLOOKUP(W142,'シフト記号表（勤務時間帯）'!$C$6:$U$35,19,FALSE))</f>
        <v/>
      </c>
      <c r="X144" s="239" t="str">
        <f>IF(X142="","",VLOOKUP(X142,'シフト記号表（勤務時間帯）'!$C$6:$U$35,19,FALSE))</f>
        <v/>
      </c>
      <c r="Y144" s="240" t="str">
        <f>IF(Y142="","",VLOOKUP(Y142,'シフト記号表（勤務時間帯）'!$C$6:$U$35,19,FALSE))</f>
        <v/>
      </c>
      <c r="Z144" s="238" t="str">
        <f>IF(Z142="","",VLOOKUP(Z142,'シフト記号表（勤務時間帯）'!$C$6:$U$35,19,FALSE))</f>
        <v/>
      </c>
      <c r="AA144" s="239" t="str">
        <f>IF(AA142="","",VLOOKUP(AA142,'シフト記号表（勤務時間帯）'!$C$6:$U$35,19,FALSE))</f>
        <v/>
      </c>
      <c r="AB144" s="239" t="str">
        <f>IF(AB142="","",VLOOKUP(AB142,'シフト記号表（勤務時間帯）'!$C$6:$U$35,19,FALSE))</f>
        <v/>
      </c>
      <c r="AC144" s="239" t="str">
        <f>IF(AC142="","",VLOOKUP(AC142,'シフト記号表（勤務時間帯）'!$C$6:$U$35,19,FALSE))</f>
        <v/>
      </c>
      <c r="AD144" s="239" t="str">
        <f>IF(AD142="","",VLOOKUP(AD142,'シフト記号表（勤務時間帯）'!$C$6:$U$35,19,FALSE))</f>
        <v/>
      </c>
      <c r="AE144" s="239" t="str">
        <f>IF(AE142="","",VLOOKUP(AE142,'シフト記号表（勤務時間帯）'!$C$6:$U$35,19,FALSE))</f>
        <v/>
      </c>
      <c r="AF144" s="240" t="str">
        <f>IF(AF142="","",VLOOKUP(AF142,'シフト記号表（勤務時間帯）'!$C$6:$U$35,19,FALSE))</f>
        <v/>
      </c>
      <c r="AG144" s="238" t="str">
        <f>IF(AG142="","",VLOOKUP(AG142,'シフト記号表（勤務時間帯）'!$C$6:$U$35,19,FALSE))</f>
        <v/>
      </c>
      <c r="AH144" s="239" t="str">
        <f>IF(AH142="","",VLOOKUP(AH142,'シフト記号表（勤務時間帯）'!$C$6:$U$35,19,FALSE))</f>
        <v/>
      </c>
      <c r="AI144" s="239" t="str">
        <f>IF(AI142="","",VLOOKUP(AI142,'シフト記号表（勤務時間帯）'!$C$6:$U$35,19,FALSE))</f>
        <v/>
      </c>
      <c r="AJ144" s="239" t="str">
        <f>IF(AJ142="","",VLOOKUP(AJ142,'シフト記号表（勤務時間帯）'!$C$6:$U$35,19,FALSE))</f>
        <v/>
      </c>
      <c r="AK144" s="239" t="str">
        <f>IF(AK142="","",VLOOKUP(AK142,'シフト記号表（勤務時間帯）'!$C$6:$U$35,19,FALSE))</f>
        <v/>
      </c>
      <c r="AL144" s="239" t="str">
        <f>IF(AL142="","",VLOOKUP(AL142,'シフト記号表（勤務時間帯）'!$C$6:$U$35,19,FALSE))</f>
        <v/>
      </c>
      <c r="AM144" s="240" t="str">
        <f>IF(AM142="","",VLOOKUP(AM142,'シフト記号表（勤務時間帯）'!$C$6:$U$35,19,FALSE))</f>
        <v/>
      </c>
      <c r="AN144" s="238" t="str">
        <f>IF(AN142="","",VLOOKUP(AN142,'シフト記号表（勤務時間帯）'!$C$6:$U$35,19,FALSE))</f>
        <v/>
      </c>
      <c r="AO144" s="239" t="str">
        <f>IF(AO142="","",VLOOKUP(AO142,'シフト記号表（勤務時間帯）'!$C$6:$U$35,19,FALSE))</f>
        <v/>
      </c>
      <c r="AP144" s="239" t="str">
        <f>IF(AP142="","",VLOOKUP(AP142,'シフト記号表（勤務時間帯）'!$C$6:$U$35,19,FALSE))</f>
        <v/>
      </c>
      <c r="AQ144" s="239" t="str">
        <f>IF(AQ142="","",VLOOKUP(AQ142,'シフト記号表（勤務時間帯）'!$C$6:$U$35,19,FALSE))</f>
        <v/>
      </c>
      <c r="AR144" s="239" t="str">
        <f>IF(AR142="","",VLOOKUP(AR142,'シフト記号表（勤務時間帯）'!$C$6:$U$35,19,FALSE))</f>
        <v/>
      </c>
      <c r="AS144" s="239" t="str">
        <f>IF(AS142="","",VLOOKUP(AS142,'シフト記号表（勤務時間帯）'!$C$6:$U$35,19,FALSE))</f>
        <v/>
      </c>
      <c r="AT144" s="240" t="str">
        <f>IF(AT142="","",VLOOKUP(AT142,'シフト記号表（勤務時間帯）'!$C$6:$U$35,19,FALSE))</f>
        <v/>
      </c>
      <c r="AU144" s="238" t="str">
        <f>IF(AU142="","",VLOOKUP(AU142,'シフト記号表（勤務時間帯）'!$C$6:$U$35,19,FALSE))</f>
        <v/>
      </c>
      <c r="AV144" s="239" t="str">
        <f>IF(AV142="","",VLOOKUP(AV142,'シフト記号表（勤務時間帯）'!$C$6:$U$35,19,FALSE))</f>
        <v/>
      </c>
      <c r="AW144" s="239" t="str">
        <f>IF(AW142="","",VLOOKUP(AW142,'シフト記号表（勤務時間帯）'!$C$6:$U$35,19,FALSE))</f>
        <v/>
      </c>
      <c r="AX144" s="1264" t="str">
        <f>IF($BB$3="４週",SUM(S144:AT144),IF($BB$3="暦月",SUM(S144:AW144),""))</f>
        <v/>
      </c>
      <c r="AY144" s="1265"/>
      <c r="AZ144" s="1266" t="str">
        <f>IF($BB$3="４週",AX144/4,IF($BB$3="暦月",'勤務表（参考様式１_100名まで）'!AX144/('勤務表（参考様式１_100名まで）'!$BB$8/7),""))</f>
        <v/>
      </c>
      <c r="BA144" s="1267"/>
      <c r="BB144" s="1251"/>
      <c r="BC144" s="1252"/>
      <c r="BD144" s="1252"/>
      <c r="BE144" s="1252"/>
      <c r="BF144" s="1253"/>
    </row>
    <row r="145" spans="2:58" ht="20.25" customHeight="1" x14ac:dyDescent="0.2">
      <c r="B145" s="1268">
        <f>B142+1</f>
        <v>42</v>
      </c>
      <c r="C145" s="1269"/>
      <c r="D145" s="1270"/>
      <c r="E145" s="1271"/>
      <c r="F145" s="241"/>
      <c r="G145" s="1278"/>
      <c r="H145" s="1281"/>
      <c r="I145" s="1282"/>
      <c r="J145" s="1282"/>
      <c r="K145" s="1283"/>
      <c r="L145" s="1285"/>
      <c r="M145" s="1246"/>
      <c r="N145" s="1246"/>
      <c r="O145" s="1247"/>
      <c r="P145" s="1288" t="s">
        <v>340</v>
      </c>
      <c r="Q145" s="1289"/>
      <c r="R145" s="1290"/>
      <c r="S145" s="230"/>
      <c r="T145" s="231"/>
      <c r="U145" s="231"/>
      <c r="V145" s="231"/>
      <c r="W145" s="231"/>
      <c r="X145" s="231"/>
      <c r="Y145" s="232"/>
      <c r="Z145" s="230"/>
      <c r="AA145" s="231"/>
      <c r="AB145" s="231"/>
      <c r="AC145" s="231"/>
      <c r="AD145" s="231"/>
      <c r="AE145" s="231"/>
      <c r="AF145" s="232"/>
      <c r="AG145" s="230"/>
      <c r="AH145" s="231"/>
      <c r="AI145" s="231"/>
      <c r="AJ145" s="231"/>
      <c r="AK145" s="231"/>
      <c r="AL145" s="231"/>
      <c r="AM145" s="232"/>
      <c r="AN145" s="230"/>
      <c r="AO145" s="231"/>
      <c r="AP145" s="231"/>
      <c r="AQ145" s="231"/>
      <c r="AR145" s="231"/>
      <c r="AS145" s="231"/>
      <c r="AT145" s="232"/>
      <c r="AU145" s="230"/>
      <c r="AV145" s="231"/>
      <c r="AW145" s="231"/>
      <c r="AX145" s="1241"/>
      <c r="AY145" s="1242"/>
      <c r="AZ145" s="1243"/>
      <c r="BA145" s="1244"/>
      <c r="BB145" s="1245"/>
      <c r="BC145" s="1246"/>
      <c r="BD145" s="1246"/>
      <c r="BE145" s="1246"/>
      <c r="BF145" s="1247"/>
    </row>
    <row r="146" spans="2:58" ht="20.25" customHeight="1" x14ac:dyDescent="0.2">
      <c r="B146" s="1268"/>
      <c r="C146" s="1272"/>
      <c r="D146" s="1273"/>
      <c r="E146" s="1274"/>
      <c r="F146" s="233"/>
      <c r="G146" s="1279"/>
      <c r="H146" s="1284"/>
      <c r="I146" s="1282"/>
      <c r="J146" s="1282"/>
      <c r="K146" s="1283"/>
      <c r="L146" s="1286"/>
      <c r="M146" s="1249"/>
      <c r="N146" s="1249"/>
      <c r="O146" s="1250"/>
      <c r="P146" s="1254" t="s">
        <v>341</v>
      </c>
      <c r="Q146" s="1255"/>
      <c r="R146" s="1256"/>
      <c r="S146" s="234" t="str">
        <f>IF(S145="","",VLOOKUP(S145,'シフト記号表（勤務時間帯）'!$C$6:$K$35,9,FALSE))</f>
        <v/>
      </c>
      <c r="T146" s="235" t="str">
        <f>IF(T145="","",VLOOKUP(T145,'シフト記号表（勤務時間帯）'!$C$6:$K$35,9,FALSE))</f>
        <v/>
      </c>
      <c r="U146" s="235" t="str">
        <f>IF(U145="","",VLOOKUP(U145,'シフト記号表（勤務時間帯）'!$C$6:$K$35,9,FALSE))</f>
        <v/>
      </c>
      <c r="V146" s="235" t="str">
        <f>IF(V145="","",VLOOKUP(V145,'シフト記号表（勤務時間帯）'!$C$6:$K$35,9,FALSE))</f>
        <v/>
      </c>
      <c r="W146" s="235" t="str">
        <f>IF(W145="","",VLOOKUP(W145,'シフト記号表（勤務時間帯）'!$C$6:$K$35,9,FALSE))</f>
        <v/>
      </c>
      <c r="X146" s="235" t="str">
        <f>IF(X145="","",VLOOKUP(X145,'シフト記号表（勤務時間帯）'!$C$6:$K$35,9,FALSE))</f>
        <v/>
      </c>
      <c r="Y146" s="236" t="str">
        <f>IF(Y145="","",VLOOKUP(Y145,'シフト記号表（勤務時間帯）'!$C$6:$K$35,9,FALSE))</f>
        <v/>
      </c>
      <c r="Z146" s="234" t="str">
        <f>IF(Z145="","",VLOOKUP(Z145,'シフト記号表（勤務時間帯）'!$C$6:$K$35,9,FALSE))</f>
        <v/>
      </c>
      <c r="AA146" s="235" t="str">
        <f>IF(AA145="","",VLOOKUP(AA145,'シフト記号表（勤務時間帯）'!$C$6:$K$35,9,FALSE))</f>
        <v/>
      </c>
      <c r="AB146" s="235" t="str">
        <f>IF(AB145="","",VLOOKUP(AB145,'シフト記号表（勤務時間帯）'!$C$6:$K$35,9,FALSE))</f>
        <v/>
      </c>
      <c r="AC146" s="235" t="str">
        <f>IF(AC145="","",VLOOKUP(AC145,'シフト記号表（勤務時間帯）'!$C$6:$K$35,9,FALSE))</f>
        <v/>
      </c>
      <c r="AD146" s="235" t="str">
        <f>IF(AD145="","",VLOOKUP(AD145,'シフト記号表（勤務時間帯）'!$C$6:$K$35,9,FALSE))</f>
        <v/>
      </c>
      <c r="AE146" s="235" t="str">
        <f>IF(AE145="","",VLOOKUP(AE145,'シフト記号表（勤務時間帯）'!$C$6:$K$35,9,FALSE))</f>
        <v/>
      </c>
      <c r="AF146" s="236" t="str">
        <f>IF(AF145="","",VLOOKUP(AF145,'シフト記号表（勤務時間帯）'!$C$6:$K$35,9,FALSE))</f>
        <v/>
      </c>
      <c r="AG146" s="234" t="str">
        <f>IF(AG145="","",VLOOKUP(AG145,'シフト記号表（勤務時間帯）'!$C$6:$K$35,9,FALSE))</f>
        <v/>
      </c>
      <c r="AH146" s="235" t="str">
        <f>IF(AH145="","",VLOOKUP(AH145,'シフト記号表（勤務時間帯）'!$C$6:$K$35,9,FALSE))</f>
        <v/>
      </c>
      <c r="AI146" s="235" t="str">
        <f>IF(AI145="","",VLOOKUP(AI145,'シフト記号表（勤務時間帯）'!$C$6:$K$35,9,FALSE))</f>
        <v/>
      </c>
      <c r="AJ146" s="235" t="str">
        <f>IF(AJ145="","",VLOOKUP(AJ145,'シフト記号表（勤務時間帯）'!$C$6:$K$35,9,FALSE))</f>
        <v/>
      </c>
      <c r="AK146" s="235" t="str">
        <f>IF(AK145="","",VLOOKUP(AK145,'シフト記号表（勤務時間帯）'!$C$6:$K$35,9,FALSE))</f>
        <v/>
      </c>
      <c r="AL146" s="235" t="str">
        <f>IF(AL145="","",VLOOKUP(AL145,'シフト記号表（勤務時間帯）'!$C$6:$K$35,9,FALSE))</f>
        <v/>
      </c>
      <c r="AM146" s="236" t="str">
        <f>IF(AM145="","",VLOOKUP(AM145,'シフト記号表（勤務時間帯）'!$C$6:$K$35,9,FALSE))</f>
        <v/>
      </c>
      <c r="AN146" s="234" t="str">
        <f>IF(AN145="","",VLOOKUP(AN145,'シフト記号表（勤務時間帯）'!$C$6:$K$35,9,FALSE))</f>
        <v/>
      </c>
      <c r="AO146" s="235" t="str">
        <f>IF(AO145="","",VLOOKUP(AO145,'シフト記号表（勤務時間帯）'!$C$6:$K$35,9,FALSE))</f>
        <v/>
      </c>
      <c r="AP146" s="235" t="str">
        <f>IF(AP145="","",VLOOKUP(AP145,'シフト記号表（勤務時間帯）'!$C$6:$K$35,9,FALSE))</f>
        <v/>
      </c>
      <c r="AQ146" s="235" t="str">
        <f>IF(AQ145="","",VLOOKUP(AQ145,'シフト記号表（勤務時間帯）'!$C$6:$K$35,9,FALSE))</f>
        <v/>
      </c>
      <c r="AR146" s="235" t="str">
        <f>IF(AR145="","",VLOOKUP(AR145,'シフト記号表（勤務時間帯）'!$C$6:$K$35,9,FALSE))</f>
        <v/>
      </c>
      <c r="AS146" s="235" t="str">
        <f>IF(AS145="","",VLOOKUP(AS145,'シフト記号表（勤務時間帯）'!$C$6:$K$35,9,FALSE))</f>
        <v/>
      </c>
      <c r="AT146" s="236" t="str">
        <f>IF(AT145="","",VLOOKUP(AT145,'シフト記号表（勤務時間帯）'!$C$6:$K$35,9,FALSE))</f>
        <v/>
      </c>
      <c r="AU146" s="234" t="str">
        <f>IF(AU145="","",VLOOKUP(AU145,'シフト記号表（勤務時間帯）'!$C$6:$K$35,9,FALSE))</f>
        <v/>
      </c>
      <c r="AV146" s="235" t="str">
        <f>IF(AV145="","",VLOOKUP(AV145,'シフト記号表（勤務時間帯）'!$C$6:$K$35,9,FALSE))</f>
        <v/>
      </c>
      <c r="AW146" s="235" t="str">
        <f>IF(AW145="","",VLOOKUP(AW145,'シフト記号表（勤務時間帯）'!$C$6:$K$35,9,FALSE))</f>
        <v/>
      </c>
      <c r="AX146" s="1257" t="str">
        <f>IF($BB$3="４週",SUM(S146:AT146),IF($BB$3="暦月",SUM(S146:AW146),""))</f>
        <v/>
      </c>
      <c r="AY146" s="1258"/>
      <c r="AZ146" s="1259" t="str">
        <f>IF($BB$3="４週",AX146/4,IF($BB$3="暦月",'勤務表（参考様式１_100名まで）'!AX146/('勤務表（参考様式１_100名まで）'!$BB$8/7),""))</f>
        <v/>
      </c>
      <c r="BA146" s="1260"/>
      <c r="BB146" s="1248"/>
      <c r="BC146" s="1249"/>
      <c r="BD146" s="1249"/>
      <c r="BE146" s="1249"/>
      <c r="BF146" s="1250"/>
    </row>
    <row r="147" spans="2:58" ht="20.25" customHeight="1" x14ac:dyDescent="0.2">
      <c r="B147" s="1268"/>
      <c r="C147" s="1275"/>
      <c r="D147" s="1276"/>
      <c r="E147" s="1277"/>
      <c r="F147" s="242">
        <f>C145</f>
        <v>0</v>
      </c>
      <c r="G147" s="1280"/>
      <c r="H147" s="1284"/>
      <c r="I147" s="1282"/>
      <c r="J147" s="1282"/>
      <c r="K147" s="1283"/>
      <c r="L147" s="1287"/>
      <c r="M147" s="1252"/>
      <c r="N147" s="1252"/>
      <c r="O147" s="1253"/>
      <c r="P147" s="1261" t="s">
        <v>342</v>
      </c>
      <c r="Q147" s="1262"/>
      <c r="R147" s="1263"/>
      <c r="S147" s="238" t="str">
        <f>IF(S145="","",VLOOKUP(S145,'シフト記号表（勤務時間帯）'!$C$6:$U$35,19,FALSE))</f>
        <v/>
      </c>
      <c r="T147" s="239" t="str">
        <f>IF(T145="","",VLOOKUP(T145,'シフト記号表（勤務時間帯）'!$C$6:$U$35,19,FALSE))</f>
        <v/>
      </c>
      <c r="U147" s="239" t="str">
        <f>IF(U145="","",VLOOKUP(U145,'シフト記号表（勤務時間帯）'!$C$6:$U$35,19,FALSE))</f>
        <v/>
      </c>
      <c r="V147" s="239" t="str">
        <f>IF(V145="","",VLOOKUP(V145,'シフト記号表（勤務時間帯）'!$C$6:$U$35,19,FALSE))</f>
        <v/>
      </c>
      <c r="W147" s="239" t="str">
        <f>IF(W145="","",VLOOKUP(W145,'シフト記号表（勤務時間帯）'!$C$6:$U$35,19,FALSE))</f>
        <v/>
      </c>
      <c r="X147" s="239" t="str">
        <f>IF(X145="","",VLOOKUP(X145,'シフト記号表（勤務時間帯）'!$C$6:$U$35,19,FALSE))</f>
        <v/>
      </c>
      <c r="Y147" s="240" t="str">
        <f>IF(Y145="","",VLOOKUP(Y145,'シフト記号表（勤務時間帯）'!$C$6:$U$35,19,FALSE))</f>
        <v/>
      </c>
      <c r="Z147" s="238" t="str">
        <f>IF(Z145="","",VLOOKUP(Z145,'シフト記号表（勤務時間帯）'!$C$6:$U$35,19,FALSE))</f>
        <v/>
      </c>
      <c r="AA147" s="239" t="str">
        <f>IF(AA145="","",VLOOKUP(AA145,'シフト記号表（勤務時間帯）'!$C$6:$U$35,19,FALSE))</f>
        <v/>
      </c>
      <c r="AB147" s="239" t="str">
        <f>IF(AB145="","",VLOOKUP(AB145,'シフト記号表（勤務時間帯）'!$C$6:$U$35,19,FALSE))</f>
        <v/>
      </c>
      <c r="AC147" s="239" t="str">
        <f>IF(AC145="","",VLOOKUP(AC145,'シフト記号表（勤務時間帯）'!$C$6:$U$35,19,FALSE))</f>
        <v/>
      </c>
      <c r="AD147" s="239" t="str">
        <f>IF(AD145="","",VLOOKUP(AD145,'シフト記号表（勤務時間帯）'!$C$6:$U$35,19,FALSE))</f>
        <v/>
      </c>
      <c r="AE147" s="239" t="str">
        <f>IF(AE145="","",VLOOKUP(AE145,'シフト記号表（勤務時間帯）'!$C$6:$U$35,19,FALSE))</f>
        <v/>
      </c>
      <c r="AF147" s="240" t="str">
        <f>IF(AF145="","",VLOOKUP(AF145,'シフト記号表（勤務時間帯）'!$C$6:$U$35,19,FALSE))</f>
        <v/>
      </c>
      <c r="AG147" s="238" t="str">
        <f>IF(AG145="","",VLOOKUP(AG145,'シフト記号表（勤務時間帯）'!$C$6:$U$35,19,FALSE))</f>
        <v/>
      </c>
      <c r="AH147" s="239" t="str">
        <f>IF(AH145="","",VLOOKUP(AH145,'シフト記号表（勤務時間帯）'!$C$6:$U$35,19,FALSE))</f>
        <v/>
      </c>
      <c r="AI147" s="239" t="str">
        <f>IF(AI145="","",VLOOKUP(AI145,'シフト記号表（勤務時間帯）'!$C$6:$U$35,19,FALSE))</f>
        <v/>
      </c>
      <c r="AJ147" s="239" t="str">
        <f>IF(AJ145="","",VLOOKUP(AJ145,'シフト記号表（勤務時間帯）'!$C$6:$U$35,19,FALSE))</f>
        <v/>
      </c>
      <c r="AK147" s="239" t="str">
        <f>IF(AK145="","",VLOOKUP(AK145,'シフト記号表（勤務時間帯）'!$C$6:$U$35,19,FALSE))</f>
        <v/>
      </c>
      <c r="AL147" s="239" t="str">
        <f>IF(AL145="","",VLOOKUP(AL145,'シフト記号表（勤務時間帯）'!$C$6:$U$35,19,FALSE))</f>
        <v/>
      </c>
      <c r="AM147" s="240" t="str">
        <f>IF(AM145="","",VLOOKUP(AM145,'シフト記号表（勤務時間帯）'!$C$6:$U$35,19,FALSE))</f>
        <v/>
      </c>
      <c r="AN147" s="238" t="str">
        <f>IF(AN145="","",VLOOKUP(AN145,'シフト記号表（勤務時間帯）'!$C$6:$U$35,19,FALSE))</f>
        <v/>
      </c>
      <c r="AO147" s="239" t="str">
        <f>IF(AO145="","",VLOOKUP(AO145,'シフト記号表（勤務時間帯）'!$C$6:$U$35,19,FALSE))</f>
        <v/>
      </c>
      <c r="AP147" s="239" t="str">
        <f>IF(AP145="","",VLOOKUP(AP145,'シフト記号表（勤務時間帯）'!$C$6:$U$35,19,FALSE))</f>
        <v/>
      </c>
      <c r="AQ147" s="239" t="str">
        <f>IF(AQ145="","",VLOOKUP(AQ145,'シフト記号表（勤務時間帯）'!$C$6:$U$35,19,FALSE))</f>
        <v/>
      </c>
      <c r="AR147" s="239" t="str">
        <f>IF(AR145="","",VLOOKUP(AR145,'シフト記号表（勤務時間帯）'!$C$6:$U$35,19,FALSE))</f>
        <v/>
      </c>
      <c r="AS147" s="239" t="str">
        <f>IF(AS145="","",VLOOKUP(AS145,'シフト記号表（勤務時間帯）'!$C$6:$U$35,19,FALSE))</f>
        <v/>
      </c>
      <c r="AT147" s="240" t="str">
        <f>IF(AT145="","",VLOOKUP(AT145,'シフト記号表（勤務時間帯）'!$C$6:$U$35,19,FALSE))</f>
        <v/>
      </c>
      <c r="AU147" s="238" t="str">
        <f>IF(AU145="","",VLOOKUP(AU145,'シフト記号表（勤務時間帯）'!$C$6:$U$35,19,FALSE))</f>
        <v/>
      </c>
      <c r="AV147" s="239" t="str">
        <f>IF(AV145="","",VLOOKUP(AV145,'シフト記号表（勤務時間帯）'!$C$6:$U$35,19,FALSE))</f>
        <v/>
      </c>
      <c r="AW147" s="239" t="str">
        <f>IF(AW145="","",VLOOKUP(AW145,'シフト記号表（勤務時間帯）'!$C$6:$U$35,19,FALSE))</f>
        <v/>
      </c>
      <c r="AX147" s="1264" t="str">
        <f>IF($BB$3="４週",SUM(S147:AT147),IF($BB$3="暦月",SUM(S147:AW147),""))</f>
        <v/>
      </c>
      <c r="AY147" s="1265"/>
      <c r="AZ147" s="1266" t="str">
        <f>IF($BB$3="４週",AX147/4,IF($BB$3="暦月",'勤務表（参考様式１_100名まで）'!AX147/('勤務表（参考様式１_100名まで）'!$BB$8/7),""))</f>
        <v/>
      </c>
      <c r="BA147" s="1267"/>
      <c r="BB147" s="1251"/>
      <c r="BC147" s="1252"/>
      <c r="BD147" s="1252"/>
      <c r="BE147" s="1252"/>
      <c r="BF147" s="1253"/>
    </row>
    <row r="148" spans="2:58" ht="20.25" customHeight="1" x14ac:dyDescent="0.2">
      <c r="B148" s="1268">
        <f>B145+1</f>
        <v>43</v>
      </c>
      <c r="C148" s="1269"/>
      <c r="D148" s="1270"/>
      <c r="E148" s="1271"/>
      <c r="F148" s="241"/>
      <c r="G148" s="1278"/>
      <c r="H148" s="1281"/>
      <c r="I148" s="1282"/>
      <c r="J148" s="1282"/>
      <c r="K148" s="1283"/>
      <c r="L148" s="1285"/>
      <c r="M148" s="1246"/>
      <c r="N148" s="1246"/>
      <c r="O148" s="1247"/>
      <c r="P148" s="1288" t="s">
        <v>340</v>
      </c>
      <c r="Q148" s="1289"/>
      <c r="R148" s="1290"/>
      <c r="S148" s="230"/>
      <c r="T148" s="231"/>
      <c r="U148" s="231"/>
      <c r="V148" s="231"/>
      <c r="W148" s="231"/>
      <c r="X148" s="231"/>
      <c r="Y148" s="232"/>
      <c r="Z148" s="230"/>
      <c r="AA148" s="231"/>
      <c r="AB148" s="231"/>
      <c r="AC148" s="231"/>
      <c r="AD148" s="231"/>
      <c r="AE148" s="231"/>
      <c r="AF148" s="232"/>
      <c r="AG148" s="230"/>
      <c r="AH148" s="231"/>
      <c r="AI148" s="231"/>
      <c r="AJ148" s="231"/>
      <c r="AK148" s="231"/>
      <c r="AL148" s="231"/>
      <c r="AM148" s="232"/>
      <c r="AN148" s="230"/>
      <c r="AO148" s="231"/>
      <c r="AP148" s="231"/>
      <c r="AQ148" s="231"/>
      <c r="AR148" s="231"/>
      <c r="AS148" s="231"/>
      <c r="AT148" s="232"/>
      <c r="AU148" s="230"/>
      <c r="AV148" s="231"/>
      <c r="AW148" s="231"/>
      <c r="AX148" s="1241"/>
      <c r="AY148" s="1242"/>
      <c r="AZ148" s="1243"/>
      <c r="BA148" s="1244"/>
      <c r="BB148" s="1245"/>
      <c r="BC148" s="1246"/>
      <c r="BD148" s="1246"/>
      <c r="BE148" s="1246"/>
      <c r="BF148" s="1247"/>
    </row>
    <row r="149" spans="2:58" ht="20.25" customHeight="1" x14ac:dyDescent="0.2">
      <c r="B149" s="1268"/>
      <c r="C149" s="1272"/>
      <c r="D149" s="1273"/>
      <c r="E149" s="1274"/>
      <c r="F149" s="233"/>
      <c r="G149" s="1279"/>
      <c r="H149" s="1284"/>
      <c r="I149" s="1282"/>
      <c r="J149" s="1282"/>
      <c r="K149" s="1283"/>
      <c r="L149" s="1286"/>
      <c r="M149" s="1249"/>
      <c r="N149" s="1249"/>
      <c r="O149" s="1250"/>
      <c r="P149" s="1254" t="s">
        <v>341</v>
      </c>
      <c r="Q149" s="1255"/>
      <c r="R149" s="1256"/>
      <c r="S149" s="234" t="str">
        <f>IF(S148="","",VLOOKUP(S148,'シフト記号表（勤務時間帯）'!$C$6:$K$35,9,FALSE))</f>
        <v/>
      </c>
      <c r="T149" s="235" t="str">
        <f>IF(T148="","",VLOOKUP(T148,'シフト記号表（勤務時間帯）'!$C$6:$K$35,9,FALSE))</f>
        <v/>
      </c>
      <c r="U149" s="235" t="str">
        <f>IF(U148="","",VLOOKUP(U148,'シフト記号表（勤務時間帯）'!$C$6:$K$35,9,FALSE))</f>
        <v/>
      </c>
      <c r="V149" s="235" t="str">
        <f>IF(V148="","",VLOOKUP(V148,'シフト記号表（勤務時間帯）'!$C$6:$K$35,9,FALSE))</f>
        <v/>
      </c>
      <c r="W149" s="235" t="str">
        <f>IF(W148="","",VLOOKUP(W148,'シフト記号表（勤務時間帯）'!$C$6:$K$35,9,FALSE))</f>
        <v/>
      </c>
      <c r="X149" s="235" t="str">
        <f>IF(X148="","",VLOOKUP(X148,'シフト記号表（勤務時間帯）'!$C$6:$K$35,9,FALSE))</f>
        <v/>
      </c>
      <c r="Y149" s="236" t="str">
        <f>IF(Y148="","",VLOOKUP(Y148,'シフト記号表（勤務時間帯）'!$C$6:$K$35,9,FALSE))</f>
        <v/>
      </c>
      <c r="Z149" s="234" t="str">
        <f>IF(Z148="","",VLOOKUP(Z148,'シフト記号表（勤務時間帯）'!$C$6:$K$35,9,FALSE))</f>
        <v/>
      </c>
      <c r="AA149" s="235" t="str">
        <f>IF(AA148="","",VLOOKUP(AA148,'シフト記号表（勤務時間帯）'!$C$6:$K$35,9,FALSE))</f>
        <v/>
      </c>
      <c r="AB149" s="235" t="str">
        <f>IF(AB148="","",VLOOKUP(AB148,'シフト記号表（勤務時間帯）'!$C$6:$K$35,9,FALSE))</f>
        <v/>
      </c>
      <c r="AC149" s="235" t="str">
        <f>IF(AC148="","",VLOOKUP(AC148,'シフト記号表（勤務時間帯）'!$C$6:$K$35,9,FALSE))</f>
        <v/>
      </c>
      <c r="AD149" s="235" t="str">
        <f>IF(AD148="","",VLOOKUP(AD148,'シフト記号表（勤務時間帯）'!$C$6:$K$35,9,FALSE))</f>
        <v/>
      </c>
      <c r="AE149" s="235" t="str">
        <f>IF(AE148="","",VLOOKUP(AE148,'シフト記号表（勤務時間帯）'!$C$6:$K$35,9,FALSE))</f>
        <v/>
      </c>
      <c r="AF149" s="236" t="str">
        <f>IF(AF148="","",VLOOKUP(AF148,'シフト記号表（勤務時間帯）'!$C$6:$K$35,9,FALSE))</f>
        <v/>
      </c>
      <c r="AG149" s="234" t="str">
        <f>IF(AG148="","",VLOOKUP(AG148,'シフト記号表（勤務時間帯）'!$C$6:$K$35,9,FALSE))</f>
        <v/>
      </c>
      <c r="AH149" s="235" t="str">
        <f>IF(AH148="","",VLOOKUP(AH148,'シフト記号表（勤務時間帯）'!$C$6:$K$35,9,FALSE))</f>
        <v/>
      </c>
      <c r="AI149" s="235" t="str">
        <f>IF(AI148="","",VLOOKUP(AI148,'シフト記号表（勤務時間帯）'!$C$6:$K$35,9,FALSE))</f>
        <v/>
      </c>
      <c r="AJ149" s="235" t="str">
        <f>IF(AJ148="","",VLOOKUP(AJ148,'シフト記号表（勤務時間帯）'!$C$6:$K$35,9,FALSE))</f>
        <v/>
      </c>
      <c r="AK149" s="235" t="str">
        <f>IF(AK148="","",VLOOKUP(AK148,'シフト記号表（勤務時間帯）'!$C$6:$K$35,9,FALSE))</f>
        <v/>
      </c>
      <c r="AL149" s="235" t="str">
        <f>IF(AL148="","",VLOOKUP(AL148,'シフト記号表（勤務時間帯）'!$C$6:$K$35,9,FALSE))</f>
        <v/>
      </c>
      <c r="AM149" s="236" t="str">
        <f>IF(AM148="","",VLOOKUP(AM148,'シフト記号表（勤務時間帯）'!$C$6:$K$35,9,FALSE))</f>
        <v/>
      </c>
      <c r="AN149" s="234" t="str">
        <f>IF(AN148="","",VLOOKUP(AN148,'シフト記号表（勤務時間帯）'!$C$6:$K$35,9,FALSE))</f>
        <v/>
      </c>
      <c r="AO149" s="235" t="str">
        <f>IF(AO148="","",VLOOKUP(AO148,'シフト記号表（勤務時間帯）'!$C$6:$K$35,9,FALSE))</f>
        <v/>
      </c>
      <c r="AP149" s="235" t="str">
        <f>IF(AP148="","",VLOOKUP(AP148,'シフト記号表（勤務時間帯）'!$C$6:$K$35,9,FALSE))</f>
        <v/>
      </c>
      <c r="AQ149" s="235" t="str">
        <f>IF(AQ148="","",VLOOKUP(AQ148,'シフト記号表（勤務時間帯）'!$C$6:$K$35,9,FALSE))</f>
        <v/>
      </c>
      <c r="AR149" s="235" t="str">
        <f>IF(AR148="","",VLOOKUP(AR148,'シフト記号表（勤務時間帯）'!$C$6:$K$35,9,FALSE))</f>
        <v/>
      </c>
      <c r="AS149" s="235" t="str">
        <f>IF(AS148="","",VLOOKUP(AS148,'シフト記号表（勤務時間帯）'!$C$6:$K$35,9,FALSE))</f>
        <v/>
      </c>
      <c r="AT149" s="236" t="str">
        <f>IF(AT148="","",VLOOKUP(AT148,'シフト記号表（勤務時間帯）'!$C$6:$K$35,9,FALSE))</f>
        <v/>
      </c>
      <c r="AU149" s="234" t="str">
        <f>IF(AU148="","",VLOOKUP(AU148,'シフト記号表（勤務時間帯）'!$C$6:$K$35,9,FALSE))</f>
        <v/>
      </c>
      <c r="AV149" s="235" t="str">
        <f>IF(AV148="","",VLOOKUP(AV148,'シフト記号表（勤務時間帯）'!$C$6:$K$35,9,FALSE))</f>
        <v/>
      </c>
      <c r="AW149" s="235" t="str">
        <f>IF(AW148="","",VLOOKUP(AW148,'シフト記号表（勤務時間帯）'!$C$6:$K$35,9,FALSE))</f>
        <v/>
      </c>
      <c r="AX149" s="1257" t="str">
        <f>IF($BB$3="４週",SUM(S149:AT149),IF($BB$3="暦月",SUM(S149:AW149),""))</f>
        <v/>
      </c>
      <c r="AY149" s="1258"/>
      <c r="AZ149" s="1259" t="str">
        <f>IF($BB$3="４週",AX149/4,IF($BB$3="暦月",'勤務表（参考様式１_100名まで）'!AX149/('勤務表（参考様式１_100名まで）'!$BB$8/7),""))</f>
        <v/>
      </c>
      <c r="BA149" s="1260"/>
      <c r="BB149" s="1248"/>
      <c r="BC149" s="1249"/>
      <c r="BD149" s="1249"/>
      <c r="BE149" s="1249"/>
      <c r="BF149" s="1250"/>
    </row>
    <row r="150" spans="2:58" ht="20.25" customHeight="1" x14ac:dyDescent="0.2">
      <c r="B150" s="1268"/>
      <c r="C150" s="1275"/>
      <c r="D150" s="1276"/>
      <c r="E150" s="1277"/>
      <c r="F150" s="242">
        <f>C148</f>
        <v>0</v>
      </c>
      <c r="G150" s="1280"/>
      <c r="H150" s="1284"/>
      <c r="I150" s="1282"/>
      <c r="J150" s="1282"/>
      <c r="K150" s="1283"/>
      <c r="L150" s="1287"/>
      <c r="M150" s="1252"/>
      <c r="N150" s="1252"/>
      <c r="O150" s="1253"/>
      <c r="P150" s="1261" t="s">
        <v>342</v>
      </c>
      <c r="Q150" s="1262"/>
      <c r="R150" s="1263"/>
      <c r="S150" s="238" t="str">
        <f>IF(S148="","",VLOOKUP(S148,'シフト記号表（勤務時間帯）'!$C$6:$U$35,19,FALSE))</f>
        <v/>
      </c>
      <c r="T150" s="239" t="str">
        <f>IF(T148="","",VLOOKUP(T148,'シフト記号表（勤務時間帯）'!$C$6:$U$35,19,FALSE))</f>
        <v/>
      </c>
      <c r="U150" s="239" t="str">
        <f>IF(U148="","",VLOOKUP(U148,'シフト記号表（勤務時間帯）'!$C$6:$U$35,19,FALSE))</f>
        <v/>
      </c>
      <c r="V150" s="239" t="str">
        <f>IF(V148="","",VLOOKUP(V148,'シフト記号表（勤務時間帯）'!$C$6:$U$35,19,FALSE))</f>
        <v/>
      </c>
      <c r="W150" s="239" t="str">
        <f>IF(W148="","",VLOOKUP(W148,'シフト記号表（勤務時間帯）'!$C$6:$U$35,19,FALSE))</f>
        <v/>
      </c>
      <c r="X150" s="239" t="str">
        <f>IF(X148="","",VLOOKUP(X148,'シフト記号表（勤務時間帯）'!$C$6:$U$35,19,FALSE))</f>
        <v/>
      </c>
      <c r="Y150" s="240" t="str">
        <f>IF(Y148="","",VLOOKUP(Y148,'シフト記号表（勤務時間帯）'!$C$6:$U$35,19,FALSE))</f>
        <v/>
      </c>
      <c r="Z150" s="238" t="str">
        <f>IF(Z148="","",VLOOKUP(Z148,'シフト記号表（勤務時間帯）'!$C$6:$U$35,19,FALSE))</f>
        <v/>
      </c>
      <c r="AA150" s="239" t="str">
        <f>IF(AA148="","",VLOOKUP(AA148,'シフト記号表（勤務時間帯）'!$C$6:$U$35,19,FALSE))</f>
        <v/>
      </c>
      <c r="AB150" s="239" t="str">
        <f>IF(AB148="","",VLOOKUP(AB148,'シフト記号表（勤務時間帯）'!$C$6:$U$35,19,FALSE))</f>
        <v/>
      </c>
      <c r="AC150" s="239" t="str">
        <f>IF(AC148="","",VLOOKUP(AC148,'シフト記号表（勤務時間帯）'!$C$6:$U$35,19,FALSE))</f>
        <v/>
      </c>
      <c r="AD150" s="239" t="str">
        <f>IF(AD148="","",VLOOKUP(AD148,'シフト記号表（勤務時間帯）'!$C$6:$U$35,19,FALSE))</f>
        <v/>
      </c>
      <c r="AE150" s="239" t="str">
        <f>IF(AE148="","",VLOOKUP(AE148,'シフト記号表（勤務時間帯）'!$C$6:$U$35,19,FALSE))</f>
        <v/>
      </c>
      <c r="AF150" s="240" t="str">
        <f>IF(AF148="","",VLOOKUP(AF148,'シフト記号表（勤務時間帯）'!$C$6:$U$35,19,FALSE))</f>
        <v/>
      </c>
      <c r="AG150" s="238" t="str">
        <f>IF(AG148="","",VLOOKUP(AG148,'シフト記号表（勤務時間帯）'!$C$6:$U$35,19,FALSE))</f>
        <v/>
      </c>
      <c r="AH150" s="239" t="str">
        <f>IF(AH148="","",VLOOKUP(AH148,'シフト記号表（勤務時間帯）'!$C$6:$U$35,19,FALSE))</f>
        <v/>
      </c>
      <c r="AI150" s="239" t="str">
        <f>IF(AI148="","",VLOOKUP(AI148,'シフト記号表（勤務時間帯）'!$C$6:$U$35,19,FALSE))</f>
        <v/>
      </c>
      <c r="AJ150" s="239" t="str">
        <f>IF(AJ148="","",VLOOKUP(AJ148,'シフト記号表（勤務時間帯）'!$C$6:$U$35,19,FALSE))</f>
        <v/>
      </c>
      <c r="AK150" s="239" t="str">
        <f>IF(AK148="","",VLOOKUP(AK148,'シフト記号表（勤務時間帯）'!$C$6:$U$35,19,FALSE))</f>
        <v/>
      </c>
      <c r="AL150" s="239" t="str">
        <f>IF(AL148="","",VLOOKUP(AL148,'シフト記号表（勤務時間帯）'!$C$6:$U$35,19,FALSE))</f>
        <v/>
      </c>
      <c r="AM150" s="240" t="str">
        <f>IF(AM148="","",VLOOKUP(AM148,'シフト記号表（勤務時間帯）'!$C$6:$U$35,19,FALSE))</f>
        <v/>
      </c>
      <c r="AN150" s="238" t="str">
        <f>IF(AN148="","",VLOOKUP(AN148,'シフト記号表（勤務時間帯）'!$C$6:$U$35,19,FALSE))</f>
        <v/>
      </c>
      <c r="AO150" s="239" t="str">
        <f>IF(AO148="","",VLOOKUP(AO148,'シフト記号表（勤務時間帯）'!$C$6:$U$35,19,FALSE))</f>
        <v/>
      </c>
      <c r="AP150" s="239" t="str">
        <f>IF(AP148="","",VLOOKUP(AP148,'シフト記号表（勤務時間帯）'!$C$6:$U$35,19,FALSE))</f>
        <v/>
      </c>
      <c r="AQ150" s="239" t="str">
        <f>IF(AQ148="","",VLOOKUP(AQ148,'シフト記号表（勤務時間帯）'!$C$6:$U$35,19,FALSE))</f>
        <v/>
      </c>
      <c r="AR150" s="239" t="str">
        <f>IF(AR148="","",VLOOKUP(AR148,'シフト記号表（勤務時間帯）'!$C$6:$U$35,19,FALSE))</f>
        <v/>
      </c>
      <c r="AS150" s="239" t="str">
        <f>IF(AS148="","",VLOOKUP(AS148,'シフト記号表（勤務時間帯）'!$C$6:$U$35,19,FALSE))</f>
        <v/>
      </c>
      <c r="AT150" s="240" t="str">
        <f>IF(AT148="","",VLOOKUP(AT148,'シフト記号表（勤務時間帯）'!$C$6:$U$35,19,FALSE))</f>
        <v/>
      </c>
      <c r="AU150" s="238" t="str">
        <f>IF(AU148="","",VLOOKUP(AU148,'シフト記号表（勤務時間帯）'!$C$6:$U$35,19,FALSE))</f>
        <v/>
      </c>
      <c r="AV150" s="239" t="str">
        <f>IF(AV148="","",VLOOKUP(AV148,'シフト記号表（勤務時間帯）'!$C$6:$U$35,19,FALSE))</f>
        <v/>
      </c>
      <c r="AW150" s="239" t="str">
        <f>IF(AW148="","",VLOOKUP(AW148,'シフト記号表（勤務時間帯）'!$C$6:$U$35,19,FALSE))</f>
        <v/>
      </c>
      <c r="AX150" s="1264" t="str">
        <f>IF($BB$3="４週",SUM(S150:AT150),IF($BB$3="暦月",SUM(S150:AW150),""))</f>
        <v/>
      </c>
      <c r="AY150" s="1265"/>
      <c r="AZ150" s="1266" t="str">
        <f>IF($BB$3="４週",AX150/4,IF($BB$3="暦月",'勤務表（参考様式１_100名まで）'!AX150/('勤務表（参考様式１_100名まで）'!$BB$8/7),""))</f>
        <v/>
      </c>
      <c r="BA150" s="1267"/>
      <c r="BB150" s="1251"/>
      <c r="BC150" s="1252"/>
      <c r="BD150" s="1252"/>
      <c r="BE150" s="1252"/>
      <c r="BF150" s="1253"/>
    </row>
    <row r="151" spans="2:58" ht="20.25" customHeight="1" x14ac:dyDescent="0.2">
      <c r="B151" s="1268">
        <f>B148+1</f>
        <v>44</v>
      </c>
      <c r="C151" s="1269"/>
      <c r="D151" s="1270"/>
      <c r="E151" s="1271"/>
      <c r="F151" s="241"/>
      <c r="G151" s="1278"/>
      <c r="H151" s="1281"/>
      <c r="I151" s="1282"/>
      <c r="J151" s="1282"/>
      <c r="K151" s="1283"/>
      <c r="L151" s="1285"/>
      <c r="M151" s="1246"/>
      <c r="N151" s="1246"/>
      <c r="O151" s="1247"/>
      <c r="P151" s="1288" t="s">
        <v>340</v>
      </c>
      <c r="Q151" s="1289"/>
      <c r="R151" s="1290"/>
      <c r="S151" s="230"/>
      <c r="T151" s="231"/>
      <c r="U151" s="231"/>
      <c r="V151" s="231"/>
      <c r="W151" s="231"/>
      <c r="X151" s="231"/>
      <c r="Y151" s="232"/>
      <c r="Z151" s="230"/>
      <c r="AA151" s="231"/>
      <c r="AB151" s="231"/>
      <c r="AC151" s="231"/>
      <c r="AD151" s="231"/>
      <c r="AE151" s="231"/>
      <c r="AF151" s="232"/>
      <c r="AG151" s="230"/>
      <c r="AH151" s="231"/>
      <c r="AI151" s="231"/>
      <c r="AJ151" s="231"/>
      <c r="AK151" s="231"/>
      <c r="AL151" s="231"/>
      <c r="AM151" s="232"/>
      <c r="AN151" s="230"/>
      <c r="AO151" s="231"/>
      <c r="AP151" s="231"/>
      <c r="AQ151" s="231"/>
      <c r="AR151" s="231"/>
      <c r="AS151" s="231"/>
      <c r="AT151" s="232"/>
      <c r="AU151" s="230"/>
      <c r="AV151" s="231"/>
      <c r="AW151" s="231"/>
      <c r="AX151" s="1241"/>
      <c r="AY151" s="1242"/>
      <c r="AZ151" s="1243"/>
      <c r="BA151" s="1244"/>
      <c r="BB151" s="1245"/>
      <c r="BC151" s="1246"/>
      <c r="BD151" s="1246"/>
      <c r="BE151" s="1246"/>
      <c r="BF151" s="1247"/>
    </row>
    <row r="152" spans="2:58" ht="20.25" customHeight="1" x14ac:dyDescent="0.2">
      <c r="B152" s="1268"/>
      <c r="C152" s="1272"/>
      <c r="D152" s="1273"/>
      <c r="E152" s="1274"/>
      <c r="F152" s="233"/>
      <c r="G152" s="1279"/>
      <c r="H152" s="1284"/>
      <c r="I152" s="1282"/>
      <c r="J152" s="1282"/>
      <c r="K152" s="1283"/>
      <c r="L152" s="1286"/>
      <c r="M152" s="1249"/>
      <c r="N152" s="1249"/>
      <c r="O152" s="1250"/>
      <c r="P152" s="1254" t="s">
        <v>341</v>
      </c>
      <c r="Q152" s="1255"/>
      <c r="R152" s="1256"/>
      <c r="S152" s="234" t="str">
        <f>IF(S151="","",VLOOKUP(S151,'シフト記号表（勤務時間帯）'!$C$6:$K$35,9,FALSE))</f>
        <v/>
      </c>
      <c r="T152" s="235" t="str">
        <f>IF(T151="","",VLOOKUP(T151,'シフト記号表（勤務時間帯）'!$C$6:$K$35,9,FALSE))</f>
        <v/>
      </c>
      <c r="U152" s="235" t="str">
        <f>IF(U151="","",VLOOKUP(U151,'シフト記号表（勤務時間帯）'!$C$6:$K$35,9,FALSE))</f>
        <v/>
      </c>
      <c r="V152" s="235" t="str">
        <f>IF(V151="","",VLOOKUP(V151,'シフト記号表（勤務時間帯）'!$C$6:$K$35,9,FALSE))</f>
        <v/>
      </c>
      <c r="W152" s="235" t="str">
        <f>IF(W151="","",VLOOKUP(W151,'シフト記号表（勤務時間帯）'!$C$6:$K$35,9,FALSE))</f>
        <v/>
      </c>
      <c r="X152" s="235" t="str">
        <f>IF(X151="","",VLOOKUP(X151,'シフト記号表（勤務時間帯）'!$C$6:$K$35,9,FALSE))</f>
        <v/>
      </c>
      <c r="Y152" s="236" t="str">
        <f>IF(Y151="","",VLOOKUP(Y151,'シフト記号表（勤務時間帯）'!$C$6:$K$35,9,FALSE))</f>
        <v/>
      </c>
      <c r="Z152" s="234" t="str">
        <f>IF(Z151="","",VLOOKUP(Z151,'シフト記号表（勤務時間帯）'!$C$6:$K$35,9,FALSE))</f>
        <v/>
      </c>
      <c r="AA152" s="235" t="str">
        <f>IF(AA151="","",VLOOKUP(AA151,'シフト記号表（勤務時間帯）'!$C$6:$K$35,9,FALSE))</f>
        <v/>
      </c>
      <c r="AB152" s="235" t="str">
        <f>IF(AB151="","",VLOOKUP(AB151,'シフト記号表（勤務時間帯）'!$C$6:$K$35,9,FALSE))</f>
        <v/>
      </c>
      <c r="AC152" s="235" t="str">
        <f>IF(AC151="","",VLOOKUP(AC151,'シフト記号表（勤務時間帯）'!$C$6:$K$35,9,FALSE))</f>
        <v/>
      </c>
      <c r="AD152" s="235" t="str">
        <f>IF(AD151="","",VLOOKUP(AD151,'シフト記号表（勤務時間帯）'!$C$6:$K$35,9,FALSE))</f>
        <v/>
      </c>
      <c r="AE152" s="235" t="str">
        <f>IF(AE151="","",VLOOKUP(AE151,'シフト記号表（勤務時間帯）'!$C$6:$K$35,9,FALSE))</f>
        <v/>
      </c>
      <c r="AF152" s="236" t="str">
        <f>IF(AF151="","",VLOOKUP(AF151,'シフト記号表（勤務時間帯）'!$C$6:$K$35,9,FALSE))</f>
        <v/>
      </c>
      <c r="AG152" s="234" t="str">
        <f>IF(AG151="","",VLOOKUP(AG151,'シフト記号表（勤務時間帯）'!$C$6:$K$35,9,FALSE))</f>
        <v/>
      </c>
      <c r="AH152" s="235" t="str">
        <f>IF(AH151="","",VLOOKUP(AH151,'シフト記号表（勤務時間帯）'!$C$6:$K$35,9,FALSE))</f>
        <v/>
      </c>
      <c r="AI152" s="235" t="str">
        <f>IF(AI151="","",VLOOKUP(AI151,'シフト記号表（勤務時間帯）'!$C$6:$K$35,9,FALSE))</f>
        <v/>
      </c>
      <c r="AJ152" s="235" t="str">
        <f>IF(AJ151="","",VLOOKUP(AJ151,'シフト記号表（勤務時間帯）'!$C$6:$K$35,9,FALSE))</f>
        <v/>
      </c>
      <c r="AK152" s="235" t="str">
        <f>IF(AK151="","",VLOOKUP(AK151,'シフト記号表（勤務時間帯）'!$C$6:$K$35,9,FALSE))</f>
        <v/>
      </c>
      <c r="AL152" s="235" t="str">
        <f>IF(AL151="","",VLOOKUP(AL151,'シフト記号表（勤務時間帯）'!$C$6:$K$35,9,FALSE))</f>
        <v/>
      </c>
      <c r="AM152" s="236" t="str">
        <f>IF(AM151="","",VLOOKUP(AM151,'シフト記号表（勤務時間帯）'!$C$6:$K$35,9,FALSE))</f>
        <v/>
      </c>
      <c r="AN152" s="234" t="str">
        <f>IF(AN151="","",VLOOKUP(AN151,'シフト記号表（勤務時間帯）'!$C$6:$K$35,9,FALSE))</f>
        <v/>
      </c>
      <c r="AO152" s="235" t="str">
        <f>IF(AO151="","",VLOOKUP(AO151,'シフト記号表（勤務時間帯）'!$C$6:$K$35,9,FALSE))</f>
        <v/>
      </c>
      <c r="AP152" s="235" t="str">
        <f>IF(AP151="","",VLOOKUP(AP151,'シフト記号表（勤務時間帯）'!$C$6:$K$35,9,FALSE))</f>
        <v/>
      </c>
      <c r="AQ152" s="235" t="str">
        <f>IF(AQ151="","",VLOOKUP(AQ151,'シフト記号表（勤務時間帯）'!$C$6:$K$35,9,FALSE))</f>
        <v/>
      </c>
      <c r="AR152" s="235" t="str">
        <f>IF(AR151="","",VLOOKUP(AR151,'シフト記号表（勤務時間帯）'!$C$6:$K$35,9,FALSE))</f>
        <v/>
      </c>
      <c r="AS152" s="235" t="str">
        <f>IF(AS151="","",VLOOKUP(AS151,'シフト記号表（勤務時間帯）'!$C$6:$K$35,9,FALSE))</f>
        <v/>
      </c>
      <c r="AT152" s="236" t="str">
        <f>IF(AT151="","",VLOOKUP(AT151,'シフト記号表（勤務時間帯）'!$C$6:$K$35,9,FALSE))</f>
        <v/>
      </c>
      <c r="AU152" s="234" t="str">
        <f>IF(AU151="","",VLOOKUP(AU151,'シフト記号表（勤務時間帯）'!$C$6:$K$35,9,FALSE))</f>
        <v/>
      </c>
      <c r="AV152" s="235" t="str">
        <f>IF(AV151="","",VLOOKUP(AV151,'シフト記号表（勤務時間帯）'!$C$6:$K$35,9,FALSE))</f>
        <v/>
      </c>
      <c r="AW152" s="235" t="str">
        <f>IF(AW151="","",VLOOKUP(AW151,'シフト記号表（勤務時間帯）'!$C$6:$K$35,9,FALSE))</f>
        <v/>
      </c>
      <c r="AX152" s="1257" t="str">
        <f>IF($BB$3="４週",SUM(S152:AT152),IF($BB$3="暦月",SUM(S152:AW152),""))</f>
        <v/>
      </c>
      <c r="AY152" s="1258"/>
      <c r="AZ152" s="1259" t="str">
        <f>IF($BB$3="４週",AX152/4,IF($BB$3="暦月",'勤務表（参考様式１_100名まで）'!AX152/('勤務表（参考様式１_100名まで）'!$BB$8/7),""))</f>
        <v/>
      </c>
      <c r="BA152" s="1260"/>
      <c r="BB152" s="1248"/>
      <c r="BC152" s="1249"/>
      <c r="BD152" s="1249"/>
      <c r="BE152" s="1249"/>
      <c r="BF152" s="1250"/>
    </row>
    <row r="153" spans="2:58" ht="20.25" customHeight="1" x14ac:dyDescent="0.2">
      <c r="B153" s="1268"/>
      <c r="C153" s="1275"/>
      <c r="D153" s="1276"/>
      <c r="E153" s="1277"/>
      <c r="F153" s="242">
        <f>C151</f>
        <v>0</v>
      </c>
      <c r="G153" s="1280"/>
      <c r="H153" s="1284"/>
      <c r="I153" s="1282"/>
      <c r="J153" s="1282"/>
      <c r="K153" s="1283"/>
      <c r="L153" s="1287"/>
      <c r="M153" s="1252"/>
      <c r="N153" s="1252"/>
      <c r="O153" s="1253"/>
      <c r="P153" s="1261" t="s">
        <v>342</v>
      </c>
      <c r="Q153" s="1262"/>
      <c r="R153" s="1263"/>
      <c r="S153" s="238" t="str">
        <f>IF(S151="","",VLOOKUP(S151,'シフト記号表（勤務時間帯）'!$C$6:$U$35,19,FALSE))</f>
        <v/>
      </c>
      <c r="T153" s="239" t="str">
        <f>IF(T151="","",VLOOKUP(T151,'シフト記号表（勤務時間帯）'!$C$6:$U$35,19,FALSE))</f>
        <v/>
      </c>
      <c r="U153" s="239" t="str">
        <f>IF(U151="","",VLOOKUP(U151,'シフト記号表（勤務時間帯）'!$C$6:$U$35,19,FALSE))</f>
        <v/>
      </c>
      <c r="V153" s="239" t="str">
        <f>IF(V151="","",VLOOKUP(V151,'シフト記号表（勤務時間帯）'!$C$6:$U$35,19,FALSE))</f>
        <v/>
      </c>
      <c r="W153" s="239" t="str">
        <f>IF(W151="","",VLOOKUP(W151,'シフト記号表（勤務時間帯）'!$C$6:$U$35,19,FALSE))</f>
        <v/>
      </c>
      <c r="X153" s="239" t="str">
        <f>IF(X151="","",VLOOKUP(X151,'シフト記号表（勤務時間帯）'!$C$6:$U$35,19,FALSE))</f>
        <v/>
      </c>
      <c r="Y153" s="240" t="str">
        <f>IF(Y151="","",VLOOKUP(Y151,'シフト記号表（勤務時間帯）'!$C$6:$U$35,19,FALSE))</f>
        <v/>
      </c>
      <c r="Z153" s="238" t="str">
        <f>IF(Z151="","",VLOOKUP(Z151,'シフト記号表（勤務時間帯）'!$C$6:$U$35,19,FALSE))</f>
        <v/>
      </c>
      <c r="AA153" s="239" t="str">
        <f>IF(AA151="","",VLOOKUP(AA151,'シフト記号表（勤務時間帯）'!$C$6:$U$35,19,FALSE))</f>
        <v/>
      </c>
      <c r="AB153" s="239" t="str">
        <f>IF(AB151="","",VLOOKUP(AB151,'シフト記号表（勤務時間帯）'!$C$6:$U$35,19,FALSE))</f>
        <v/>
      </c>
      <c r="AC153" s="239" t="str">
        <f>IF(AC151="","",VLOOKUP(AC151,'シフト記号表（勤務時間帯）'!$C$6:$U$35,19,FALSE))</f>
        <v/>
      </c>
      <c r="AD153" s="239" t="str">
        <f>IF(AD151="","",VLOOKUP(AD151,'シフト記号表（勤務時間帯）'!$C$6:$U$35,19,FALSE))</f>
        <v/>
      </c>
      <c r="AE153" s="239" t="str">
        <f>IF(AE151="","",VLOOKUP(AE151,'シフト記号表（勤務時間帯）'!$C$6:$U$35,19,FALSE))</f>
        <v/>
      </c>
      <c r="AF153" s="240" t="str">
        <f>IF(AF151="","",VLOOKUP(AF151,'シフト記号表（勤務時間帯）'!$C$6:$U$35,19,FALSE))</f>
        <v/>
      </c>
      <c r="AG153" s="238" t="str">
        <f>IF(AG151="","",VLOOKUP(AG151,'シフト記号表（勤務時間帯）'!$C$6:$U$35,19,FALSE))</f>
        <v/>
      </c>
      <c r="AH153" s="239" t="str">
        <f>IF(AH151="","",VLOOKUP(AH151,'シフト記号表（勤務時間帯）'!$C$6:$U$35,19,FALSE))</f>
        <v/>
      </c>
      <c r="AI153" s="239" t="str">
        <f>IF(AI151="","",VLOOKUP(AI151,'シフト記号表（勤務時間帯）'!$C$6:$U$35,19,FALSE))</f>
        <v/>
      </c>
      <c r="AJ153" s="239" t="str">
        <f>IF(AJ151="","",VLOOKUP(AJ151,'シフト記号表（勤務時間帯）'!$C$6:$U$35,19,FALSE))</f>
        <v/>
      </c>
      <c r="AK153" s="239" t="str">
        <f>IF(AK151="","",VLOOKUP(AK151,'シフト記号表（勤務時間帯）'!$C$6:$U$35,19,FALSE))</f>
        <v/>
      </c>
      <c r="AL153" s="239" t="str">
        <f>IF(AL151="","",VLOOKUP(AL151,'シフト記号表（勤務時間帯）'!$C$6:$U$35,19,FALSE))</f>
        <v/>
      </c>
      <c r="AM153" s="240" t="str">
        <f>IF(AM151="","",VLOOKUP(AM151,'シフト記号表（勤務時間帯）'!$C$6:$U$35,19,FALSE))</f>
        <v/>
      </c>
      <c r="AN153" s="238" t="str">
        <f>IF(AN151="","",VLOOKUP(AN151,'シフト記号表（勤務時間帯）'!$C$6:$U$35,19,FALSE))</f>
        <v/>
      </c>
      <c r="AO153" s="239" t="str">
        <f>IF(AO151="","",VLOOKUP(AO151,'シフト記号表（勤務時間帯）'!$C$6:$U$35,19,FALSE))</f>
        <v/>
      </c>
      <c r="AP153" s="239" t="str">
        <f>IF(AP151="","",VLOOKUP(AP151,'シフト記号表（勤務時間帯）'!$C$6:$U$35,19,FALSE))</f>
        <v/>
      </c>
      <c r="AQ153" s="239" t="str">
        <f>IF(AQ151="","",VLOOKUP(AQ151,'シフト記号表（勤務時間帯）'!$C$6:$U$35,19,FALSE))</f>
        <v/>
      </c>
      <c r="AR153" s="239" t="str">
        <f>IF(AR151="","",VLOOKUP(AR151,'シフト記号表（勤務時間帯）'!$C$6:$U$35,19,FALSE))</f>
        <v/>
      </c>
      <c r="AS153" s="239" t="str">
        <f>IF(AS151="","",VLOOKUP(AS151,'シフト記号表（勤務時間帯）'!$C$6:$U$35,19,FALSE))</f>
        <v/>
      </c>
      <c r="AT153" s="240" t="str">
        <f>IF(AT151="","",VLOOKUP(AT151,'シフト記号表（勤務時間帯）'!$C$6:$U$35,19,FALSE))</f>
        <v/>
      </c>
      <c r="AU153" s="238" t="str">
        <f>IF(AU151="","",VLOOKUP(AU151,'シフト記号表（勤務時間帯）'!$C$6:$U$35,19,FALSE))</f>
        <v/>
      </c>
      <c r="AV153" s="239" t="str">
        <f>IF(AV151="","",VLOOKUP(AV151,'シフト記号表（勤務時間帯）'!$C$6:$U$35,19,FALSE))</f>
        <v/>
      </c>
      <c r="AW153" s="239" t="str">
        <f>IF(AW151="","",VLOOKUP(AW151,'シフト記号表（勤務時間帯）'!$C$6:$U$35,19,FALSE))</f>
        <v/>
      </c>
      <c r="AX153" s="1264" t="str">
        <f>IF($BB$3="４週",SUM(S153:AT153),IF($BB$3="暦月",SUM(S153:AW153),""))</f>
        <v/>
      </c>
      <c r="AY153" s="1265"/>
      <c r="AZ153" s="1266" t="str">
        <f>IF($BB$3="４週",AX153/4,IF($BB$3="暦月",'勤務表（参考様式１_100名まで）'!AX153/('勤務表（参考様式１_100名まで）'!$BB$8/7),""))</f>
        <v/>
      </c>
      <c r="BA153" s="1267"/>
      <c r="BB153" s="1251"/>
      <c r="BC153" s="1252"/>
      <c r="BD153" s="1252"/>
      <c r="BE153" s="1252"/>
      <c r="BF153" s="1253"/>
    </row>
    <row r="154" spans="2:58" ht="20.25" customHeight="1" x14ac:dyDescent="0.2">
      <c r="B154" s="1268">
        <f>B151+1</f>
        <v>45</v>
      </c>
      <c r="C154" s="1269"/>
      <c r="D154" s="1270"/>
      <c r="E154" s="1271"/>
      <c r="F154" s="241"/>
      <c r="G154" s="1278"/>
      <c r="H154" s="1281"/>
      <c r="I154" s="1282"/>
      <c r="J154" s="1282"/>
      <c r="K154" s="1283"/>
      <c r="L154" s="1285"/>
      <c r="M154" s="1246"/>
      <c r="N154" s="1246"/>
      <c r="O154" s="1247"/>
      <c r="P154" s="1288" t="s">
        <v>340</v>
      </c>
      <c r="Q154" s="1289"/>
      <c r="R154" s="1290"/>
      <c r="S154" s="230"/>
      <c r="T154" s="231"/>
      <c r="U154" s="231"/>
      <c r="V154" s="231"/>
      <c r="W154" s="231"/>
      <c r="X154" s="231"/>
      <c r="Y154" s="232"/>
      <c r="Z154" s="230"/>
      <c r="AA154" s="231"/>
      <c r="AB154" s="231"/>
      <c r="AC154" s="231"/>
      <c r="AD154" s="231"/>
      <c r="AE154" s="231"/>
      <c r="AF154" s="232"/>
      <c r="AG154" s="230"/>
      <c r="AH154" s="231"/>
      <c r="AI154" s="231"/>
      <c r="AJ154" s="231"/>
      <c r="AK154" s="231"/>
      <c r="AL154" s="231"/>
      <c r="AM154" s="232"/>
      <c r="AN154" s="230"/>
      <c r="AO154" s="231"/>
      <c r="AP154" s="231"/>
      <c r="AQ154" s="231"/>
      <c r="AR154" s="231"/>
      <c r="AS154" s="231"/>
      <c r="AT154" s="232"/>
      <c r="AU154" s="230"/>
      <c r="AV154" s="231"/>
      <c r="AW154" s="231"/>
      <c r="AX154" s="1241"/>
      <c r="AY154" s="1242"/>
      <c r="AZ154" s="1243"/>
      <c r="BA154" s="1244"/>
      <c r="BB154" s="1245"/>
      <c r="BC154" s="1246"/>
      <c r="BD154" s="1246"/>
      <c r="BE154" s="1246"/>
      <c r="BF154" s="1247"/>
    </row>
    <row r="155" spans="2:58" ht="20.25" customHeight="1" x14ac:dyDescent="0.2">
      <c r="B155" s="1268"/>
      <c r="C155" s="1272"/>
      <c r="D155" s="1273"/>
      <c r="E155" s="1274"/>
      <c r="F155" s="233"/>
      <c r="G155" s="1279"/>
      <c r="H155" s="1284"/>
      <c r="I155" s="1282"/>
      <c r="J155" s="1282"/>
      <c r="K155" s="1283"/>
      <c r="L155" s="1286"/>
      <c r="M155" s="1249"/>
      <c r="N155" s="1249"/>
      <c r="O155" s="1250"/>
      <c r="P155" s="1254" t="s">
        <v>341</v>
      </c>
      <c r="Q155" s="1255"/>
      <c r="R155" s="1256"/>
      <c r="S155" s="234" t="str">
        <f>IF(S154="","",VLOOKUP(S154,'シフト記号表（勤務時間帯）'!$C$6:$K$35,9,FALSE))</f>
        <v/>
      </c>
      <c r="T155" s="235" t="str">
        <f>IF(T154="","",VLOOKUP(T154,'シフト記号表（勤務時間帯）'!$C$6:$K$35,9,FALSE))</f>
        <v/>
      </c>
      <c r="U155" s="235" t="str">
        <f>IF(U154="","",VLOOKUP(U154,'シフト記号表（勤務時間帯）'!$C$6:$K$35,9,FALSE))</f>
        <v/>
      </c>
      <c r="V155" s="235" t="str">
        <f>IF(V154="","",VLOOKUP(V154,'シフト記号表（勤務時間帯）'!$C$6:$K$35,9,FALSE))</f>
        <v/>
      </c>
      <c r="W155" s="235" t="str">
        <f>IF(W154="","",VLOOKUP(W154,'シフト記号表（勤務時間帯）'!$C$6:$K$35,9,FALSE))</f>
        <v/>
      </c>
      <c r="X155" s="235" t="str">
        <f>IF(X154="","",VLOOKUP(X154,'シフト記号表（勤務時間帯）'!$C$6:$K$35,9,FALSE))</f>
        <v/>
      </c>
      <c r="Y155" s="236" t="str">
        <f>IF(Y154="","",VLOOKUP(Y154,'シフト記号表（勤務時間帯）'!$C$6:$K$35,9,FALSE))</f>
        <v/>
      </c>
      <c r="Z155" s="234" t="str">
        <f>IF(Z154="","",VLOOKUP(Z154,'シフト記号表（勤務時間帯）'!$C$6:$K$35,9,FALSE))</f>
        <v/>
      </c>
      <c r="AA155" s="235" t="str">
        <f>IF(AA154="","",VLOOKUP(AA154,'シフト記号表（勤務時間帯）'!$C$6:$K$35,9,FALSE))</f>
        <v/>
      </c>
      <c r="AB155" s="235" t="str">
        <f>IF(AB154="","",VLOOKUP(AB154,'シフト記号表（勤務時間帯）'!$C$6:$K$35,9,FALSE))</f>
        <v/>
      </c>
      <c r="AC155" s="235" t="str">
        <f>IF(AC154="","",VLOOKUP(AC154,'シフト記号表（勤務時間帯）'!$C$6:$K$35,9,FALSE))</f>
        <v/>
      </c>
      <c r="AD155" s="235" t="str">
        <f>IF(AD154="","",VLOOKUP(AD154,'シフト記号表（勤務時間帯）'!$C$6:$K$35,9,FALSE))</f>
        <v/>
      </c>
      <c r="AE155" s="235" t="str">
        <f>IF(AE154="","",VLOOKUP(AE154,'シフト記号表（勤務時間帯）'!$C$6:$K$35,9,FALSE))</f>
        <v/>
      </c>
      <c r="AF155" s="236" t="str">
        <f>IF(AF154="","",VLOOKUP(AF154,'シフト記号表（勤務時間帯）'!$C$6:$K$35,9,FALSE))</f>
        <v/>
      </c>
      <c r="AG155" s="234" t="str">
        <f>IF(AG154="","",VLOOKUP(AG154,'シフト記号表（勤務時間帯）'!$C$6:$K$35,9,FALSE))</f>
        <v/>
      </c>
      <c r="AH155" s="235" t="str">
        <f>IF(AH154="","",VLOOKUP(AH154,'シフト記号表（勤務時間帯）'!$C$6:$K$35,9,FALSE))</f>
        <v/>
      </c>
      <c r="AI155" s="235" t="str">
        <f>IF(AI154="","",VLOOKUP(AI154,'シフト記号表（勤務時間帯）'!$C$6:$K$35,9,FALSE))</f>
        <v/>
      </c>
      <c r="AJ155" s="235" t="str">
        <f>IF(AJ154="","",VLOOKUP(AJ154,'シフト記号表（勤務時間帯）'!$C$6:$K$35,9,FALSE))</f>
        <v/>
      </c>
      <c r="AK155" s="235" t="str">
        <f>IF(AK154="","",VLOOKUP(AK154,'シフト記号表（勤務時間帯）'!$C$6:$K$35,9,FALSE))</f>
        <v/>
      </c>
      <c r="AL155" s="235" t="str">
        <f>IF(AL154="","",VLOOKUP(AL154,'シフト記号表（勤務時間帯）'!$C$6:$K$35,9,FALSE))</f>
        <v/>
      </c>
      <c r="AM155" s="236" t="str">
        <f>IF(AM154="","",VLOOKUP(AM154,'シフト記号表（勤務時間帯）'!$C$6:$K$35,9,FALSE))</f>
        <v/>
      </c>
      <c r="AN155" s="234" t="str">
        <f>IF(AN154="","",VLOOKUP(AN154,'シフト記号表（勤務時間帯）'!$C$6:$K$35,9,FALSE))</f>
        <v/>
      </c>
      <c r="AO155" s="235" t="str">
        <f>IF(AO154="","",VLOOKUP(AO154,'シフト記号表（勤務時間帯）'!$C$6:$K$35,9,FALSE))</f>
        <v/>
      </c>
      <c r="AP155" s="235" t="str">
        <f>IF(AP154="","",VLOOKUP(AP154,'シフト記号表（勤務時間帯）'!$C$6:$K$35,9,FALSE))</f>
        <v/>
      </c>
      <c r="AQ155" s="235" t="str">
        <f>IF(AQ154="","",VLOOKUP(AQ154,'シフト記号表（勤務時間帯）'!$C$6:$K$35,9,FALSE))</f>
        <v/>
      </c>
      <c r="AR155" s="235" t="str">
        <f>IF(AR154="","",VLOOKUP(AR154,'シフト記号表（勤務時間帯）'!$C$6:$K$35,9,FALSE))</f>
        <v/>
      </c>
      <c r="AS155" s="235" t="str">
        <f>IF(AS154="","",VLOOKUP(AS154,'シフト記号表（勤務時間帯）'!$C$6:$K$35,9,FALSE))</f>
        <v/>
      </c>
      <c r="AT155" s="236" t="str">
        <f>IF(AT154="","",VLOOKUP(AT154,'シフト記号表（勤務時間帯）'!$C$6:$K$35,9,FALSE))</f>
        <v/>
      </c>
      <c r="AU155" s="234" t="str">
        <f>IF(AU154="","",VLOOKUP(AU154,'シフト記号表（勤務時間帯）'!$C$6:$K$35,9,FALSE))</f>
        <v/>
      </c>
      <c r="AV155" s="235" t="str">
        <f>IF(AV154="","",VLOOKUP(AV154,'シフト記号表（勤務時間帯）'!$C$6:$K$35,9,FALSE))</f>
        <v/>
      </c>
      <c r="AW155" s="235" t="str">
        <f>IF(AW154="","",VLOOKUP(AW154,'シフト記号表（勤務時間帯）'!$C$6:$K$35,9,FALSE))</f>
        <v/>
      </c>
      <c r="AX155" s="1257" t="str">
        <f>IF($BB$3="４週",SUM(S155:AT155),IF($BB$3="暦月",SUM(S155:AW155),""))</f>
        <v/>
      </c>
      <c r="AY155" s="1258"/>
      <c r="AZ155" s="1259" t="str">
        <f>IF($BB$3="４週",AX155/4,IF($BB$3="暦月",'勤務表（参考様式１_100名まで）'!AX155/('勤務表（参考様式１_100名まで）'!$BB$8/7),""))</f>
        <v/>
      </c>
      <c r="BA155" s="1260"/>
      <c r="BB155" s="1248"/>
      <c r="BC155" s="1249"/>
      <c r="BD155" s="1249"/>
      <c r="BE155" s="1249"/>
      <c r="BF155" s="1250"/>
    </row>
    <row r="156" spans="2:58" ht="20.25" customHeight="1" x14ac:dyDescent="0.2">
      <c r="B156" s="1268"/>
      <c r="C156" s="1275"/>
      <c r="D156" s="1276"/>
      <c r="E156" s="1277"/>
      <c r="F156" s="242">
        <f>C154</f>
        <v>0</v>
      </c>
      <c r="G156" s="1280"/>
      <c r="H156" s="1284"/>
      <c r="I156" s="1282"/>
      <c r="J156" s="1282"/>
      <c r="K156" s="1283"/>
      <c r="L156" s="1287"/>
      <c r="M156" s="1252"/>
      <c r="N156" s="1252"/>
      <c r="O156" s="1253"/>
      <c r="P156" s="1261" t="s">
        <v>342</v>
      </c>
      <c r="Q156" s="1262"/>
      <c r="R156" s="1263"/>
      <c r="S156" s="238" t="str">
        <f>IF(S154="","",VLOOKUP(S154,'シフト記号表（勤務時間帯）'!$C$6:$U$35,19,FALSE))</f>
        <v/>
      </c>
      <c r="T156" s="239" t="str">
        <f>IF(T154="","",VLOOKUP(T154,'シフト記号表（勤務時間帯）'!$C$6:$U$35,19,FALSE))</f>
        <v/>
      </c>
      <c r="U156" s="239" t="str">
        <f>IF(U154="","",VLOOKUP(U154,'シフト記号表（勤務時間帯）'!$C$6:$U$35,19,FALSE))</f>
        <v/>
      </c>
      <c r="V156" s="239" t="str">
        <f>IF(V154="","",VLOOKUP(V154,'シフト記号表（勤務時間帯）'!$C$6:$U$35,19,FALSE))</f>
        <v/>
      </c>
      <c r="W156" s="239" t="str">
        <f>IF(W154="","",VLOOKUP(W154,'シフト記号表（勤務時間帯）'!$C$6:$U$35,19,FALSE))</f>
        <v/>
      </c>
      <c r="X156" s="239" t="str">
        <f>IF(X154="","",VLOOKUP(X154,'シフト記号表（勤務時間帯）'!$C$6:$U$35,19,FALSE))</f>
        <v/>
      </c>
      <c r="Y156" s="240" t="str">
        <f>IF(Y154="","",VLOOKUP(Y154,'シフト記号表（勤務時間帯）'!$C$6:$U$35,19,FALSE))</f>
        <v/>
      </c>
      <c r="Z156" s="238" t="str">
        <f>IF(Z154="","",VLOOKUP(Z154,'シフト記号表（勤務時間帯）'!$C$6:$U$35,19,FALSE))</f>
        <v/>
      </c>
      <c r="AA156" s="239" t="str">
        <f>IF(AA154="","",VLOOKUP(AA154,'シフト記号表（勤務時間帯）'!$C$6:$U$35,19,FALSE))</f>
        <v/>
      </c>
      <c r="AB156" s="239" t="str">
        <f>IF(AB154="","",VLOOKUP(AB154,'シフト記号表（勤務時間帯）'!$C$6:$U$35,19,FALSE))</f>
        <v/>
      </c>
      <c r="AC156" s="239" t="str">
        <f>IF(AC154="","",VLOOKUP(AC154,'シフト記号表（勤務時間帯）'!$C$6:$U$35,19,FALSE))</f>
        <v/>
      </c>
      <c r="AD156" s="239" t="str">
        <f>IF(AD154="","",VLOOKUP(AD154,'シフト記号表（勤務時間帯）'!$C$6:$U$35,19,FALSE))</f>
        <v/>
      </c>
      <c r="AE156" s="239" t="str">
        <f>IF(AE154="","",VLOOKUP(AE154,'シフト記号表（勤務時間帯）'!$C$6:$U$35,19,FALSE))</f>
        <v/>
      </c>
      <c r="AF156" s="240" t="str">
        <f>IF(AF154="","",VLOOKUP(AF154,'シフト記号表（勤務時間帯）'!$C$6:$U$35,19,FALSE))</f>
        <v/>
      </c>
      <c r="AG156" s="238" t="str">
        <f>IF(AG154="","",VLOOKUP(AG154,'シフト記号表（勤務時間帯）'!$C$6:$U$35,19,FALSE))</f>
        <v/>
      </c>
      <c r="AH156" s="239" t="str">
        <f>IF(AH154="","",VLOOKUP(AH154,'シフト記号表（勤務時間帯）'!$C$6:$U$35,19,FALSE))</f>
        <v/>
      </c>
      <c r="AI156" s="239" t="str">
        <f>IF(AI154="","",VLOOKUP(AI154,'シフト記号表（勤務時間帯）'!$C$6:$U$35,19,FALSE))</f>
        <v/>
      </c>
      <c r="AJ156" s="239" t="str">
        <f>IF(AJ154="","",VLOOKUP(AJ154,'シフト記号表（勤務時間帯）'!$C$6:$U$35,19,FALSE))</f>
        <v/>
      </c>
      <c r="AK156" s="239" t="str">
        <f>IF(AK154="","",VLOOKUP(AK154,'シフト記号表（勤務時間帯）'!$C$6:$U$35,19,FALSE))</f>
        <v/>
      </c>
      <c r="AL156" s="239" t="str">
        <f>IF(AL154="","",VLOOKUP(AL154,'シフト記号表（勤務時間帯）'!$C$6:$U$35,19,FALSE))</f>
        <v/>
      </c>
      <c r="AM156" s="240" t="str">
        <f>IF(AM154="","",VLOOKUP(AM154,'シフト記号表（勤務時間帯）'!$C$6:$U$35,19,FALSE))</f>
        <v/>
      </c>
      <c r="AN156" s="238" t="str">
        <f>IF(AN154="","",VLOOKUP(AN154,'シフト記号表（勤務時間帯）'!$C$6:$U$35,19,FALSE))</f>
        <v/>
      </c>
      <c r="AO156" s="239" t="str">
        <f>IF(AO154="","",VLOOKUP(AO154,'シフト記号表（勤務時間帯）'!$C$6:$U$35,19,FALSE))</f>
        <v/>
      </c>
      <c r="AP156" s="239" t="str">
        <f>IF(AP154="","",VLOOKUP(AP154,'シフト記号表（勤務時間帯）'!$C$6:$U$35,19,FALSE))</f>
        <v/>
      </c>
      <c r="AQ156" s="239" t="str">
        <f>IF(AQ154="","",VLOOKUP(AQ154,'シフト記号表（勤務時間帯）'!$C$6:$U$35,19,FALSE))</f>
        <v/>
      </c>
      <c r="AR156" s="239" t="str">
        <f>IF(AR154="","",VLOOKUP(AR154,'シフト記号表（勤務時間帯）'!$C$6:$U$35,19,FALSE))</f>
        <v/>
      </c>
      <c r="AS156" s="239" t="str">
        <f>IF(AS154="","",VLOOKUP(AS154,'シフト記号表（勤務時間帯）'!$C$6:$U$35,19,FALSE))</f>
        <v/>
      </c>
      <c r="AT156" s="240" t="str">
        <f>IF(AT154="","",VLOOKUP(AT154,'シフト記号表（勤務時間帯）'!$C$6:$U$35,19,FALSE))</f>
        <v/>
      </c>
      <c r="AU156" s="238" t="str">
        <f>IF(AU154="","",VLOOKUP(AU154,'シフト記号表（勤務時間帯）'!$C$6:$U$35,19,FALSE))</f>
        <v/>
      </c>
      <c r="AV156" s="239" t="str">
        <f>IF(AV154="","",VLOOKUP(AV154,'シフト記号表（勤務時間帯）'!$C$6:$U$35,19,FALSE))</f>
        <v/>
      </c>
      <c r="AW156" s="239" t="str">
        <f>IF(AW154="","",VLOOKUP(AW154,'シフト記号表（勤務時間帯）'!$C$6:$U$35,19,FALSE))</f>
        <v/>
      </c>
      <c r="AX156" s="1264" t="str">
        <f>IF($BB$3="４週",SUM(S156:AT156),IF($BB$3="暦月",SUM(S156:AW156),""))</f>
        <v/>
      </c>
      <c r="AY156" s="1265"/>
      <c r="AZ156" s="1266" t="str">
        <f>IF($BB$3="４週",AX156/4,IF($BB$3="暦月",'勤務表（参考様式１_100名まで）'!AX156/('勤務表（参考様式１_100名まで）'!$BB$8/7),""))</f>
        <v/>
      </c>
      <c r="BA156" s="1267"/>
      <c r="BB156" s="1251"/>
      <c r="BC156" s="1252"/>
      <c r="BD156" s="1252"/>
      <c r="BE156" s="1252"/>
      <c r="BF156" s="1253"/>
    </row>
    <row r="157" spans="2:58" ht="20.25" customHeight="1" x14ac:dyDescent="0.2">
      <c r="B157" s="1268">
        <f>B154+1</f>
        <v>46</v>
      </c>
      <c r="C157" s="1269"/>
      <c r="D157" s="1270"/>
      <c r="E157" s="1271"/>
      <c r="F157" s="241"/>
      <c r="G157" s="1278"/>
      <c r="H157" s="1281"/>
      <c r="I157" s="1282"/>
      <c r="J157" s="1282"/>
      <c r="K157" s="1283"/>
      <c r="L157" s="1285"/>
      <c r="M157" s="1246"/>
      <c r="N157" s="1246"/>
      <c r="O157" s="1247"/>
      <c r="P157" s="1288" t="s">
        <v>340</v>
      </c>
      <c r="Q157" s="1289"/>
      <c r="R157" s="1290"/>
      <c r="S157" s="230"/>
      <c r="T157" s="231"/>
      <c r="U157" s="231"/>
      <c r="V157" s="231"/>
      <c r="W157" s="231"/>
      <c r="X157" s="231"/>
      <c r="Y157" s="232"/>
      <c r="Z157" s="230"/>
      <c r="AA157" s="231"/>
      <c r="AB157" s="231"/>
      <c r="AC157" s="231"/>
      <c r="AD157" s="231"/>
      <c r="AE157" s="231"/>
      <c r="AF157" s="232"/>
      <c r="AG157" s="230"/>
      <c r="AH157" s="231"/>
      <c r="AI157" s="231"/>
      <c r="AJ157" s="231"/>
      <c r="AK157" s="231"/>
      <c r="AL157" s="231"/>
      <c r="AM157" s="232"/>
      <c r="AN157" s="230"/>
      <c r="AO157" s="231"/>
      <c r="AP157" s="231"/>
      <c r="AQ157" s="231"/>
      <c r="AR157" s="231"/>
      <c r="AS157" s="231"/>
      <c r="AT157" s="232"/>
      <c r="AU157" s="230"/>
      <c r="AV157" s="231"/>
      <c r="AW157" s="231"/>
      <c r="AX157" s="1241"/>
      <c r="AY157" s="1242"/>
      <c r="AZ157" s="1243"/>
      <c r="BA157" s="1244"/>
      <c r="BB157" s="1245"/>
      <c r="BC157" s="1246"/>
      <c r="BD157" s="1246"/>
      <c r="BE157" s="1246"/>
      <c r="BF157" s="1247"/>
    </row>
    <row r="158" spans="2:58" ht="20.25" customHeight="1" x14ac:dyDescent="0.2">
      <c r="B158" s="1268"/>
      <c r="C158" s="1272"/>
      <c r="D158" s="1273"/>
      <c r="E158" s="1274"/>
      <c r="F158" s="233"/>
      <c r="G158" s="1279"/>
      <c r="H158" s="1284"/>
      <c r="I158" s="1282"/>
      <c r="J158" s="1282"/>
      <c r="K158" s="1283"/>
      <c r="L158" s="1286"/>
      <c r="M158" s="1249"/>
      <c r="N158" s="1249"/>
      <c r="O158" s="1250"/>
      <c r="P158" s="1254" t="s">
        <v>341</v>
      </c>
      <c r="Q158" s="1255"/>
      <c r="R158" s="1256"/>
      <c r="S158" s="234" t="str">
        <f>IF(S157="","",VLOOKUP(S157,'シフト記号表（勤務時間帯）'!$C$6:$K$35,9,FALSE))</f>
        <v/>
      </c>
      <c r="T158" s="235" t="str">
        <f>IF(T157="","",VLOOKUP(T157,'シフト記号表（勤務時間帯）'!$C$6:$K$35,9,FALSE))</f>
        <v/>
      </c>
      <c r="U158" s="235" t="str">
        <f>IF(U157="","",VLOOKUP(U157,'シフト記号表（勤務時間帯）'!$C$6:$K$35,9,FALSE))</f>
        <v/>
      </c>
      <c r="V158" s="235" t="str">
        <f>IF(V157="","",VLOOKUP(V157,'シフト記号表（勤務時間帯）'!$C$6:$K$35,9,FALSE))</f>
        <v/>
      </c>
      <c r="W158" s="235" t="str">
        <f>IF(W157="","",VLOOKUP(W157,'シフト記号表（勤務時間帯）'!$C$6:$K$35,9,FALSE))</f>
        <v/>
      </c>
      <c r="X158" s="235" t="str">
        <f>IF(X157="","",VLOOKUP(X157,'シフト記号表（勤務時間帯）'!$C$6:$K$35,9,FALSE))</f>
        <v/>
      </c>
      <c r="Y158" s="236" t="str">
        <f>IF(Y157="","",VLOOKUP(Y157,'シフト記号表（勤務時間帯）'!$C$6:$K$35,9,FALSE))</f>
        <v/>
      </c>
      <c r="Z158" s="234" t="str">
        <f>IF(Z157="","",VLOOKUP(Z157,'シフト記号表（勤務時間帯）'!$C$6:$K$35,9,FALSE))</f>
        <v/>
      </c>
      <c r="AA158" s="235" t="str">
        <f>IF(AA157="","",VLOOKUP(AA157,'シフト記号表（勤務時間帯）'!$C$6:$K$35,9,FALSE))</f>
        <v/>
      </c>
      <c r="AB158" s="235" t="str">
        <f>IF(AB157="","",VLOOKUP(AB157,'シフト記号表（勤務時間帯）'!$C$6:$K$35,9,FALSE))</f>
        <v/>
      </c>
      <c r="AC158" s="235" t="str">
        <f>IF(AC157="","",VLOOKUP(AC157,'シフト記号表（勤務時間帯）'!$C$6:$K$35,9,FALSE))</f>
        <v/>
      </c>
      <c r="AD158" s="235" t="str">
        <f>IF(AD157="","",VLOOKUP(AD157,'シフト記号表（勤務時間帯）'!$C$6:$K$35,9,FALSE))</f>
        <v/>
      </c>
      <c r="AE158" s="235" t="str">
        <f>IF(AE157="","",VLOOKUP(AE157,'シフト記号表（勤務時間帯）'!$C$6:$K$35,9,FALSE))</f>
        <v/>
      </c>
      <c r="AF158" s="236" t="str">
        <f>IF(AF157="","",VLOOKUP(AF157,'シフト記号表（勤務時間帯）'!$C$6:$K$35,9,FALSE))</f>
        <v/>
      </c>
      <c r="AG158" s="234" t="str">
        <f>IF(AG157="","",VLOOKUP(AG157,'シフト記号表（勤務時間帯）'!$C$6:$K$35,9,FALSE))</f>
        <v/>
      </c>
      <c r="AH158" s="235" t="str">
        <f>IF(AH157="","",VLOOKUP(AH157,'シフト記号表（勤務時間帯）'!$C$6:$K$35,9,FALSE))</f>
        <v/>
      </c>
      <c r="AI158" s="235" t="str">
        <f>IF(AI157="","",VLOOKUP(AI157,'シフト記号表（勤務時間帯）'!$C$6:$K$35,9,FALSE))</f>
        <v/>
      </c>
      <c r="AJ158" s="235" t="str">
        <f>IF(AJ157="","",VLOOKUP(AJ157,'シフト記号表（勤務時間帯）'!$C$6:$K$35,9,FALSE))</f>
        <v/>
      </c>
      <c r="AK158" s="235" t="str">
        <f>IF(AK157="","",VLOOKUP(AK157,'シフト記号表（勤務時間帯）'!$C$6:$K$35,9,FALSE))</f>
        <v/>
      </c>
      <c r="AL158" s="235" t="str">
        <f>IF(AL157="","",VLOOKUP(AL157,'シフト記号表（勤務時間帯）'!$C$6:$K$35,9,FALSE))</f>
        <v/>
      </c>
      <c r="AM158" s="236" t="str">
        <f>IF(AM157="","",VLOOKUP(AM157,'シフト記号表（勤務時間帯）'!$C$6:$K$35,9,FALSE))</f>
        <v/>
      </c>
      <c r="AN158" s="234" t="str">
        <f>IF(AN157="","",VLOOKUP(AN157,'シフト記号表（勤務時間帯）'!$C$6:$K$35,9,FALSE))</f>
        <v/>
      </c>
      <c r="AO158" s="235" t="str">
        <f>IF(AO157="","",VLOOKUP(AO157,'シフト記号表（勤務時間帯）'!$C$6:$K$35,9,FALSE))</f>
        <v/>
      </c>
      <c r="AP158" s="235" t="str">
        <f>IF(AP157="","",VLOOKUP(AP157,'シフト記号表（勤務時間帯）'!$C$6:$K$35,9,FALSE))</f>
        <v/>
      </c>
      <c r="AQ158" s="235" t="str">
        <f>IF(AQ157="","",VLOOKUP(AQ157,'シフト記号表（勤務時間帯）'!$C$6:$K$35,9,FALSE))</f>
        <v/>
      </c>
      <c r="AR158" s="235" t="str">
        <f>IF(AR157="","",VLOOKUP(AR157,'シフト記号表（勤務時間帯）'!$C$6:$K$35,9,FALSE))</f>
        <v/>
      </c>
      <c r="AS158" s="235" t="str">
        <f>IF(AS157="","",VLOOKUP(AS157,'シフト記号表（勤務時間帯）'!$C$6:$K$35,9,FALSE))</f>
        <v/>
      </c>
      <c r="AT158" s="236" t="str">
        <f>IF(AT157="","",VLOOKUP(AT157,'シフト記号表（勤務時間帯）'!$C$6:$K$35,9,FALSE))</f>
        <v/>
      </c>
      <c r="AU158" s="234" t="str">
        <f>IF(AU157="","",VLOOKUP(AU157,'シフト記号表（勤務時間帯）'!$C$6:$K$35,9,FALSE))</f>
        <v/>
      </c>
      <c r="AV158" s="235" t="str">
        <f>IF(AV157="","",VLOOKUP(AV157,'シフト記号表（勤務時間帯）'!$C$6:$K$35,9,FALSE))</f>
        <v/>
      </c>
      <c r="AW158" s="235" t="str">
        <f>IF(AW157="","",VLOOKUP(AW157,'シフト記号表（勤務時間帯）'!$C$6:$K$35,9,FALSE))</f>
        <v/>
      </c>
      <c r="AX158" s="1257" t="str">
        <f>IF($BB$3="４週",SUM(S158:AT158),IF($BB$3="暦月",SUM(S158:AW158),""))</f>
        <v/>
      </c>
      <c r="AY158" s="1258"/>
      <c r="AZ158" s="1259" t="str">
        <f>IF($BB$3="４週",AX158/4,IF($BB$3="暦月",'勤務表（参考様式１_100名まで）'!AX158/('勤務表（参考様式１_100名まで）'!$BB$8/7),""))</f>
        <v/>
      </c>
      <c r="BA158" s="1260"/>
      <c r="BB158" s="1248"/>
      <c r="BC158" s="1249"/>
      <c r="BD158" s="1249"/>
      <c r="BE158" s="1249"/>
      <c r="BF158" s="1250"/>
    </row>
    <row r="159" spans="2:58" ht="20.25" customHeight="1" x14ac:dyDescent="0.2">
      <c r="B159" s="1268"/>
      <c r="C159" s="1275"/>
      <c r="D159" s="1276"/>
      <c r="E159" s="1277"/>
      <c r="F159" s="242">
        <f>C157</f>
        <v>0</v>
      </c>
      <c r="G159" s="1280"/>
      <c r="H159" s="1284"/>
      <c r="I159" s="1282"/>
      <c r="J159" s="1282"/>
      <c r="K159" s="1283"/>
      <c r="L159" s="1287"/>
      <c r="M159" s="1252"/>
      <c r="N159" s="1252"/>
      <c r="O159" s="1253"/>
      <c r="P159" s="1261" t="s">
        <v>342</v>
      </c>
      <c r="Q159" s="1262"/>
      <c r="R159" s="1263"/>
      <c r="S159" s="238" t="str">
        <f>IF(S157="","",VLOOKUP(S157,'シフト記号表（勤務時間帯）'!$C$6:$U$35,19,FALSE))</f>
        <v/>
      </c>
      <c r="T159" s="239" t="str">
        <f>IF(T157="","",VLOOKUP(T157,'シフト記号表（勤務時間帯）'!$C$6:$U$35,19,FALSE))</f>
        <v/>
      </c>
      <c r="U159" s="239" t="str">
        <f>IF(U157="","",VLOOKUP(U157,'シフト記号表（勤務時間帯）'!$C$6:$U$35,19,FALSE))</f>
        <v/>
      </c>
      <c r="V159" s="239" t="str">
        <f>IF(V157="","",VLOOKUP(V157,'シフト記号表（勤務時間帯）'!$C$6:$U$35,19,FALSE))</f>
        <v/>
      </c>
      <c r="W159" s="239" t="str">
        <f>IF(W157="","",VLOOKUP(W157,'シフト記号表（勤務時間帯）'!$C$6:$U$35,19,FALSE))</f>
        <v/>
      </c>
      <c r="X159" s="239" t="str">
        <f>IF(X157="","",VLOOKUP(X157,'シフト記号表（勤務時間帯）'!$C$6:$U$35,19,FALSE))</f>
        <v/>
      </c>
      <c r="Y159" s="240" t="str">
        <f>IF(Y157="","",VLOOKUP(Y157,'シフト記号表（勤務時間帯）'!$C$6:$U$35,19,FALSE))</f>
        <v/>
      </c>
      <c r="Z159" s="238" t="str">
        <f>IF(Z157="","",VLOOKUP(Z157,'シフト記号表（勤務時間帯）'!$C$6:$U$35,19,FALSE))</f>
        <v/>
      </c>
      <c r="AA159" s="239" t="str">
        <f>IF(AA157="","",VLOOKUP(AA157,'シフト記号表（勤務時間帯）'!$C$6:$U$35,19,FALSE))</f>
        <v/>
      </c>
      <c r="AB159" s="239" t="str">
        <f>IF(AB157="","",VLOOKUP(AB157,'シフト記号表（勤務時間帯）'!$C$6:$U$35,19,FALSE))</f>
        <v/>
      </c>
      <c r="AC159" s="239" t="str">
        <f>IF(AC157="","",VLOOKUP(AC157,'シフト記号表（勤務時間帯）'!$C$6:$U$35,19,FALSE))</f>
        <v/>
      </c>
      <c r="AD159" s="239" t="str">
        <f>IF(AD157="","",VLOOKUP(AD157,'シフト記号表（勤務時間帯）'!$C$6:$U$35,19,FALSE))</f>
        <v/>
      </c>
      <c r="AE159" s="239" t="str">
        <f>IF(AE157="","",VLOOKUP(AE157,'シフト記号表（勤務時間帯）'!$C$6:$U$35,19,FALSE))</f>
        <v/>
      </c>
      <c r="AF159" s="240" t="str">
        <f>IF(AF157="","",VLOOKUP(AF157,'シフト記号表（勤務時間帯）'!$C$6:$U$35,19,FALSE))</f>
        <v/>
      </c>
      <c r="AG159" s="238" t="str">
        <f>IF(AG157="","",VLOOKUP(AG157,'シフト記号表（勤務時間帯）'!$C$6:$U$35,19,FALSE))</f>
        <v/>
      </c>
      <c r="AH159" s="239" t="str">
        <f>IF(AH157="","",VLOOKUP(AH157,'シフト記号表（勤務時間帯）'!$C$6:$U$35,19,FALSE))</f>
        <v/>
      </c>
      <c r="AI159" s="239" t="str">
        <f>IF(AI157="","",VLOOKUP(AI157,'シフト記号表（勤務時間帯）'!$C$6:$U$35,19,FALSE))</f>
        <v/>
      </c>
      <c r="AJ159" s="239" t="str">
        <f>IF(AJ157="","",VLOOKUP(AJ157,'シフト記号表（勤務時間帯）'!$C$6:$U$35,19,FALSE))</f>
        <v/>
      </c>
      <c r="AK159" s="239" t="str">
        <f>IF(AK157="","",VLOOKUP(AK157,'シフト記号表（勤務時間帯）'!$C$6:$U$35,19,FALSE))</f>
        <v/>
      </c>
      <c r="AL159" s="239" t="str">
        <f>IF(AL157="","",VLOOKUP(AL157,'シフト記号表（勤務時間帯）'!$C$6:$U$35,19,FALSE))</f>
        <v/>
      </c>
      <c r="AM159" s="240" t="str">
        <f>IF(AM157="","",VLOOKUP(AM157,'シフト記号表（勤務時間帯）'!$C$6:$U$35,19,FALSE))</f>
        <v/>
      </c>
      <c r="AN159" s="238" t="str">
        <f>IF(AN157="","",VLOOKUP(AN157,'シフト記号表（勤務時間帯）'!$C$6:$U$35,19,FALSE))</f>
        <v/>
      </c>
      <c r="AO159" s="239" t="str">
        <f>IF(AO157="","",VLOOKUP(AO157,'シフト記号表（勤務時間帯）'!$C$6:$U$35,19,FALSE))</f>
        <v/>
      </c>
      <c r="AP159" s="239" t="str">
        <f>IF(AP157="","",VLOOKUP(AP157,'シフト記号表（勤務時間帯）'!$C$6:$U$35,19,FALSE))</f>
        <v/>
      </c>
      <c r="AQ159" s="239" t="str">
        <f>IF(AQ157="","",VLOOKUP(AQ157,'シフト記号表（勤務時間帯）'!$C$6:$U$35,19,FALSE))</f>
        <v/>
      </c>
      <c r="AR159" s="239" t="str">
        <f>IF(AR157="","",VLOOKUP(AR157,'シフト記号表（勤務時間帯）'!$C$6:$U$35,19,FALSE))</f>
        <v/>
      </c>
      <c r="AS159" s="239" t="str">
        <f>IF(AS157="","",VLOOKUP(AS157,'シフト記号表（勤務時間帯）'!$C$6:$U$35,19,FALSE))</f>
        <v/>
      </c>
      <c r="AT159" s="240" t="str">
        <f>IF(AT157="","",VLOOKUP(AT157,'シフト記号表（勤務時間帯）'!$C$6:$U$35,19,FALSE))</f>
        <v/>
      </c>
      <c r="AU159" s="238" t="str">
        <f>IF(AU157="","",VLOOKUP(AU157,'シフト記号表（勤務時間帯）'!$C$6:$U$35,19,FALSE))</f>
        <v/>
      </c>
      <c r="AV159" s="239" t="str">
        <f>IF(AV157="","",VLOOKUP(AV157,'シフト記号表（勤務時間帯）'!$C$6:$U$35,19,FALSE))</f>
        <v/>
      </c>
      <c r="AW159" s="239" t="str">
        <f>IF(AW157="","",VLOOKUP(AW157,'シフト記号表（勤務時間帯）'!$C$6:$U$35,19,FALSE))</f>
        <v/>
      </c>
      <c r="AX159" s="1264" t="str">
        <f>IF($BB$3="４週",SUM(S159:AT159),IF($BB$3="暦月",SUM(S159:AW159),""))</f>
        <v/>
      </c>
      <c r="AY159" s="1265"/>
      <c r="AZ159" s="1266" t="str">
        <f>IF($BB$3="４週",AX159/4,IF($BB$3="暦月",'勤務表（参考様式１_100名まで）'!AX159/('勤務表（参考様式１_100名まで）'!$BB$8/7),""))</f>
        <v/>
      </c>
      <c r="BA159" s="1267"/>
      <c r="BB159" s="1251"/>
      <c r="BC159" s="1252"/>
      <c r="BD159" s="1252"/>
      <c r="BE159" s="1252"/>
      <c r="BF159" s="1253"/>
    </row>
    <row r="160" spans="2:58" ht="20.25" customHeight="1" x14ac:dyDescent="0.2">
      <c r="B160" s="1268">
        <f>B157+1</f>
        <v>47</v>
      </c>
      <c r="C160" s="1269"/>
      <c r="D160" s="1270"/>
      <c r="E160" s="1271"/>
      <c r="F160" s="241"/>
      <c r="G160" s="1278"/>
      <c r="H160" s="1281"/>
      <c r="I160" s="1282"/>
      <c r="J160" s="1282"/>
      <c r="K160" s="1283"/>
      <c r="L160" s="1285"/>
      <c r="M160" s="1246"/>
      <c r="N160" s="1246"/>
      <c r="O160" s="1247"/>
      <c r="P160" s="1288" t="s">
        <v>340</v>
      </c>
      <c r="Q160" s="1289"/>
      <c r="R160" s="1290"/>
      <c r="S160" s="230"/>
      <c r="T160" s="231"/>
      <c r="U160" s="231"/>
      <c r="V160" s="231"/>
      <c r="W160" s="231"/>
      <c r="X160" s="231"/>
      <c r="Y160" s="232"/>
      <c r="Z160" s="230"/>
      <c r="AA160" s="231"/>
      <c r="AB160" s="231"/>
      <c r="AC160" s="231"/>
      <c r="AD160" s="231"/>
      <c r="AE160" s="231"/>
      <c r="AF160" s="232"/>
      <c r="AG160" s="230"/>
      <c r="AH160" s="231"/>
      <c r="AI160" s="231"/>
      <c r="AJ160" s="231"/>
      <c r="AK160" s="231"/>
      <c r="AL160" s="231"/>
      <c r="AM160" s="232"/>
      <c r="AN160" s="230"/>
      <c r="AO160" s="231"/>
      <c r="AP160" s="231"/>
      <c r="AQ160" s="231"/>
      <c r="AR160" s="231"/>
      <c r="AS160" s="231"/>
      <c r="AT160" s="232"/>
      <c r="AU160" s="230"/>
      <c r="AV160" s="231"/>
      <c r="AW160" s="231"/>
      <c r="AX160" s="1241"/>
      <c r="AY160" s="1242"/>
      <c r="AZ160" s="1243"/>
      <c r="BA160" s="1244"/>
      <c r="BB160" s="1245"/>
      <c r="BC160" s="1246"/>
      <c r="BD160" s="1246"/>
      <c r="BE160" s="1246"/>
      <c r="BF160" s="1247"/>
    </row>
    <row r="161" spans="2:58" ht="20.25" customHeight="1" x14ac:dyDescent="0.2">
      <c r="B161" s="1268"/>
      <c r="C161" s="1272"/>
      <c r="D161" s="1273"/>
      <c r="E161" s="1274"/>
      <c r="F161" s="233"/>
      <c r="G161" s="1279"/>
      <c r="H161" s="1284"/>
      <c r="I161" s="1282"/>
      <c r="J161" s="1282"/>
      <c r="K161" s="1283"/>
      <c r="L161" s="1286"/>
      <c r="M161" s="1249"/>
      <c r="N161" s="1249"/>
      <c r="O161" s="1250"/>
      <c r="P161" s="1254" t="s">
        <v>341</v>
      </c>
      <c r="Q161" s="1255"/>
      <c r="R161" s="1256"/>
      <c r="S161" s="234" t="str">
        <f>IF(S160="","",VLOOKUP(S160,'シフト記号表（勤務時間帯）'!$C$6:$K$35,9,FALSE))</f>
        <v/>
      </c>
      <c r="T161" s="235" t="str">
        <f>IF(T160="","",VLOOKUP(T160,'シフト記号表（勤務時間帯）'!$C$6:$K$35,9,FALSE))</f>
        <v/>
      </c>
      <c r="U161" s="235" t="str">
        <f>IF(U160="","",VLOOKUP(U160,'シフト記号表（勤務時間帯）'!$C$6:$K$35,9,FALSE))</f>
        <v/>
      </c>
      <c r="V161" s="235" t="str">
        <f>IF(V160="","",VLOOKUP(V160,'シフト記号表（勤務時間帯）'!$C$6:$K$35,9,FALSE))</f>
        <v/>
      </c>
      <c r="W161" s="235" t="str">
        <f>IF(W160="","",VLOOKUP(W160,'シフト記号表（勤務時間帯）'!$C$6:$K$35,9,FALSE))</f>
        <v/>
      </c>
      <c r="X161" s="235" t="str">
        <f>IF(X160="","",VLOOKUP(X160,'シフト記号表（勤務時間帯）'!$C$6:$K$35,9,FALSE))</f>
        <v/>
      </c>
      <c r="Y161" s="236" t="str">
        <f>IF(Y160="","",VLOOKUP(Y160,'シフト記号表（勤務時間帯）'!$C$6:$K$35,9,FALSE))</f>
        <v/>
      </c>
      <c r="Z161" s="234" t="str">
        <f>IF(Z160="","",VLOOKUP(Z160,'シフト記号表（勤務時間帯）'!$C$6:$K$35,9,FALSE))</f>
        <v/>
      </c>
      <c r="AA161" s="235" t="str">
        <f>IF(AA160="","",VLOOKUP(AA160,'シフト記号表（勤務時間帯）'!$C$6:$K$35,9,FALSE))</f>
        <v/>
      </c>
      <c r="AB161" s="235" t="str">
        <f>IF(AB160="","",VLOOKUP(AB160,'シフト記号表（勤務時間帯）'!$C$6:$K$35,9,FALSE))</f>
        <v/>
      </c>
      <c r="AC161" s="235" t="str">
        <f>IF(AC160="","",VLOOKUP(AC160,'シフト記号表（勤務時間帯）'!$C$6:$K$35,9,FALSE))</f>
        <v/>
      </c>
      <c r="AD161" s="235" t="str">
        <f>IF(AD160="","",VLOOKUP(AD160,'シフト記号表（勤務時間帯）'!$C$6:$K$35,9,FALSE))</f>
        <v/>
      </c>
      <c r="AE161" s="235" t="str">
        <f>IF(AE160="","",VLOOKUP(AE160,'シフト記号表（勤務時間帯）'!$C$6:$K$35,9,FALSE))</f>
        <v/>
      </c>
      <c r="AF161" s="236" t="str">
        <f>IF(AF160="","",VLOOKUP(AF160,'シフト記号表（勤務時間帯）'!$C$6:$K$35,9,FALSE))</f>
        <v/>
      </c>
      <c r="AG161" s="234" t="str">
        <f>IF(AG160="","",VLOOKUP(AG160,'シフト記号表（勤務時間帯）'!$C$6:$K$35,9,FALSE))</f>
        <v/>
      </c>
      <c r="AH161" s="235" t="str">
        <f>IF(AH160="","",VLOOKUP(AH160,'シフト記号表（勤務時間帯）'!$C$6:$K$35,9,FALSE))</f>
        <v/>
      </c>
      <c r="AI161" s="235" t="str">
        <f>IF(AI160="","",VLOOKUP(AI160,'シフト記号表（勤務時間帯）'!$C$6:$K$35,9,FALSE))</f>
        <v/>
      </c>
      <c r="AJ161" s="235" t="str">
        <f>IF(AJ160="","",VLOOKUP(AJ160,'シフト記号表（勤務時間帯）'!$C$6:$K$35,9,FALSE))</f>
        <v/>
      </c>
      <c r="AK161" s="235" t="str">
        <f>IF(AK160="","",VLOOKUP(AK160,'シフト記号表（勤務時間帯）'!$C$6:$K$35,9,FALSE))</f>
        <v/>
      </c>
      <c r="AL161" s="235" t="str">
        <f>IF(AL160="","",VLOOKUP(AL160,'シフト記号表（勤務時間帯）'!$C$6:$K$35,9,FALSE))</f>
        <v/>
      </c>
      <c r="AM161" s="236" t="str">
        <f>IF(AM160="","",VLOOKUP(AM160,'シフト記号表（勤務時間帯）'!$C$6:$K$35,9,FALSE))</f>
        <v/>
      </c>
      <c r="AN161" s="234" t="str">
        <f>IF(AN160="","",VLOOKUP(AN160,'シフト記号表（勤務時間帯）'!$C$6:$K$35,9,FALSE))</f>
        <v/>
      </c>
      <c r="AO161" s="235" t="str">
        <f>IF(AO160="","",VLOOKUP(AO160,'シフト記号表（勤務時間帯）'!$C$6:$K$35,9,FALSE))</f>
        <v/>
      </c>
      <c r="AP161" s="235" t="str">
        <f>IF(AP160="","",VLOOKUP(AP160,'シフト記号表（勤務時間帯）'!$C$6:$K$35,9,FALSE))</f>
        <v/>
      </c>
      <c r="AQ161" s="235" t="str">
        <f>IF(AQ160="","",VLOOKUP(AQ160,'シフト記号表（勤務時間帯）'!$C$6:$K$35,9,FALSE))</f>
        <v/>
      </c>
      <c r="AR161" s="235" t="str">
        <f>IF(AR160="","",VLOOKUP(AR160,'シフト記号表（勤務時間帯）'!$C$6:$K$35,9,FALSE))</f>
        <v/>
      </c>
      <c r="AS161" s="235" t="str">
        <f>IF(AS160="","",VLOOKUP(AS160,'シフト記号表（勤務時間帯）'!$C$6:$K$35,9,FALSE))</f>
        <v/>
      </c>
      <c r="AT161" s="236" t="str">
        <f>IF(AT160="","",VLOOKUP(AT160,'シフト記号表（勤務時間帯）'!$C$6:$K$35,9,FALSE))</f>
        <v/>
      </c>
      <c r="AU161" s="234" t="str">
        <f>IF(AU160="","",VLOOKUP(AU160,'シフト記号表（勤務時間帯）'!$C$6:$K$35,9,FALSE))</f>
        <v/>
      </c>
      <c r="AV161" s="235" t="str">
        <f>IF(AV160="","",VLOOKUP(AV160,'シフト記号表（勤務時間帯）'!$C$6:$K$35,9,FALSE))</f>
        <v/>
      </c>
      <c r="AW161" s="235" t="str">
        <f>IF(AW160="","",VLOOKUP(AW160,'シフト記号表（勤務時間帯）'!$C$6:$K$35,9,FALSE))</f>
        <v/>
      </c>
      <c r="AX161" s="1257" t="str">
        <f>IF($BB$3="４週",SUM(S161:AT161),IF($BB$3="暦月",SUM(S161:AW161),""))</f>
        <v/>
      </c>
      <c r="AY161" s="1258"/>
      <c r="AZ161" s="1259" t="str">
        <f>IF($BB$3="４週",AX161/4,IF($BB$3="暦月",'勤務表（参考様式１_100名まで）'!AX161/('勤務表（参考様式１_100名まで）'!$BB$8/7),""))</f>
        <v/>
      </c>
      <c r="BA161" s="1260"/>
      <c r="BB161" s="1248"/>
      <c r="BC161" s="1249"/>
      <c r="BD161" s="1249"/>
      <c r="BE161" s="1249"/>
      <c r="BF161" s="1250"/>
    </row>
    <row r="162" spans="2:58" ht="20.25" customHeight="1" x14ac:dyDescent="0.2">
      <c r="B162" s="1268"/>
      <c r="C162" s="1275"/>
      <c r="D162" s="1276"/>
      <c r="E162" s="1277"/>
      <c r="F162" s="242">
        <f>C160</f>
        <v>0</v>
      </c>
      <c r="G162" s="1280"/>
      <c r="H162" s="1284"/>
      <c r="I162" s="1282"/>
      <c r="J162" s="1282"/>
      <c r="K162" s="1283"/>
      <c r="L162" s="1287"/>
      <c r="M162" s="1252"/>
      <c r="N162" s="1252"/>
      <c r="O162" s="1253"/>
      <c r="P162" s="1261" t="s">
        <v>342</v>
      </c>
      <c r="Q162" s="1262"/>
      <c r="R162" s="1263"/>
      <c r="S162" s="238" t="str">
        <f>IF(S160="","",VLOOKUP(S160,'シフト記号表（勤務時間帯）'!$C$6:$U$35,19,FALSE))</f>
        <v/>
      </c>
      <c r="T162" s="239" t="str">
        <f>IF(T160="","",VLOOKUP(T160,'シフト記号表（勤務時間帯）'!$C$6:$U$35,19,FALSE))</f>
        <v/>
      </c>
      <c r="U162" s="239" t="str">
        <f>IF(U160="","",VLOOKUP(U160,'シフト記号表（勤務時間帯）'!$C$6:$U$35,19,FALSE))</f>
        <v/>
      </c>
      <c r="V162" s="239" t="str">
        <f>IF(V160="","",VLOOKUP(V160,'シフト記号表（勤務時間帯）'!$C$6:$U$35,19,FALSE))</f>
        <v/>
      </c>
      <c r="W162" s="239" t="str">
        <f>IF(W160="","",VLOOKUP(W160,'シフト記号表（勤務時間帯）'!$C$6:$U$35,19,FALSE))</f>
        <v/>
      </c>
      <c r="X162" s="239" t="str">
        <f>IF(X160="","",VLOOKUP(X160,'シフト記号表（勤務時間帯）'!$C$6:$U$35,19,FALSE))</f>
        <v/>
      </c>
      <c r="Y162" s="240" t="str">
        <f>IF(Y160="","",VLOOKUP(Y160,'シフト記号表（勤務時間帯）'!$C$6:$U$35,19,FALSE))</f>
        <v/>
      </c>
      <c r="Z162" s="238" t="str">
        <f>IF(Z160="","",VLOOKUP(Z160,'シフト記号表（勤務時間帯）'!$C$6:$U$35,19,FALSE))</f>
        <v/>
      </c>
      <c r="AA162" s="239" t="str">
        <f>IF(AA160="","",VLOOKUP(AA160,'シフト記号表（勤務時間帯）'!$C$6:$U$35,19,FALSE))</f>
        <v/>
      </c>
      <c r="AB162" s="239" t="str">
        <f>IF(AB160="","",VLOOKUP(AB160,'シフト記号表（勤務時間帯）'!$C$6:$U$35,19,FALSE))</f>
        <v/>
      </c>
      <c r="AC162" s="239" t="str">
        <f>IF(AC160="","",VLOOKUP(AC160,'シフト記号表（勤務時間帯）'!$C$6:$U$35,19,FALSE))</f>
        <v/>
      </c>
      <c r="AD162" s="239" t="str">
        <f>IF(AD160="","",VLOOKUP(AD160,'シフト記号表（勤務時間帯）'!$C$6:$U$35,19,FALSE))</f>
        <v/>
      </c>
      <c r="AE162" s="239" t="str">
        <f>IF(AE160="","",VLOOKUP(AE160,'シフト記号表（勤務時間帯）'!$C$6:$U$35,19,FALSE))</f>
        <v/>
      </c>
      <c r="AF162" s="240" t="str">
        <f>IF(AF160="","",VLOOKUP(AF160,'シフト記号表（勤務時間帯）'!$C$6:$U$35,19,FALSE))</f>
        <v/>
      </c>
      <c r="AG162" s="238" t="str">
        <f>IF(AG160="","",VLOOKUP(AG160,'シフト記号表（勤務時間帯）'!$C$6:$U$35,19,FALSE))</f>
        <v/>
      </c>
      <c r="AH162" s="239" t="str">
        <f>IF(AH160="","",VLOOKUP(AH160,'シフト記号表（勤務時間帯）'!$C$6:$U$35,19,FALSE))</f>
        <v/>
      </c>
      <c r="AI162" s="239" t="str">
        <f>IF(AI160="","",VLOOKUP(AI160,'シフト記号表（勤務時間帯）'!$C$6:$U$35,19,FALSE))</f>
        <v/>
      </c>
      <c r="AJ162" s="239" t="str">
        <f>IF(AJ160="","",VLOOKUP(AJ160,'シフト記号表（勤務時間帯）'!$C$6:$U$35,19,FALSE))</f>
        <v/>
      </c>
      <c r="AK162" s="239" t="str">
        <f>IF(AK160="","",VLOOKUP(AK160,'シフト記号表（勤務時間帯）'!$C$6:$U$35,19,FALSE))</f>
        <v/>
      </c>
      <c r="AL162" s="239" t="str">
        <f>IF(AL160="","",VLOOKUP(AL160,'シフト記号表（勤務時間帯）'!$C$6:$U$35,19,FALSE))</f>
        <v/>
      </c>
      <c r="AM162" s="240" t="str">
        <f>IF(AM160="","",VLOOKUP(AM160,'シフト記号表（勤務時間帯）'!$C$6:$U$35,19,FALSE))</f>
        <v/>
      </c>
      <c r="AN162" s="238" t="str">
        <f>IF(AN160="","",VLOOKUP(AN160,'シフト記号表（勤務時間帯）'!$C$6:$U$35,19,FALSE))</f>
        <v/>
      </c>
      <c r="AO162" s="239" t="str">
        <f>IF(AO160="","",VLOOKUP(AO160,'シフト記号表（勤務時間帯）'!$C$6:$U$35,19,FALSE))</f>
        <v/>
      </c>
      <c r="AP162" s="239" t="str">
        <f>IF(AP160="","",VLOOKUP(AP160,'シフト記号表（勤務時間帯）'!$C$6:$U$35,19,FALSE))</f>
        <v/>
      </c>
      <c r="AQ162" s="239" t="str">
        <f>IF(AQ160="","",VLOOKUP(AQ160,'シフト記号表（勤務時間帯）'!$C$6:$U$35,19,FALSE))</f>
        <v/>
      </c>
      <c r="AR162" s="239" t="str">
        <f>IF(AR160="","",VLOOKUP(AR160,'シフト記号表（勤務時間帯）'!$C$6:$U$35,19,FALSE))</f>
        <v/>
      </c>
      <c r="AS162" s="239" t="str">
        <f>IF(AS160="","",VLOOKUP(AS160,'シフト記号表（勤務時間帯）'!$C$6:$U$35,19,FALSE))</f>
        <v/>
      </c>
      <c r="AT162" s="240" t="str">
        <f>IF(AT160="","",VLOOKUP(AT160,'シフト記号表（勤務時間帯）'!$C$6:$U$35,19,FALSE))</f>
        <v/>
      </c>
      <c r="AU162" s="238" t="str">
        <f>IF(AU160="","",VLOOKUP(AU160,'シフト記号表（勤務時間帯）'!$C$6:$U$35,19,FALSE))</f>
        <v/>
      </c>
      <c r="AV162" s="239" t="str">
        <f>IF(AV160="","",VLOOKUP(AV160,'シフト記号表（勤務時間帯）'!$C$6:$U$35,19,FALSE))</f>
        <v/>
      </c>
      <c r="AW162" s="239" t="str">
        <f>IF(AW160="","",VLOOKUP(AW160,'シフト記号表（勤務時間帯）'!$C$6:$U$35,19,FALSE))</f>
        <v/>
      </c>
      <c r="AX162" s="1264" t="str">
        <f>IF($BB$3="４週",SUM(S162:AT162),IF($BB$3="暦月",SUM(S162:AW162),""))</f>
        <v/>
      </c>
      <c r="AY162" s="1265"/>
      <c r="AZ162" s="1266" t="str">
        <f>IF($BB$3="４週",AX162/4,IF($BB$3="暦月",'勤務表（参考様式１_100名まで）'!AX162/('勤務表（参考様式１_100名まで）'!$BB$8/7),""))</f>
        <v/>
      </c>
      <c r="BA162" s="1267"/>
      <c r="BB162" s="1251"/>
      <c r="BC162" s="1252"/>
      <c r="BD162" s="1252"/>
      <c r="BE162" s="1252"/>
      <c r="BF162" s="1253"/>
    </row>
    <row r="163" spans="2:58" ht="20.25" customHeight="1" x14ac:dyDescent="0.2">
      <c r="B163" s="1268">
        <f>B160+1</f>
        <v>48</v>
      </c>
      <c r="C163" s="1269"/>
      <c r="D163" s="1270"/>
      <c r="E163" s="1271"/>
      <c r="F163" s="241"/>
      <c r="G163" s="1278"/>
      <c r="H163" s="1281"/>
      <c r="I163" s="1282"/>
      <c r="J163" s="1282"/>
      <c r="K163" s="1283"/>
      <c r="L163" s="1285"/>
      <c r="M163" s="1246"/>
      <c r="N163" s="1246"/>
      <c r="O163" s="1247"/>
      <c r="P163" s="1288" t="s">
        <v>340</v>
      </c>
      <c r="Q163" s="1289"/>
      <c r="R163" s="1290"/>
      <c r="S163" s="230"/>
      <c r="T163" s="231"/>
      <c r="U163" s="231"/>
      <c r="V163" s="231"/>
      <c r="W163" s="231"/>
      <c r="X163" s="231"/>
      <c r="Y163" s="232"/>
      <c r="Z163" s="230"/>
      <c r="AA163" s="231"/>
      <c r="AB163" s="231"/>
      <c r="AC163" s="231"/>
      <c r="AD163" s="231"/>
      <c r="AE163" s="231"/>
      <c r="AF163" s="232"/>
      <c r="AG163" s="230"/>
      <c r="AH163" s="231"/>
      <c r="AI163" s="231"/>
      <c r="AJ163" s="231"/>
      <c r="AK163" s="231"/>
      <c r="AL163" s="231"/>
      <c r="AM163" s="232"/>
      <c r="AN163" s="230"/>
      <c r="AO163" s="231"/>
      <c r="AP163" s="231"/>
      <c r="AQ163" s="231"/>
      <c r="AR163" s="231"/>
      <c r="AS163" s="231"/>
      <c r="AT163" s="232"/>
      <c r="AU163" s="230"/>
      <c r="AV163" s="231"/>
      <c r="AW163" s="231"/>
      <c r="AX163" s="1241"/>
      <c r="AY163" s="1242"/>
      <c r="AZ163" s="1243"/>
      <c r="BA163" s="1244"/>
      <c r="BB163" s="1245"/>
      <c r="BC163" s="1246"/>
      <c r="BD163" s="1246"/>
      <c r="BE163" s="1246"/>
      <c r="BF163" s="1247"/>
    </row>
    <row r="164" spans="2:58" ht="20.25" customHeight="1" x14ac:dyDescent="0.2">
      <c r="B164" s="1268"/>
      <c r="C164" s="1272"/>
      <c r="D164" s="1273"/>
      <c r="E164" s="1274"/>
      <c r="F164" s="233"/>
      <c r="G164" s="1279"/>
      <c r="H164" s="1284"/>
      <c r="I164" s="1282"/>
      <c r="J164" s="1282"/>
      <c r="K164" s="1283"/>
      <c r="L164" s="1286"/>
      <c r="M164" s="1249"/>
      <c r="N164" s="1249"/>
      <c r="O164" s="1250"/>
      <c r="P164" s="1254" t="s">
        <v>341</v>
      </c>
      <c r="Q164" s="1255"/>
      <c r="R164" s="1256"/>
      <c r="S164" s="234" t="str">
        <f>IF(S163="","",VLOOKUP(S163,'シフト記号表（勤務時間帯）'!$C$6:$K$35,9,FALSE))</f>
        <v/>
      </c>
      <c r="T164" s="235" t="str">
        <f>IF(T163="","",VLOOKUP(T163,'シフト記号表（勤務時間帯）'!$C$6:$K$35,9,FALSE))</f>
        <v/>
      </c>
      <c r="U164" s="235" t="str">
        <f>IF(U163="","",VLOOKUP(U163,'シフト記号表（勤務時間帯）'!$C$6:$K$35,9,FALSE))</f>
        <v/>
      </c>
      <c r="V164" s="235" t="str">
        <f>IF(V163="","",VLOOKUP(V163,'シフト記号表（勤務時間帯）'!$C$6:$K$35,9,FALSE))</f>
        <v/>
      </c>
      <c r="W164" s="235" t="str">
        <f>IF(W163="","",VLOOKUP(W163,'シフト記号表（勤務時間帯）'!$C$6:$K$35,9,FALSE))</f>
        <v/>
      </c>
      <c r="X164" s="235" t="str">
        <f>IF(X163="","",VLOOKUP(X163,'シフト記号表（勤務時間帯）'!$C$6:$K$35,9,FALSE))</f>
        <v/>
      </c>
      <c r="Y164" s="236" t="str">
        <f>IF(Y163="","",VLOOKUP(Y163,'シフト記号表（勤務時間帯）'!$C$6:$K$35,9,FALSE))</f>
        <v/>
      </c>
      <c r="Z164" s="234" t="str">
        <f>IF(Z163="","",VLOOKUP(Z163,'シフト記号表（勤務時間帯）'!$C$6:$K$35,9,FALSE))</f>
        <v/>
      </c>
      <c r="AA164" s="235" t="str">
        <f>IF(AA163="","",VLOOKUP(AA163,'シフト記号表（勤務時間帯）'!$C$6:$K$35,9,FALSE))</f>
        <v/>
      </c>
      <c r="AB164" s="235" t="str">
        <f>IF(AB163="","",VLOOKUP(AB163,'シフト記号表（勤務時間帯）'!$C$6:$K$35,9,FALSE))</f>
        <v/>
      </c>
      <c r="AC164" s="235" t="str">
        <f>IF(AC163="","",VLOOKUP(AC163,'シフト記号表（勤務時間帯）'!$C$6:$K$35,9,FALSE))</f>
        <v/>
      </c>
      <c r="AD164" s="235" t="str">
        <f>IF(AD163="","",VLOOKUP(AD163,'シフト記号表（勤務時間帯）'!$C$6:$K$35,9,FALSE))</f>
        <v/>
      </c>
      <c r="AE164" s="235" t="str">
        <f>IF(AE163="","",VLOOKUP(AE163,'シフト記号表（勤務時間帯）'!$C$6:$K$35,9,FALSE))</f>
        <v/>
      </c>
      <c r="AF164" s="236" t="str">
        <f>IF(AF163="","",VLOOKUP(AF163,'シフト記号表（勤務時間帯）'!$C$6:$K$35,9,FALSE))</f>
        <v/>
      </c>
      <c r="AG164" s="234" t="str">
        <f>IF(AG163="","",VLOOKUP(AG163,'シフト記号表（勤務時間帯）'!$C$6:$K$35,9,FALSE))</f>
        <v/>
      </c>
      <c r="AH164" s="235" t="str">
        <f>IF(AH163="","",VLOOKUP(AH163,'シフト記号表（勤務時間帯）'!$C$6:$K$35,9,FALSE))</f>
        <v/>
      </c>
      <c r="AI164" s="235" t="str">
        <f>IF(AI163="","",VLOOKUP(AI163,'シフト記号表（勤務時間帯）'!$C$6:$K$35,9,FALSE))</f>
        <v/>
      </c>
      <c r="AJ164" s="235" t="str">
        <f>IF(AJ163="","",VLOOKUP(AJ163,'シフト記号表（勤務時間帯）'!$C$6:$K$35,9,FALSE))</f>
        <v/>
      </c>
      <c r="AK164" s="235" t="str">
        <f>IF(AK163="","",VLOOKUP(AK163,'シフト記号表（勤務時間帯）'!$C$6:$K$35,9,FALSE))</f>
        <v/>
      </c>
      <c r="AL164" s="235" t="str">
        <f>IF(AL163="","",VLOOKUP(AL163,'シフト記号表（勤務時間帯）'!$C$6:$K$35,9,FALSE))</f>
        <v/>
      </c>
      <c r="AM164" s="236" t="str">
        <f>IF(AM163="","",VLOOKUP(AM163,'シフト記号表（勤務時間帯）'!$C$6:$K$35,9,FALSE))</f>
        <v/>
      </c>
      <c r="AN164" s="234" t="str">
        <f>IF(AN163="","",VLOOKUP(AN163,'シフト記号表（勤務時間帯）'!$C$6:$K$35,9,FALSE))</f>
        <v/>
      </c>
      <c r="AO164" s="235" t="str">
        <f>IF(AO163="","",VLOOKUP(AO163,'シフト記号表（勤務時間帯）'!$C$6:$K$35,9,FALSE))</f>
        <v/>
      </c>
      <c r="AP164" s="235" t="str">
        <f>IF(AP163="","",VLOOKUP(AP163,'シフト記号表（勤務時間帯）'!$C$6:$K$35,9,FALSE))</f>
        <v/>
      </c>
      <c r="AQ164" s="235" t="str">
        <f>IF(AQ163="","",VLOOKUP(AQ163,'シフト記号表（勤務時間帯）'!$C$6:$K$35,9,FALSE))</f>
        <v/>
      </c>
      <c r="AR164" s="235" t="str">
        <f>IF(AR163="","",VLOOKUP(AR163,'シフト記号表（勤務時間帯）'!$C$6:$K$35,9,FALSE))</f>
        <v/>
      </c>
      <c r="AS164" s="235" t="str">
        <f>IF(AS163="","",VLOOKUP(AS163,'シフト記号表（勤務時間帯）'!$C$6:$K$35,9,FALSE))</f>
        <v/>
      </c>
      <c r="AT164" s="236" t="str">
        <f>IF(AT163="","",VLOOKUP(AT163,'シフト記号表（勤務時間帯）'!$C$6:$K$35,9,FALSE))</f>
        <v/>
      </c>
      <c r="AU164" s="234" t="str">
        <f>IF(AU163="","",VLOOKUP(AU163,'シフト記号表（勤務時間帯）'!$C$6:$K$35,9,FALSE))</f>
        <v/>
      </c>
      <c r="AV164" s="235" t="str">
        <f>IF(AV163="","",VLOOKUP(AV163,'シフト記号表（勤務時間帯）'!$C$6:$K$35,9,FALSE))</f>
        <v/>
      </c>
      <c r="AW164" s="235" t="str">
        <f>IF(AW163="","",VLOOKUP(AW163,'シフト記号表（勤務時間帯）'!$C$6:$K$35,9,FALSE))</f>
        <v/>
      </c>
      <c r="AX164" s="1257" t="str">
        <f>IF($BB$3="４週",SUM(S164:AT164),IF($BB$3="暦月",SUM(S164:AW164),""))</f>
        <v/>
      </c>
      <c r="AY164" s="1258"/>
      <c r="AZ164" s="1259" t="str">
        <f>IF($BB$3="４週",AX164/4,IF($BB$3="暦月",'勤務表（参考様式１_100名まで）'!AX164/('勤務表（参考様式１_100名まで）'!$BB$8/7),""))</f>
        <v/>
      </c>
      <c r="BA164" s="1260"/>
      <c r="BB164" s="1248"/>
      <c r="BC164" s="1249"/>
      <c r="BD164" s="1249"/>
      <c r="BE164" s="1249"/>
      <c r="BF164" s="1250"/>
    </row>
    <row r="165" spans="2:58" ht="20.25" customHeight="1" x14ac:dyDescent="0.2">
      <c r="B165" s="1268"/>
      <c r="C165" s="1275"/>
      <c r="D165" s="1276"/>
      <c r="E165" s="1277"/>
      <c r="F165" s="242">
        <f>C163</f>
        <v>0</v>
      </c>
      <c r="G165" s="1280"/>
      <c r="H165" s="1284"/>
      <c r="I165" s="1282"/>
      <c r="J165" s="1282"/>
      <c r="K165" s="1283"/>
      <c r="L165" s="1287"/>
      <c r="M165" s="1252"/>
      <c r="N165" s="1252"/>
      <c r="O165" s="1253"/>
      <c r="P165" s="1261" t="s">
        <v>342</v>
      </c>
      <c r="Q165" s="1262"/>
      <c r="R165" s="1263"/>
      <c r="S165" s="238" t="str">
        <f>IF(S163="","",VLOOKUP(S163,'シフト記号表（勤務時間帯）'!$C$6:$U$35,19,FALSE))</f>
        <v/>
      </c>
      <c r="T165" s="239" t="str">
        <f>IF(T163="","",VLOOKUP(T163,'シフト記号表（勤務時間帯）'!$C$6:$U$35,19,FALSE))</f>
        <v/>
      </c>
      <c r="U165" s="239" t="str">
        <f>IF(U163="","",VLOOKUP(U163,'シフト記号表（勤務時間帯）'!$C$6:$U$35,19,FALSE))</f>
        <v/>
      </c>
      <c r="V165" s="239" t="str">
        <f>IF(V163="","",VLOOKUP(V163,'シフト記号表（勤務時間帯）'!$C$6:$U$35,19,FALSE))</f>
        <v/>
      </c>
      <c r="W165" s="239" t="str">
        <f>IF(W163="","",VLOOKUP(W163,'シフト記号表（勤務時間帯）'!$C$6:$U$35,19,FALSE))</f>
        <v/>
      </c>
      <c r="X165" s="239" t="str">
        <f>IF(X163="","",VLOOKUP(X163,'シフト記号表（勤務時間帯）'!$C$6:$U$35,19,FALSE))</f>
        <v/>
      </c>
      <c r="Y165" s="240" t="str">
        <f>IF(Y163="","",VLOOKUP(Y163,'シフト記号表（勤務時間帯）'!$C$6:$U$35,19,FALSE))</f>
        <v/>
      </c>
      <c r="Z165" s="238" t="str">
        <f>IF(Z163="","",VLOOKUP(Z163,'シフト記号表（勤務時間帯）'!$C$6:$U$35,19,FALSE))</f>
        <v/>
      </c>
      <c r="AA165" s="239" t="str">
        <f>IF(AA163="","",VLOOKUP(AA163,'シフト記号表（勤務時間帯）'!$C$6:$U$35,19,FALSE))</f>
        <v/>
      </c>
      <c r="AB165" s="239" t="str">
        <f>IF(AB163="","",VLOOKUP(AB163,'シフト記号表（勤務時間帯）'!$C$6:$U$35,19,FALSE))</f>
        <v/>
      </c>
      <c r="AC165" s="239" t="str">
        <f>IF(AC163="","",VLOOKUP(AC163,'シフト記号表（勤務時間帯）'!$C$6:$U$35,19,FALSE))</f>
        <v/>
      </c>
      <c r="AD165" s="239" t="str">
        <f>IF(AD163="","",VLOOKUP(AD163,'シフト記号表（勤務時間帯）'!$C$6:$U$35,19,FALSE))</f>
        <v/>
      </c>
      <c r="AE165" s="239" t="str">
        <f>IF(AE163="","",VLOOKUP(AE163,'シフト記号表（勤務時間帯）'!$C$6:$U$35,19,FALSE))</f>
        <v/>
      </c>
      <c r="AF165" s="240" t="str">
        <f>IF(AF163="","",VLOOKUP(AF163,'シフト記号表（勤務時間帯）'!$C$6:$U$35,19,FALSE))</f>
        <v/>
      </c>
      <c r="AG165" s="238" t="str">
        <f>IF(AG163="","",VLOOKUP(AG163,'シフト記号表（勤務時間帯）'!$C$6:$U$35,19,FALSE))</f>
        <v/>
      </c>
      <c r="AH165" s="239" t="str">
        <f>IF(AH163="","",VLOOKUP(AH163,'シフト記号表（勤務時間帯）'!$C$6:$U$35,19,FALSE))</f>
        <v/>
      </c>
      <c r="AI165" s="239" t="str">
        <f>IF(AI163="","",VLOOKUP(AI163,'シフト記号表（勤務時間帯）'!$C$6:$U$35,19,FALSE))</f>
        <v/>
      </c>
      <c r="AJ165" s="239" t="str">
        <f>IF(AJ163="","",VLOOKUP(AJ163,'シフト記号表（勤務時間帯）'!$C$6:$U$35,19,FALSE))</f>
        <v/>
      </c>
      <c r="AK165" s="239" t="str">
        <f>IF(AK163="","",VLOOKUP(AK163,'シフト記号表（勤務時間帯）'!$C$6:$U$35,19,FALSE))</f>
        <v/>
      </c>
      <c r="AL165" s="239" t="str">
        <f>IF(AL163="","",VLOOKUP(AL163,'シフト記号表（勤務時間帯）'!$C$6:$U$35,19,FALSE))</f>
        <v/>
      </c>
      <c r="AM165" s="240" t="str">
        <f>IF(AM163="","",VLOOKUP(AM163,'シフト記号表（勤務時間帯）'!$C$6:$U$35,19,FALSE))</f>
        <v/>
      </c>
      <c r="AN165" s="238" t="str">
        <f>IF(AN163="","",VLOOKUP(AN163,'シフト記号表（勤務時間帯）'!$C$6:$U$35,19,FALSE))</f>
        <v/>
      </c>
      <c r="AO165" s="239" t="str">
        <f>IF(AO163="","",VLOOKUP(AO163,'シフト記号表（勤務時間帯）'!$C$6:$U$35,19,FALSE))</f>
        <v/>
      </c>
      <c r="AP165" s="239" t="str">
        <f>IF(AP163="","",VLOOKUP(AP163,'シフト記号表（勤務時間帯）'!$C$6:$U$35,19,FALSE))</f>
        <v/>
      </c>
      <c r="AQ165" s="239" t="str">
        <f>IF(AQ163="","",VLOOKUP(AQ163,'シフト記号表（勤務時間帯）'!$C$6:$U$35,19,FALSE))</f>
        <v/>
      </c>
      <c r="AR165" s="239" t="str">
        <f>IF(AR163="","",VLOOKUP(AR163,'シフト記号表（勤務時間帯）'!$C$6:$U$35,19,FALSE))</f>
        <v/>
      </c>
      <c r="AS165" s="239" t="str">
        <f>IF(AS163="","",VLOOKUP(AS163,'シフト記号表（勤務時間帯）'!$C$6:$U$35,19,FALSE))</f>
        <v/>
      </c>
      <c r="AT165" s="240" t="str">
        <f>IF(AT163="","",VLOOKUP(AT163,'シフト記号表（勤務時間帯）'!$C$6:$U$35,19,FALSE))</f>
        <v/>
      </c>
      <c r="AU165" s="238" t="str">
        <f>IF(AU163="","",VLOOKUP(AU163,'シフト記号表（勤務時間帯）'!$C$6:$U$35,19,FALSE))</f>
        <v/>
      </c>
      <c r="AV165" s="239" t="str">
        <f>IF(AV163="","",VLOOKUP(AV163,'シフト記号表（勤務時間帯）'!$C$6:$U$35,19,FALSE))</f>
        <v/>
      </c>
      <c r="AW165" s="239" t="str">
        <f>IF(AW163="","",VLOOKUP(AW163,'シフト記号表（勤務時間帯）'!$C$6:$U$35,19,FALSE))</f>
        <v/>
      </c>
      <c r="AX165" s="1264" t="str">
        <f>IF($BB$3="４週",SUM(S165:AT165),IF($BB$3="暦月",SUM(S165:AW165),""))</f>
        <v/>
      </c>
      <c r="AY165" s="1265"/>
      <c r="AZ165" s="1266" t="str">
        <f>IF($BB$3="４週",AX165/4,IF($BB$3="暦月",'勤務表（参考様式１_100名まで）'!AX165/('勤務表（参考様式１_100名まで）'!$BB$8/7),""))</f>
        <v/>
      </c>
      <c r="BA165" s="1267"/>
      <c r="BB165" s="1251"/>
      <c r="BC165" s="1252"/>
      <c r="BD165" s="1252"/>
      <c r="BE165" s="1252"/>
      <c r="BF165" s="1253"/>
    </row>
    <row r="166" spans="2:58" ht="20.25" customHeight="1" x14ac:dyDescent="0.2">
      <c r="B166" s="1268">
        <f>B163+1</f>
        <v>49</v>
      </c>
      <c r="C166" s="1269"/>
      <c r="D166" s="1270"/>
      <c r="E166" s="1271"/>
      <c r="F166" s="241"/>
      <c r="G166" s="1278"/>
      <c r="H166" s="1281"/>
      <c r="I166" s="1282"/>
      <c r="J166" s="1282"/>
      <c r="K166" s="1283"/>
      <c r="L166" s="1285"/>
      <c r="M166" s="1246"/>
      <c r="N166" s="1246"/>
      <c r="O166" s="1247"/>
      <c r="P166" s="1288" t="s">
        <v>340</v>
      </c>
      <c r="Q166" s="1289"/>
      <c r="R166" s="1290"/>
      <c r="S166" s="230"/>
      <c r="T166" s="231"/>
      <c r="U166" s="231"/>
      <c r="V166" s="231"/>
      <c r="W166" s="231"/>
      <c r="X166" s="231"/>
      <c r="Y166" s="232"/>
      <c r="Z166" s="230"/>
      <c r="AA166" s="231"/>
      <c r="AB166" s="231"/>
      <c r="AC166" s="231"/>
      <c r="AD166" s="231"/>
      <c r="AE166" s="231"/>
      <c r="AF166" s="232"/>
      <c r="AG166" s="230"/>
      <c r="AH166" s="231"/>
      <c r="AI166" s="231"/>
      <c r="AJ166" s="231"/>
      <c r="AK166" s="231"/>
      <c r="AL166" s="231"/>
      <c r="AM166" s="232"/>
      <c r="AN166" s="230"/>
      <c r="AO166" s="231"/>
      <c r="AP166" s="231"/>
      <c r="AQ166" s="231"/>
      <c r="AR166" s="231"/>
      <c r="AS166" s="231"/>
      <c r="AT166" s="232"/>
      <c r="AU166" s="230"/>
      <c r="AV166" s="231"/>
      <c r="AW166" s="231"/>
      <c r="AX166" s="1241"/>
      <c r="AY166" s="1242"/>
      <c r="AZ166" s="1243"/>
      <c r="BA166" s="1244"/>
      <c r="BB166" s="1245"/>
      <c r="BC166" s="1246"/>
      <c r="BD166" s="1246"/>
      <c r="BE166" s="1246"/>
      <c r="BF166" s="1247"/>
    </row>
    <row r="167" spans="2:58" ht="20.25" customHeight="1" x14ac:dyDescent="0.2">
      <c r="B167" s="1268"/>
      <c r="C167" s="1272"/>
      <c r="D167" s="1273"/>
      <c r="E167" s="1274"/>
      <c r="F167" s="233"/>
      <c r="G167" s="1279"/>
      <c r="H167" s="1284"/>
      <c r="I167" s="1282"/>
      <c r="J167" s="1282"/>
      <c r="K167" s="1283"/>
      <c r="L167" s="1286"/>
      <c r="M167" s="1249"/>
      <c r="N167" s="1249"/>
      <c r="O167" s="1250"/>
      <c r="P167" s="1254" t="s">
        <v>341</v>
      </c>
      <c r="Q167" s="1255"/>
      <c r="R167" s="1256"/>
      <c r="S167" s="234" t="str">
        <f>IF(S166="","",VLOOKUP(S166,'シフト記号表（勤務時間帯）'!$C$6:$K$35,9,FALSE))</f>
        <v/>
      </c>
      <c r="T167" s="235" t="str">
        <f>IF(T166="","",VLOOKUP(T166,'シフト記号表（勤務時間帯）'!$C$6:$K$35,9,FALSE))</f>
        <v/>
      </c>
      <c r="U167" s="235" t="str">
        <f>IF(U166="","",VLOOKUP(U166,'シフト記号表（勤務時間帯）'!$C$6:$K$35,9,FALSE))</f>
        <v/>
      </c>
      <c r="V167" s="235" t="str">
        <f>IF(V166="","",VLOOKUP(V166,'シフト記号表（勤務時間帯）'!$C$6:$K$35,9,FALSE))</f>
        <v/>
      </c>
      <c r="W167" s="235" t="str">
        <f>IF(W166="","",VLOOKUP(W166,'シフト記号表（勤務時間帯）'!$C$6:$K$35,9,FALSE))</f>
        <v/>
      </c>
      <c r="X167" s="235" t="str">
        <f>IF(X166="","",VLOOKUP(X166,'シフト記号表（勤務時間帯）'!$C$6:$K$35,9,FALSE))</f>
        <v/>
      </c>
      <c r="Y167" s="236" t="str">
        <f>IF(Y166="","",VLOOKUP(Y166,'シフト記号表（勤務時間帯）'!$C$6:$K$35,9,FALSE))</f>
        <v/>
      </c>
      <c r="Z167" s="234" t="str">
        <f>IF(Z166="","",VLOOKUP(Z166,'シフト記号表（勤務時間帯）'!$C$6:$K$35,9,FALSE))</f>
        <v/>
      </c>
      <c r="AA167" s="235" t="str">
        <f>IF(AA166="","",VLOOKUP(AA166,'シフト記号表（勤務時間帯）'!$C$6:$K$35,9,FALSE))</f>
        <v/>
      </c>
      <c r="AB167" s="235" t="str">
        <f>IF(AB166="","",VLOOKUP(AB166,'シフト記号表（勤務時間帯）'!$C$6:$K$35,9,FALSE))</f>
        <v/>
      </c>
      <c r="AC167" s="235" t="str">
        <f>IF(AC166="","",VLOOKUP(AC166,'シフト記号表（勤務時間帯）'!$C$6:$K$35,9,FALSE))</f>
        <v/>
      </c>
      <c r="AD167" s="235" t="str">
        <f>IF(AD166="","",VLOOKUP(AD166,'シフト記号表（勤務時間帯）'!$C$6:$K$35,9,FALSE))</f>
        <v/>
      </c>
      <c r="AE167" s="235" t="str">
        <f>IF(AE166="","",VLOOKUP(AE166,'シフト記号表（勤務時間帯）'!$C$6:$K$35,9,FALSE))</f>
        <v/>
      </c>
      <c r="AF167" s="236" t="str">
        <f>IF(AF166="","",VLOOKUP(AF166,'シフト記号表（勤務時間帯）'!$C$6:$K$35,9,FALSE))</f>
        <v/>
      </c>
      <c r="AG167" s="234" t="str">
        <f>IF(AG166="","",VLOOKUP(AG166,'シフト記号表（勤務時間帯）'!$C$6:$K$35,9,FALSE))</f>
        <v/>
      </c>
      <c r="AH167" s="235" t="str">
        <f>IF(AH166="","",VLOOKUP(AH166,'シフト記号表（勤務時間帯）'!$C$6:$K$35,9,FALSE))</f>
        <v/>
      </c>
      <c r="AI167" s="235" t="str">
        <f>IF(AI166="","",VLOOKUP(AI166,'シフト記号表（勤務時間帯）'!$C$6:$K$35,9,FALSE))</f>
        <v/>
      </c>
      <c r="AJ167" s="235" t="str">
        <f>IF(AJ166="","",VLOOKUP(AJ166,'シフト記号表（勤務時間帯）'!$C$6:$K$35,9,FALSE))</f>
        <v/>
      </c>
      <c r="AK167" s="235" t="str">
        <f>IF(AK166="","",VLOOKUP(AK166,'シフト記号表（勤務時間帯）'!$C$6:$K$35,9,FALSE))</f>
        <v/>
      </c>
      <c r="AL167" s="235" t="str">
        <f>IF(AL166="","",VLOOKUP(AL166,'シフト記号表（勤務時間帯）'!$C$6:$K$35,9,FALSE))</f>
        <v/>
      </c>
      <c r="AM167" s="236" t="str">
        <f>IF(AM166="","",VLOOKUP(AM166,'シフト記号表（勤務時間帯）'!$C$6:$K$35,9,FALSE))</f>
        <v/>
      </c>
      <c r="AN167" s="234" t="str">
        <f>IF(AN166="","",VLOOKUP(AN166,'シフト記号表（勤務時間帯）'!$C$6:$K$35,9,FALSE))</f>
        <v/>
      </c>
      <c r="AO167" s="235" t="str">
        <f>IF(AO166="","",VLOOKUP(AO166,'シフト記号表（勤務時間帯）'!$C$6:$K$35,9,FALSE))</f>
        <v/>
      </c>
      <c r="AP167" s="235" t="str">
        <f>IF(AP166="","",VLOOKUP(AP166,'シフト記号表（勤務時間帯）'!$C$6:$K$35,9,FALSE))</f>
        <v/>
      </c>
      <c r="AQ167" s="235" t="str">
        <f>IF(AQ166="","",VLOOKUP(AQ166,'シフト記号表（勤務時間帯）'!$C$6:$K$35,9,FALSE))</f>
        <v/>
      </c>
      <c r="AR167" s="235" t="str">
        <f>IF(AR166="","",VLOOKUP(AR166,'シフト記号表（勤務時間帯）'!$C$6:$K$35,9,FALSE))</f>
        <v/>
      </c>
      <c r="AS167" s="235" t="str">
        <f>IF(AS166="","",VLOOKUP(AS166,'シフト記号表（勤務時間帯）'!$C$6:$K$35,9,FALSE))</f>
        <v/>
      </c>
      <c r="AT167" s="236" t="str">
        <f>IF(AT166="","",VLOOKUP(AT166,'シフト記号表（勤務時間帯）'!$C$6:$K$35,9,FALSE))</f>
        <v/>
      </c>
      <c r="AU167" s="234" t="str">
        <f>IF(AU166="","",VLOOKUP(AU166,'シフト記号表（勤務時間帯）'!$C$6:$K$35,9,FALSE))</f>
        <v/>
      </c>
      <c r="AV167" s="235" t="str">
        <f>IF(AV166="","",VLOOKUP(AV166,'シフト記号表（勤務時間帯）'!$C$6:$K$35,9,FALSE))</f>
        <v/>
      </c>
      <c r="AW167" s="235" t="str">
        <f>IF(AW166="","",VLOOKUP(AW166,'シフト記号表（勤務時間帯）'!$C$6:$K$35,9,FALSE))</f>
        <v/>
      </c>
      <c r="AX167" s="1257" t="str">
        <f>IF($BB$3="４週",SUM(S167:AT167),IF($BB$3="暦月",SUM(S167:AW167),""))</f>
        <v/>
      </c>
      <c r="AY167" s="1258"/>
      <c r="AZ167" s="1259" t="str">
        <f>IF($BB$3="４週",AX167/4,IF($BB$3="暦月",'勤務表（参考様式１_100名まで）'!AX167/('勤務表（参考様式１_100名まで）'!$BB$8/7),""))</f>
        <v/>
      </c>
      <c r="BA167" s="1260"/>
      <c r="BB167" s="1248"/>
      <c r="BC167" s="1249"/>
      <c r="BD167" s="1249"/>
      <c r="BE167" s="1249"/>
      <c r="BF167" s="1250"/>
    </row>
    <row r="168" spans="2:58" ht="20.25" customHeight="1" x14ac:dyDescent="0.2">
      <c r="B168" s="1268"/>
      <c r="C168" s="1275"/>
      <c r="D168" s="1276"/>
      <c r="E168" s="1277"/>
      <c r="F168" s="242">
        <f>C166</f>
        <v>0</v>
      </c>
      <c r="G168" s="1280"/>
      <c r="H168" s="1284"/>
      <c r="I168" s="1282"/>
      <c r="J168" s="1282"/>
      <c r="K168" s="1283"/>
      <c r="L168" s="1287"/>
      <c r="M168" s="1252"/>
      <c r="N168" s="1252"/>
      <c r="O168" s="1253"/>
      <c r="P168" s="1261" t="s">
        <v>342</v>
      </c>
      <c r="Q168" s="1262"/>
      <c r="R168" s="1263"/>
      <c r="S168" s="238" t="str">
        <f>IF(S166="","",VLOOKUP(S166,'シフト記号表（勤務時間帯）'!$C$6:$U$35,19,FALSE))</f>
        <v/>
      </c>
      <c r="T168" s="239" t="str">
        <f>IF(T166="","",VLOOKUP(T166,'シフト記号表（勤務時間帯）'!$C$6:$U$35,19,FALSE))</f>
        <v/>
      </c>
      <c r="U168" s="239" t="str">
        <f>IF(U166="","",VLOOKUP(U166,'シフト記号表（勤務時間帯）'!$C$6:$U$35,19,FALSE))</f>
        <v/>
      </c>
      <c r="V168" s="239" t="str">
        <f>IF(V166="","",VLOOKUP(V166,'シフト記号表（勤務時間帯）'!$C$6:$U$35,19,FALSE))</f>
        <v/>
      </c>
      <c r="W168" s="239" t="str">
        <f>IF(W166="","",VLOOKUP(W166,'シフト記号表（勤務時間帯）'!$C$6:$U$35,19,FALSE))</f>
        <v/>
      </c>
      <c r="X168" s="239" t="str">
        <f>IF(X166="","",VLOOKUP(X166,'シフト記号表（勤務時間帯）'!$C$6:$U$35,19,FALSE))</f>
        <v/>
      </c>
      <c r="Y168" s="240" t="str">
        <f>IF(Y166="","",VLOOKUP(Y166,'シフト記号表（勤務時間帯）'!$C$6:$U$35,19,FALSE))</f>
        <v/>
      </c>
      <c r="Z168" s="238" t="str">
        <f>IF(Z166="","",VLOOKUP(Z166,'シフト記号表（勤務時間帯）'!$C$6:$U$35,19,FALSE))</f>
        <v/>
      </c>
      <c r="AA168" s="239" t="str">
        <f>IF(AA166="","",VLOOKUP(AA166,'シフト記号表（勤務時間帯）'!$C$6:$U$35,19,FALSE))</f>
        <v/>
      </c>
      <c r="AB168" s="239" t="str">
        <f>IF(AB166="","",VLOOKUP(AB166,'シフト記号表（勤務時間帯）'!$C$6:$U$35,19,FALSE))</f>
        <v/>
      </c>
      <c r="AC168" s="239" t="str">
        <f>IF(AC166="","",VLOOKUP(AC166,'シフト記号表（勤務時間帯）'!$C$6:$U$35,19,FALSE))</f>
        <v/>
      </c>
      <c r="AD168" s="239" t="str">
        <f>IF(AD166="","",VLOOKUP(AD166,'シフト記号表（勤務時間帯）'!$C$6:$U$35,19,FALSE))</f>
        <v/>
      </c>
      <c r="AE168" s="239" t="str">
        <f>IF(AE166="","",VLOOKUP(AE166,'シフト記号表（勤務時間帯）'!$C$6:$U$35,19,FALSE))</f>
        <v/>
      </c>
      <c r="AF168" s="240" t="str">
        <f>IF(AF166="","",VLOOKUP(AF166,'シフト記号表（勤務時間帯）'!$C$6:$U$35,19,FALSE))</f>
        <v/>
      </c>
      <c r="AG168" s="238" t="str">
        <f>IF(AG166="","",VLOOKUP(AG166,'シフト記号表（勤務時間帯）'!$C$6:$U$35,19,FALSE))</f>
        <v/>
      </c>
      <c r="AH168" s="239" t="str">
        <f>IF(AH166="","",VLOOKUP(AH166,'シフト記号表（勤務時間帯）'!$C$6:$U$35,19,FALSE))</f>
        <v/>
      </c>
      <c r="AI168" s="239" t="str">
        <f>IF(AI166="","",VLOOKUP(AI166,'シフト記号表（勤務時間帯）'!$C$6:$U$35,19,FALSE))</f>
        <v/>
      </c>
      <c r="AJ168" s="239" t="str">
        <f>IF(AJ166="","",VLOOKUP(AJ166,'シフト記号表（勤務時間帯）'!$C$6:$U$35,19,FALSE))</f>
        <v/>
      </c>
      <c r="AK168" s="239" t="str">
        <f>IF(AK166="","",VLOOKUP(AK166,'シフト記号表（勤務時間帯）'!$C$6:$U$35,19,FALSE))</f>
        <v/>
      </c>
      <c r="AL168" s="239" t="str">
        <f>IF(AL166="","",VLOOKUP(AL166,'シフト記号表（勤務時間帯）'!$C$6:$U$35,19,FALSE))</f>
        <v/>
      </c>
      <c r="AM168" s="240" t="str">
        <f>IF(AM166="","",VLOOKUP(AM166,'シフト記号表（勤務時間帯）'!$C$6:$U$35,19,FALSE))</f>
        <v/>
      </c>
      <c r="AN168" s="238" t="str">
        <f>IF(AN166="","",VLOOKUP(AN166,'シフト記号表（勤務時間帯）'!$C$6:$U$35,19,FALSE))</f>
        <v/>
      </c>
      <c r="AO168" s="239" t="str">
        <f>IF(AO166="","",VLOOKUP(AO166,'シフト記号表（勤務時間帯）'!$C$6:$U$35,19,FALSE))</f>
        <v/>
      </c>
      <c r="AP168" s="239" t="str">
        <f>IF(AP166="","",VLOOKUP(AP166,'シフト記号表（勤務時間帯）'!$C$6:$U$35,19,FALSE))</f>
        <v/>
      </c>
      <c r="AQ168" s="239" t="str">
        <f>IF(AQ166="","",VLOOKUP(AQ166,'シフト記号表（勤務時間帯）'!$C$6:$U$35,19,FALSE))</f>
        <v/>
      </c>
      <c r="AR168" s="239" t="str">
        <f>IF(AR166="","",VLOOKUP(AR166,'シフト記号表（勤務時間帯）'!$C$6:$U$35,19,FALSE))</f>
        <v/>
      </c>
      <c r="AS168" s="239" t="str">
        <f>IF(AS166="","",VLOOKUP(AS166,'シフト記号表（勤務時間帯）'!$C$6:$U$35,19,FALSE))</f>
        <v/>
      </c>
      <c r="AT168" s="240" t="str">
        <f>IF(AT166="","",VLOOKUP(AT166,'シフト記号表（勤務時間帯）'!$C$6:$U$35,19,FALSE))</f>
        <v/>
      </c>
      <c r="AU168" s="238" t="str">
        <f>IF(AU166="","",VLOOKUP(AU166,'シフト記号表（勤務時間帯）'!$C$6:$U$35,19,FALSE))</f>
        <v/>
      </c>
      <c r="AV168" s="239" t="str">
        <f>IF(AV166="","",VLOOKUP(AV166,'シフト記号表（勤務時間帯）'!$C$6:$U$35,19,FALSE))</f>
        <v/>
      </c>
      <c r="AW168" s="239" t="str">
        <f>IF(AW166="","",VLOOKUP(AW166,'シフト記号表（勤務時間帯）'!$C$6:$U$35,19,FALSE))</f>
        <v/>
      </c>
      <c r="AX168" s="1264" t="str">
        <f>IF($BB$3="４週",SUM(S168:AT168),IF($BB$3="暦月",SUM(S168:AW168),""))</f>
        <v/>
      </c>
      <c r="AY168" s="1265"/>
      <c r="AZ168" s="1266" t="str">
        <f>IF($BB$3="４週",AX168/4,IF($BB$3="暦月",'勤務表（参考様式１_100名まで）'!AX168/('勤務表（参考様式１_100名まで）'!$BB$8/7),""))</f>
        <v/>
      </c>
      <c r="BA168" s="1267"/>
      <c r="BB168" s="1251"/>
      <c r="BC168" s="1252"/>
      <c r="BD168" s="1252"/>
      <c r="BE168" s="1252"/>
      <c r="BF168" s="1253"/>
    </row>
    <row r="169" spans="2:58" ht="20.25" customHeight="1" x14ac:dyDescent="0.2">
      <c r="B169" s="1268">
        <f>B166+1</f>
        <v>50</v>
      </c>
      <c r="C169" s="1269"/>
      <c r="D169" s="1270"/>
      <c r="E169" s="1271"/>
      <c r="F169" s="241"/>
      <c r="G169" s="1278"/>
      <c r="H169" s="1281"/>
      <c r="I169" s="1282"/>
      <c r="J169" s="1282"/>
      <c r="K169" s="1283"/>
      <c r="L169" s="1285"/>
      <c r="M169" s="1246"/>
      <c r="N169" s="1246"/>
      <c r="O169" s="1247"/>
      <c r="P169" s="1288" t="s">
        <v>340</v>
      </c>
      <c r="Q169" s="1289"/>
      <c r="R169" s="1290"/>
      <c r="S169" s="230"/>
      <c r="T169" s="231"/>
      <c r="U169" s="231"/>
      <c r="V169" s="231"/>
      <c r="W169" s="231"/>
      <c r="X169" s="231"/>
      <c r="Y169" s="232"/>
      <c r="Z169" s="230"/>
      <c r="AA169" s="231"/>
      <c r="AB169" s="231"/>
      <c r="AC169" s="231"/>
      <c r="AD169" s="231"/>
      <c r="AE169" s="231"/>
      <c r="AF169" s="232"/>
      <c r="AG169" s="230"/>
      <c r="AH169" s="231"/>
      <c r="AI169" s="231"/>
      <c r="AJ169" s="231"/>
      <c r="AK169" s="231"/>
      <c r="AL169" s="231"/>
      <c r="AM169" s="232"/>
      <c r="AN169" s="230"/>
      <c r="AO169" s="231"/>
      <c r="AP169" s="231"/>
      <c r="AQ169" s="231"/>
      <c r="AR169" s="231"/>
      <c r="AS169" s="231"/>
      <c r="AT169" s="232"/>
      <c r="AU169" s="230"/>
      <c r="AV169" s="231"/>
      <c r="AW169" s="231"/>
      <c r="AX169" s="1241"/>
      <c r="AY169" s="1242"/>
      <c r="AZ169" s="1243"/>
      <c r="BA169" s="1244"/>
      <c r="BB169" s="1245"/>
      <c r="BC169" s="1246"/>
      <c r="BD169" s="1246"/>
      <c r="BE169" s="1246"/>
      <c r="BF169" s="1247"/>
    </row>
    <row r="170" spans="2:58" ht="20.25" customHeight="1" x14ac:dyDescent="0.2">
      <c r="B170" s="1268"/>
      <c r="C170" s="1272"/>
      <c r="D170" s="1273"/>
      <c r="E170" s="1274"/>
      <c r="F170" s="233"/>
      <c r="G170" s="1279"/>
      <c r="H170" s="1284"/>
      <c r="I170" s="1282"/>
      <c r="J170" s="1282"/>
      <c r="K170" s="1283"/>
      <c r="L170" s="1286"/>
      <c r="M170" s="1249"/>
      <c r="N170" s="1249"/>
      <c r="O170" s="1250"/>
      <c r="P170" s="1254" t="s">
        <v>341</v>
      </c>
      <c r="Q170" s="1255"/>
      <c r="R170" s="1256"/>
      <c r="S170" s="234" t="str">
        <f>IF(S169="","",VLOOKUP(S169,'シフト記号表（勤務時間帯）'!$C$6:$K$35,9,FALSE))</f>
        <v/>
      </c>
      <c r="T170" s="235" t="str">
        <f>IF(T169="","",VLOOKUP(T169,'シフト記号表（勤務時間帯）'!$C$6:$K$35,9,FALSE))</f>
        <v/>
      </c>
      <c r="U170" s="235" t="str">
        <f>IF(U169="","",VLOOKUP(U169,'シフト記号表（勤務時間帯）'!$C$6:$K$35,9,FALSE))</f>
        <v/>
      </c>
      <c r="V170" s="235" t="str">
        <f>IF(V169="","",VLOOKUP(V169,'シフト記号表（勤務時間帯）'!$C$6:$K$35,9,FALSE))</f>
        <v/>
      </c>
      <c r="W170" s="235" t="str">
        <f>IF(W169="","",VLOOKUP(W169,'シフト記号表（勤務時間帯）'!$C$6:$K$35,9,FALSE))</f>
        <v/>
      </c>
      <c r="X170" s="235" t="str">
        <f>IF(X169="","",VLOOKUP(X169,'シフト記号表（勤務時間帯）'!$C$6:$K$35,9,FALSE))</f>
        <v/>
      </c>
      <c r="Y170" s="236" t="str">
        <f>IF(Y169="","",VLOOKUP(Y169,'シフト記号表（勤務時間帯）'!$C$6:$K$35,9,FALSE))</f>
        <v/>
      </c>
      <c r="Z170" s="234" t="str">
        <f>IF(Z169="","",VLOOKUP(Z169,'シフト記号表（勤務時間帯）'!$C$6:$K$35,9,FALSE))</f>
        <v/>
      </c>
      <c r="AA170" s="235" t="str">
        <f>IF(AA169="","",VLOOKUP(AA169,'シフト記号表（勤務時間帯）'!$C$6:$K$35,9,FALSE))</f>
        <v/>
      </c>
      <c r="AB170" s="235" t="str">
        <f>IF(AB169="","",VLOOKUP(AB169,'シフト記号表（勤務時間帯）'!$C$6:$K$35,9,FALSE))</f>
        <v/>
      </c>
      <c r="AC170" s="235" t="str">
        <f>IF(AC169="","",VLOOKUP(AC169,'シフト記号表（勤務時間帯）'!$C$6:$K$35,9,FALSE))</f>
        <v/>
      </c>
      <c r="AD170" s="235" t="str">
        <f>IF(AD169="","",VLOOKUP(AD169,'シフト記号表（勤務時間帯）'!$C$6:$K$35,9,FALSE))</f>
        <v/>
      </c>
      <c r="AE170" s="235" t="str">
        <f>IF(AE169="","",VLOOKUP(AE169,'シフト記号表（勤務時間帯）'!$C$6:$K$35,9,FALSE))</f>
        <v/>
      </c>
      <c r="AF170" s="236" t="str">
        <f>IF(AF169="","",VLOOKUP(AF169,'シフト記号表（勤務時間帯）'!$C$6:$K$35,9,FALSE))</f>
        <v/>
      </c>
      <c r="AG170" s="234" t="str">
        <f>IF(AG169="","",VLOOKUP(AG169,'シフト記号表（勤務時間帯）'!$C$6:$K$35,9,FALSE))</f>
        <v/>
      </c>
      <c r="AH170" s="235" t="str">
        <f>IF(AH169="","",VLOOKUP(AH169,'シフト記号表（勤務時間帯）'!$C$6:$K$35,9,FALSE))</f>
        <v/>
      </c>
      <c r="AI170" s="235" t="str">
        <f>IF(AI169="","",VLOOKUP(AI169,'シフト記号表（勤務時間帯）'!$C$6:$K$35,9,FALSE))</f>
        <v/>
      </c>
      <c r="AJ170" s="235" t="str">
        <f>IF(AJ169="","",VLOOKUP(AJ169,'シフト記号表（勤務時間帯）'!$C$6:$K$35,9,FALSE))</f>
        <v/>
      </c>
      <c r="AK170" s="235" t="str">
        <f>IF(AK169="","",VLOOKUP(AK169,'シフト記号表（勤務時間帯）'!$C$6:$K$35,9,FALSE))</f>
        <v/>
      </c>
      <c r="AL170" s="235" t="str">
        <f>IF(AL169="","",VLOOKUP(AL169,'シフト記号表（勤務時間帯）'!$C$6:$K$35,9,FALSE))</f>
        <v/>
      </c>
      <c r="AM170" s="236" t="str">
        <f>IF(AM169="","",VLOOKUP(AM169,'シフト記号表（勤務時間帯）'!$C$6:$K$35,9,FALSE))</f>
        <v/>
      </c>
      <c r="AN170" s="234" t="str">
        <f>IF(AN169="","",VLOOKUP(AN169,'シフト記号表（勤務時間帯）'!$C$6:$K$35,9,FALSE))</f>
        <v/>
      </c>
      <c r="AO170" s="235" t="str">
        <f>IF(AO169="","",VLOOKUP(AO169,'シフト記号表（勤務時間帯）'!$C$6:$K$35,9,FALSE))</f>
        <v/>
      </c>
      <c r="AP170" s="235" t="str">
        <f>IF(AP169="","",VLOOKUP(AP169,'シフト記号表（勤務時間帯）'!$C$6:$K$35,9,FALSE))</f>
        <v/>
      </c>
      <c r="AQ170" s="235" t="str">
        <f>IF(AQ169="","",VLOOKUP(AQ169,'シフト記号表（勤務時間帯）'!$C$6:$K$35,9,FALSE))</f>
        <v/>
      </c>
      <c r="AR170" s="235" t="str">
        <f>IF(AR169="","",VLOOKUP(AR169,'シフト記号表（勤務時間帯）'!$C$6:$K$35,9,FALSE))</f>
        <v/>
      </c>
      <c r="AS170" s="235" t="str">
        <f>IF(AS169="","",VLOOKUP(AS169,'シフト記号表（勤務時間帯）'!$C$6:$K$35,9,FALSE))</f>
        <v/>
      </c>
      <c r="AT170" s="236" t="str">
        <f>IF(AT169="","",VLOOKUP(AT169,'シフト記号表（勤務時間帯）'!$C$6:$K$35,9,FALSE))</f>
        <v/>
      </c>
      <c r="AU170" s="234" t="str">
        <f>IF(AU169="","",VLOOKUP(AU169,'シフト記号表（勤務時間帯）'!$C$6:$K$35,9,FALSE))</f>
        <v/>
      </c>
      <c r="AV170" s="235" t="str">
        <f>IF(AV169="","",VLOOKUP(AV169,'シフト記号表（勤務時間帯）'!$C$6:$K$35,9,FALSE))</f>
        <v/>
      </c>
      <c r="AW170" s="235" t="str">
        <f>IF(AW169="","",VLOOKUP(AW169,'シフト記号表（勤務時間帯）'!$C$6:$K$35,9,FALSE))</f>
        <v/>
      </c>
      <c r="AX170" s="1257" t="str">
        <f>IF($BB$3="４週",SUM(S170:AT170),IF($BB$3="暦月",SUM(S170:AW170),""))</f>
        <v/>
      </c>
      <c r="AY170" s="1258"/>
      <c r="AZ170" s="1259" t="str">
        <f>IF($BB$3="４週",AX170/4,IF($BB$3="暦月",'勤務表（参考様式１_100名まで）'!AX170/('勤務表（参考様式１_100名まで）'!$BB$8/7),""))</f>
        <v/>
      </c>
      <c r="BA170" s="1260"/>
      <c r="BB170" s="1248"/>
      <c r="BC170" s="1249"/>
      <c r="BD170" s="1249"/>
      <c r="BE170" s="1249"/>
      <c r="BF170" s="1250"/>
    </row>
    <row r="171" spans="2:58" ht="20.25" customHeight="1" x14ac:dyDescent="0.2">
      <c r="B171" s="1268"/>
      <c r="C171" s="1275"/>
      <c r="D171" s="1276"/>
      <c r="E171" s="1277"/>
      <c r="F171" s="242">
        <f>C169</f>
        <v>0</v>
      </c>
      <c r="G171" s="1280"/>
      <c r="H171" s="1284"/>
      <c r="I171" s="1282"/>
      <c r="J171" s="1282"/>
      <c r="K171" s="1283"/>
      <c r="L171" s="1287"/>
      <c r="M171" s="1252"/>
      <c r="N171" s="1252"/>
      <c r="O171" s="1253"/>
      <c r="P171" s="1261" t="s">
        <v>342</v>
      </c>
      <c r="Q171" s="1262"/>
      <c r="R171" s="1263"/>
      <c r="S171" s="238" t="str">
        <f>IF(S169="","",VLOOKUP(S169,'シフト記号表（勤務時間帯）'!$C$6:$U$35,19,FALSE))</f>
        <v/>
      </c>
      <c r="T171" s="239" t="str">
        <f>IF(T169="","",VLOOKUP(T169,'シフト記号表（勤務時間帯）'!$C$6:$U$35,19,FALSE))</f>
        <v/>
      </c>
      <c r="U171" s="239" t="str">
        <f>IF(U169="","",VLOOKUP(U169,'シフト記号表（勤務時間帯）'!$C$6:$U$35,19,FALSE))</f>
        <v/>
      </c>
      <c r="V171" s="239" t="str">
        <f>IF(V169="","",VLOOKUP(V169,'シフト記号表（勤務時間帯）'!$C$6:$U$35,19,FALSE))</f>
        <v/>
      </c>
      <c r="W171" s="239" t="str">
        <f>IF(W169="","",VLOOKUP(W169,'シフト記号表（勤務時間帯）'!$C$6:$U$35,19,FALSE))</f>
        <v/>
      </c>
      <c r="X171" s="239" t="str">
        <f>IF(X169="","",VLOOKUP(X169,'シフト記号表（勤務時間帯）'!$C$6:$U$35,19,FALSE))</f>
        <v/>
      </c>
      <c r="Y171" s="240" t="str">
        <f>IF(Y169="","",VLOOKUP(Y169,'シフト記号表（勤務時間帯）'!$C$6:$U$35,19,FALSE))</f>
        <v/>
      </c>
      <c r="Z171" s="238" t="str">
        <f>IF(Z169="","",VLOOKUP(Z169,'シフト記号表（勤務時間帯）'!$C$6:$U$35,19,FALSE))</f>
        <v/>
      </c>
      <c r="AA171" s="239" t="str">
        <f>IF(AA169="","",VLOOKUP(AA169,'シフト記号表（勤務時間帯）'!$C$6:$U$35,19,FALSE))</f>
        <v/>
      </c>
      <c r="AB171" s="239" t="str">
        <f>IF(AB169="","",VLOOKUP(AB169,'シフト記号表（勤務時間帯）'!$C$6:$U$35,19,FALSE))</f>
        <v/>
      </c>
      <c r="AC171" s="239" t="str">
        <f>IF(AC169="","",VLOOKUP(AC169,'シフト記号表（勤務時間帯）'!$C$6:$U$35,19,FALSE))</f>
        <v/>
      </c>
      <c r="AD171" s="239" t="str">
        <f>IF(AD169="","",VLOOKUP(AD169,'シフト記号表（勤務時間帯）'!$C$6:$U$35,19,FALSE))</f>
        <v/>
      </c>
      <c r="AE171" s="239" t="str">
        <f>IF(AE169="","",VLOOKUP(AE169,'シフト記号表（勤務時間帯）'!$C$6:$U$35,19,FALSE))</f>
        <v/>
      </c>
      <c r="AF171" s="240" t="str">
        <f>IF(AF169="","",VLOOKUP(AF169,'シフト記号表（勤務時間帯）'!$C$6:$U$35,19,FALSE))</f>
        <v/>
      </c>
      <c r="AG171" s="238" t="str">
        <f>IF(AG169="","",VLOOKUP(AG169,'シフト記号表（勤務時間帯）'!$C$6:$U$35,19,FALSE))</f>
        <v/>
      </c>
      <c r="AH171" s="239" t="str">
        <f>IF(AH169="","",VLOOKUP(AH169,'シフト記号表（勤務時間帯）'!$C$6:$U$35,19,FALSE))</f>
        <v/>
      </c>
      <c r="AI171" s="239" t="str">
        <f>IF(AI169="","",VLOOKUP(AI169,'シフト記号表（勤務時間帯）'!$C$6:$U$35,19,FALSE))</f>
        <v/>
      </c>
      <c r="AJ171" s="239" t="str">
        <f>IF(AJ169="","",VLOOKUP(AJ169,'シフト記号表（勤務時間帯）'!$C$6:$U$35,19,FALSE))</f>
        <v/>
      </c>
      <c r="AK171" s="239" t="str">
        <f>IF(AK169="","",VLOOKUP(AK169,'シフト記号表（勤務時間帯）'!$C$6:$U$35,19,FALSE))</f>
        <v/>
      </c>
      <c r="AL171" s="239" t="str">
        <f>IF(AL169="","",VLOOKUP(AL169,'シフト記号表（勤務時間帯）'!$C$6:$U$35,19,FALSE))</f>
        <v/>
      </c>
      <c r="AM171" s="240" t="str">
        <f>IF(AM169="","",VLOOKUP(AM169,'シフト記号表（勤務時間帯）'!$C$6:$U$35,19,FALSE))</f>
        <v/>
      </c>
      <c r="AN171" s="238" t="str">
        <f>IF(AN169="","",VLOOKUP(AN169,'シフト記号表（勤務時間帯）'!$C$6:$U$35,19,FALSE))</f>
        <v/>
      </c>
      <c r="AO171" s="239" t="str">
        <f>IF(AO169="","",VLOOKUP(AO169,'シフト記号表（勤務時間帯）'!$C$6:$U$35,19,FALSE))</f>
        <v/>
      </c>
      <c r="AP171" s="239" t="str">
        <f>IF(AP169="","",VLOOKUP(AP169,'シフト記号表（勤務時間帯）'!$C$6:$U$35,19,FALSE))</f>
        <v/>
      </c>
      <c r="AQ171" s="239" t="str">
        <f>IF(AQ169="","",VLOOKUP(AQ169,'シフト記号表（勤務時間帯）'!$C$6:$U$35,19,FALSE))</f>
        <v/>
      </c>
      <c r="AR171" s="239" t="str">
        <f>IF(AR169="","",VLOOKUP(AR169,'シフト記号表（勤務時間帯）'!$C$6:$U$35,19,FALSE))</f>
        <v/>
      </c>
      <c r="AS171" s="239" t="str">
        <f>IF(AS169="","",VLOOKUP(AS169,'シフト記号表（勤務時間帯）'!$C$6:$U$35,19,FALSE))</f>
        <v/>
      </c>
      <c r="AT171" s="240" t="str">
        <f>IF(AT169="","",VLOOKUP(AT169,'シフト記号表（勤務時間帯）'!$C$6:$U$35,19,FALSE))</f>
        <v/>
      </c>
      <c r="AU171" s="238" t="str">
        <f>IF(AU169="","",VLOOKUP(AU169,'シフト記号表（勤務時間帯）'!$C$6:$U$35,19,FALSE))</f>
        <v/>
      </c>
      <c r="AV171" s="239" t="str">
        <f>IF(AV169="","",VLOOKUP(AV169,'シフト記号表（勤務時間帯）'!$C$6:$U$35,19,FALSE))</f>
        <v/>
      </c>
      <c r="AW171" s="239" t="str">
        <f>IF(AW169="","",VLOOKUP(AW169,'シフト記号表（勤務時間帯）'!$C$6:$U$35,19,FALSE))</f>
        <v/>
      </c>
      <c r="AX171" s="1264" t="str">
        <f>IF($BB$3="４週",SUM(S171:AT171),IF($BB$3="暦月",SUM(S171:AW171),""))</f>
        <v/>
      </c>
      <c r="AY171" s="1265"/>
      <c r="AZ171" s="1266" t="str">
        <f>IF($BB$3="４週",AX171/4,IF($BB$3="暦月",'勤務表（参考様式１_100名まで）'!AX171/('勤務表（参考様式１_100名まで）'!$BB$8/7),""))</f>
        <v/>
      </c>
      <c r="BA171" s="1267"/>
      <c r="BB171" s="1251"/>
      <c r="BC171" s="1252"/>
      <c r="BD171" s="1252"/>
      <c r="BE171" s="1252"/>
      <c r="BF171" s="1253"/>
    </row>
    <row r="172" spans="2:58" ht="20.25" customHeight="1" x14ac:dyDescent="0.2">
      <c r="B172" s="1268">
        <f>B169+1</f>
        <v>51</v>
      </c>
      <c r="C172" s="1269"/>
      <c r="D172" s="1270"/>
      <c r="E172" s="1271"/>
      <c r="F172" s="241"/>
      <c r="G172" s="1278"/>
      <c r="H172" s="1281"/>
      <c r="I172" s="1282"/>
      <c r="J172" s="1282"/>
      <c r="K172" s="1283"/>
      <c r="L172" s="1285"/>
      <c r="M172" s="1246"/>
      <c r="N172" s="1246"/>
      <c r="O172" s="1247"/>
      <c r="P172" s="1288" t="s">
        <v>340</v>
      </c>
      <c r="Q172" s="1289"/>
      <c r="R172" s="1290"/>
      <c r="S172" s="230"/>
      <c r="T172" s="231"/>
      <c r="U172" s="231"/>
      <c r="V172" s="231"/>
      <c r="W172" s="231"/>
      <c r="X172" s="231"/>
      <c r="Y172" s="232"/>
      <c r="Z172" s="230"/>
      <c r="AA172" s="231"/>
      <c r="AB172" s="231"/>
      <c r="AC172" s="231"/>
      <c r="AD172" s="231"/>
      <c r="AE172" s="231"/>
      <c r="AF172" s="232"/>
      <c r="AG172" s="230"/>
      <c r="AH172" s="231"/>
      <c r="AI172" s="231"/>
      <c r="AJ172" s="231"/>
      <c r="AK172" s="231"/>
      <c r="AL172" s="231"/>
      <c r="AM172" s="232"/>
      <c r="AN172" s="230"/>
      <c r="AO172" s="231"/>
      <c r="AP172" s="231"/>
      <c r="AQ172" s="231"/>
      <c r="AR172" s="231"/>
      <c r="AS172" s="231"/>
      <c r="AT172" s="232"/>
      <c r="AU172" s="230"/>
      <c r="AV172" s="231"/>
      <c r="AW172" s="231"/>
      <c r="AX172" s="1241"/>
      <c r="AY172" s="1242"/>
      <c r="AZ172" s="1243"/>
      <c r="BA172" s="1244"/>
      <c r="BB172" s="1245"/>
      <c r="BC172" s="1246"/>
      <c r="BD172" s="1246"/>
      <c r="BE172" s="1246"/>
      <c r="BF172" s="1247"/>
    </row>
    <row r="173" spans="2:58" ht="20.25" customHeight="1" x14ac:dyDescent="0.2">
      <c r="B173" s="1268"/>
      <c r="C173" s="1272"/>
      <c r="D173" s="1273"/>
      <c r="E173" s="1274"/>
      <c r="F173" s="233"/>
      <c r="G173" s="1279"/>
      <c r="H173" s="1284"/>
      <c r="I173" s="1282"/>
      <c r="J173" s="1282"/>
      <c r="K173" s="1283"/>
      <c r="L173" s="1286"/>
      <c r="M173" s="1249"/>
      <c r="N173" s="1249"/>
      <c r="O173" s="1250"/>
      <c r="P173" s="1254" t="s">
        <v>341</v>
      </c>
      <c r="Q173" s="1255"/>
      <c r="R173" s="1256"/>
      <c r="S173" s="234" t="str">
        <f>IF(S172="","",VLOOKUP(S172,'シフト記号表（勤務時間帯）'!$C$6:$K$35,9,FALSE))</f>
        <v/>
      </c>
      <c r="T173" s="235" t="str">
        <f>IF(T172="","",VLOOKUP(T172,'シフト記号表（勤務時間帯）'!$C$6:$K$35,9,FALSE))</f>
        <v/>
      </c>
      <c r="U173" s="235" t="str">
        <f>IF(U172="","",VLOOKUP(U172,'シフト記号表（勤務時間帯）'!$C$6:$K$35,9,FALSE))</f>
        <v/>
      </c>
      <c r="V173" s="235" t="str">
        <f>IF(V172="","",VLOOKUP(V172,'シフト記号表（勤務時間帯）'!$C$6:$K$35,9,FALSE))</f>
        <v/>
      </c>
      <c r="W173" s="235" t="str">
        <f>IF(W172="","",VLOOKUP(W172,'シフト記号表（勤務時間帯）'!$C$6:$K$35,9,FALSE))</f>
        <v/>
      </c>
      <c r="X173" s="235" t="str">
        <f>IF(X172="","",VLOOKUP(X172,'シフト記号表（勤務時間帯）'!$C$6:$K$35,9,FALSE))</f>
        <v/>
      </c>
      <c r="Y173" s="236" t="str">
        <f>IF(Y172="","",VLOOKUP(Y172,'シフト記号表（勤務時間帯）'!$C$6:$K$35,9,FALSE))</f>
        <v/>
      </c>
      <c r="Z173" s="234" t="str">
        <f>IF(Z172="","",VLOOKUP(Z172,'シフト記号表（勤務時間帯）'!$C$6:$K$35,9,FALSE))</f>
        <v/>
      </c>
      <c r="AA173" s="235" t="str">
        <f>IF(AA172="","",VLOOKUP(AA172,'シフト記号表（勤務時間帯）'!$C$6:$K$35,9,FALSE))</f>
        <v/>
      </c>
      <c r="AB173" s="235" t="str">
        <f>IF(AB172="","",VLOOKUP(AB172,'シフト記号表（勤務時間帯）'!$C$6:$K$35,9,FALSE))</f>
        <v/>
      </c>
      <c r="AC173" s="235" t="str">
        <f>IF(AC172="","",VLOOKUP(AC172,'シフト記号表（勤務時間帯）'!$C$6:$K$35,9,FALSE))</f>
        <v/>
      </c>
      <c r="AD173" s="235" t="str">
        <f>IF(AD172="","",VLOOKUP(AD172,'シフト記号表（勤務時間帯）'!$C$6:$K$35,9,FALSE))</f>
        <v/>
      </c>
      <c r="AE173" s="235" t="str">
        <f>IF(AE172="","",VLOOKUP(AE172,'シフト記号表（勤務時間帯）'!$C$6:$K$35,9,FALSE))</f>
        <v/>
      </c>
      <c r="AF173" s="236" t="str">
        <f>IF(AF172="","",VLOOKUP(AF172,'シフト記号表（勤務時間帯）'!$C$6:$K$35,9,FALSE))</f>
        <v/>
      </c>
      <c r="AG173" s="234" t="str">
        <f>IF(AG172="","",VLOOKUP(AG172,'シフト記号表（勤務時間帯）'!$C$6:$K$35,9,FALSE))</f>
        <v/>
      </c>
      <c r="AH173" s="235" t="str">
        <f>IF(AH172="","",VLOOKUP(AH172,'シフト記号表（勤務時間帯）'!$C$6:$K$35,9,FALSE))</f>
        <v/>
      </c>
      <c r="AI173" s="235" t="str">
        <f>IF(AI172="","",VLOOKUP(AI172,'シフト記号表（勤務時間帯）'!$C$6:$K$35,9,FALSE))</f>
        <v/>
      </c>
      <c r="AJ173" s="235" t="str">
        <f>IF(AJ172="","",VLOOKUP(AJ172,'シフト記号表（勤務時間帯）'!$C$6:$K$35,9,FALSE))</f>
        <v/>
      </c>
      <c r="AK173" s="235" t="str">
        <f>IF(AK172="","",VLOOKUP(AK172,'シフト記号表（勤務時間帯）'!$C$6:$K$35,9,FALSE))</f>
        <v/>
      </c>
      <c r="AL173" s="235" t="str">
        <f>IF(AL172="","",VLOOKUP(AL172,'シフト記号表（勤務時間帯）'!$C$6:$K$35,9,FALSE))</f>
        <v/>
      </c>
      <c r="AM173" s="236" t="str">
        <f>IF(AM172="","",VLOOKUP(AM172,'シフト記号表（勤務時間帯）'!$C$6:$K$35,9,FALSE))</f>
        <v/>
      </c>
      <c r="AN173" s="234" t="str">
        <f>IF(AN172="","",VLOOKUP(AN172,'シフト記号表（勤務時間帯）'!$C$6:$K$35,9,FALSE))</f>
        <v/>
      </c>
      <c r="AO173" s="235" t="str">
        <f>IF(AO172="","",VLOOKUP(AO172,'シフト記号表（勤務時間帯）'!$C$6:$K$35,9,FALSE))</f>
        <v/>
      </c>
      <c r="AP173" s="235" t="str">
        <f>IF(AP172="","",VLOOKUP(AP172,'シフト記号表（勤務時間帯）'!$C$6:$K$35,9,FALSE))</f>
        <v/>
      </c>
      <c r="AQ173" s="235" t="str">
        <f>IF(AQ172="","",VLOOKUP(AQ172,'シフト記号表（勤務時間帯）'!$C$6:$K$35,9,FALSE))</f>
        <v/>
      </c>
      <c r="AR173" s="235" t="str">
        <f>IF(AR172="","",VLOOKUP(AR172,'シフト記号表（勤務時間帯）'!$C$6:$K$35,9,FALSE))</f>
        <v/>
      </c>
      <c r="AS173" s="235" t="str">
        <f>IF(AS172="","",VLOOKUP(AS172,'シフト記号表（勤務時間帯）'!$C$6:$K$35,9,FALSE))</f>
        <v/>
      </c>
      <c r="AT173" s="236" t="str">
        <f>IF(AT172="","",VLOOKUP(AT172,'シフト記号表（勤務時間帯）'!$C$6:$K$35,9,FALSE))</f>
        <v/>
      </c>
      <c r="AU173" s="234" t="str">
        <f>IF(AU172="","",VLOOKUP(AU172,'シフト記号表（勤務時間帯）'!$C$6:$K$35,9,FALSE))</f>
        <v/>
      </c>
      <c r="AV173" s="235" t="str">
        <f>IF(AV172="","",VLOOKUP(AV172,'シフト記号表（勤務時間帯）'!$C$6:$K$35,9,FALSE))</f>
        <v/>
      </c>
      <c r="AW173" s="235" t="str">
        <f>IF(AW172="","",VLOOKUP(AW172,'シフト記号表（勤務時間帯）'!$C$6:$K$35,9,FALSE))</f>
        <v/>
      </c>
      <c r="AX173" s="1257" t="str">
        <f>IF($BB$3="４週",SUM(S173:AT173),IF($BB$3="暦月",SUM(S173:AW173),""))</f>
        <v/>
      </c>
      <c r="AY173" s="1258"/>
      <c r="AZ173" s="1259" t="str">
        <f>IF($BB$3="４週",AX173/4,IF($BB$3="暦月",'勤務表（参考様式１_100名まで）'!AX173/('勤務表（参考様式１_100名まで）'!$BB$8/7),""))</f>
        <v/>
      </c>
      <c r="BA173" s="1260"/>
      <c r="BB173" s="1248"/>
      <c r="BC173" s="1249"/>
      <c r="BD173" s="1249"/>
      <c r="BE173" s="1249"/>
      <c r="BF173" s="1250"/>
    </row>
    <row r="174" spans="2:58" ht="20.25" customHeight="1" x14ac:dyDescent="0.2">
      <c r="B174" s="1268"/>
      <c r="C174" s="1275"/>
      <c r="D174" s="1276"/>
      <c r="E174" s="1277"/>
      <c r="F174" s="242">
        <f>C172</f>
        <v>0</v>
      </c>
      <c r="G174" s="1280"/>
      <c r="H174" s="1284"/>
      <c r="I174" s="1282"/>
      <c r="J174" s="1282"/>
      <c r="K174" s="1283"/>
      <c r="L174" s="1287"/>
      <c r="M174" s="1252"/>
      <c r="N174" s="1252"/>
      <c r="O174" s="1253"/>
      <c r="P174" s="1261" t="s">
        <v>342</v>
      </c>
      <c r="Q174" s="1262"/>
      <c r="R174" s="1263"/>
      <c r="S174" s="238" t="str">
        <f>IF(S172="","",VLOOKUP(S172,'シフト記号表（勤務時間帯）'!$C$6:$U$35,19,FALSE))</f>
        <v/>
      </c>
      <c r="T174" s="239" t="str">
        <f>IF(T172="","",VLOOKUP(T172,'シフト記号表（勤務時間帯）'!$C$6:$U$35,19,FALSE))</f>
        <v/>
      </c>
      <c r="U174" s="239" t="str">
        <f>IF(U172="","",VLOOKUP(U172,'シフト記号表（勤務時間帯）'!$C$6:$U$35,19,FALSE))</f>
        <v/>
      </c>
      <c r="V174" s="239" t="str">
        <f>IF(V172="","",VLOOKUP(V172,'シフト記号表（勤務時間帯）'!$C$6:$U$35,19,FALSE))</f>
        <v/>
      </c>
      <c r="W174" s="239" t="str">
        <f>IF(W172="","",VLOOKUP(W172,'シフト記号表（勤務時間帯）'!$C$6:$U$35,19,FALSE))</f>
        <v/>
      </c>
      <c r="X174" s="239" t="str">
        <f>IF(X172="","",VLOOKUP(X172,'シフト記号表（勤務時間帯）'!$C$6:$U$35,19,FALSE))</f>
        <v/>
      </c>
      <c r="Y174" s="240" t="str">
        <f>IF(Y172="","",VLOOKUP(Y172,'シフト記号表（勤務時間帯）'!$C$6:$U$35,19,FALSE))</f>
        <v/>
      </c>
      <c r="Z174" s="238" t="str">
        <f>IF(Z172="","",VLOOKUP(Z172,'シフト記号表（勤務時間帯）'!$C$6:$U$35,19,FALSE))</f>
        <v/>
      </c>
      <c r="AA174" s="239" t="str">
        <f>IF(AA172="","",VLOOKUP(AA172,'シフト記号表（勤務時間帯）'!$C$6:$U$35,19,FALSE))</f>
        <v/>
      </c>
      <c r="AB174" s="239" t="str">
        <f>IF(AB172="","",VLOOKUP(AB172,'シフト記号表（勤務時間帯）'!$C$6:$U$35,19,FALSE))</f>
        <v/>
      </c>
      <c r="AC174" s="239" t="str">
        <f>IF(AC172="","",VLOOKUP(AC172,'シフト記号表（勤務時間帯）'!$C$6:$U$35,19,FALSE))</f>
        <v/>
      </c>
      <c r="AD174" s="239" t="str">
        <f>IF(AD172="","",VLOOKUP(AD172,'シフト記号表（勤務時間帯）'!$C$6:$U$35,19,FALSE))</f>
        <v/>
      </c>
      <c r="AE174" s="239" t="str">
        <f>IF(AE172="","",VLOOKUP(AE172,'シフト記号表（勤務時間帯）'!$C$6:$U$35,19,FALSE))</f>
        <v/>
      </c>
      <c r="AF174" s="240" t="str">
        <f>IF(AF172="","",VLOOKUP(AF172,'シフト記号表（勤務時間帯）'!$C$6:$U$35,19,FALSE))</f>
        <v/>
      </c>
      <c r="AG174" s="238" t="str">
        <f>IF(AG172="","",VLOOKUP(AG172,'シフト記号表（勤務時間帯）'!$C$6:$U$35,19,FALSE))</f>
        <v/>
      </c>
      <c r="AH174" s="239" t="str">
        <f>IF(AH172="","",VLOOKUP(AH172,'シフト記号表（勤務時間帯）'!$C$6:$U$35,19,FALSE))</f>
        <v/>
      </c>
      <c r="AI174" s="239" t="str">
        <f>IF(AI172="","",VLOOKUP(AI172,'シフト記号表（勤務時間帯）'!$C$6:$U$35,19,FALSE))</f>
        <v/>
      </c>
      <c r="AJ174" s="239" t="str">
        <f>IF(AJ172="","",VLOOKUP(AJ172,'シフト記号表（勤務時間帯）'!$C$6:$U$35,19,FALSE))</f>
        <v/>
      </c>
      <c r="AK174" s="239" t="str">
        <f>IF(AK172="","",VLOOKUP(AK172,'シフト記号表（勤務時間帯）'!$C$6:$U$35,19,FALSE))</f>
        <v/>
      </c>
      <c r="AL174" s="239" t="str">
        <f>IF(AL172="","",VLOOKUP(AL172,'シフト記号表（勤務時間帯）'!$C$6:$U$35,19,FALSE))</f>
        <v/>
      </c>
      <c r="AM174" s="240" t="str">
        <f>IF(AM172="","",VLOOKUP(AM172,'シフト記号表（勤務時間帯）'!$C$6:$U$35,19,FALSE))</f>
        <v/>
      </c>
      <c r="AN174" s="238" t="str">
        <f>IF(AN172="","",VLOOKUP(AN172,'シフト記号表（勤務時間帯）'!$C$6:$U$35,19,FALSE))</f>
        <v/>
      </c>
      <c r="AO174" s="239" t="str">
        <f>IF(AO172="","",VLOOKUP(AO172,'シフト記号表（勤務時間帯）'!$C$6:$U$35,19,FALSE))</f>
        <v/>
      </c>
      <c r="AP174" s="239" t="str">
        <f>IF(AP172="","",VLOOKUP(AP172,'シフト記号表（勤務時間帯）'!$C$6:$U$35,19,FALSE))</f>
        <v/>
      </c>
      <c r="AQ174" s="239" t="str">
        <f>IF(AQ172="","",VLOOKUP(AQ172,'シフト記号表（勤務時間帯）'!$C$6:$U$35,19,FALSE))</f>
        <v/>
      </c>
      <c r="AR174" s="239" t="str">
        <f>IF(AR172="","",VLOOKUP(AR172,'シフト記号表（勤務時間帯）'!$C$6:$U$35,19,FALSE))</f>
        <v/>
      </c>
      <c r="AS174" s="239" t="str">
        <f>IF(AS172="","",VLOOKUP(AS172,'シフト記号表（勤務時間帯）'!$C$6:$U$35,19,FALSE))</f>
        <v/>
      </c>
      <c r="AT174" s="240" t="str">
        <f>IF(AT172="","",VLOOKUP(AT172,'シフト記号表（勤務時間帯）'!$C$6:$U$35,19,FALSE))</f>
        <v/>
      </c>
      <c r="AU174" s="238" t="str">
        <f>IF(AU172="","",VLOOKUP(AU172,'シフト記号表（勤務時間帯）'!$C$6:$U$35,19,FALSE))</f>
        <v/>
      </c>
      <c r="AV174" s="239" t="str">
        <f>IF(AV172="","",VLOOKUP(AV172,'シフト記号表（勤務時間帯）'!$C$6:$U$35,19,FALSE))</f>
        <v/>
      </c>
      <c r="AW174" s="239" t="str">
        <f>IF(AW172="","",VLOOKUP(AW172,'シフト記号表（勤務時間帯）'!$C$6:$U$35,19,FALSE))</f>
        <v/>
      </c>
      <c r="AX174" s="1264" t="str">
        <f>IF($BB$3="４週",SUM(S174:AT174),IF($BB$3="暦月",SUM(S174:AW174),""))</f>
        <v/>
      </c>
      <c r="AY174" s="1265"/>
      <c r="AZ174" s="1266" t="str">
        <f>IF($BB$3="４週",AX174/4,IF($BB$3="暦月",'勤務表（参考様式１_100名まで）'!AX174/('勤務表（参考様式１_100名まで）'!$BB$8/7),""))</f>
        <v/>
      </c>
      <c r="BA174" s="1267"/>
      <c r="BB174" s="1251"/>
      <c r="BC174" s="1252"/>
      <c r="BD174" s="1252"/>
      <c r="BE174" s="1252"/>
      <c r="BF174" s="1253"/>
    </row>
    <row r="175" spans="2:58" ht="20.25" customHeight="1" x14ac:dyDescent="0.2">
      <c r="B175" s="1268">
        <f>B172+1</f>
        <v>52</v>
      </c>
      <c r="C175" s="1269"/>
      <c r="D175" s="1270"/>
      <c r="E175" s="1271"/>
      <c r="F175" s="241"/>
      <c r="G175" s="1278"/>
      <c r="H175" s="1281"/>
      <c r="I175" s="1282"/>
      <c r="J175" s="1282"/>
      <c r="K175" s="1283"/>
      <c r="L175" s="1285"/>
      <c r="M175" s="1246"/>
      <c r="N175" s="1246"/>
      <c r="O175" s="1247"/>
      <c r="P175" s="1288" t="s">
        <v>340</v>
      </c>
      <c r="Q175" s="1289"/>
      <c r="R175" s="1290"/>
      <c r="S175" s="230"/>
      <c r="T175" s="231"/>
      <c r="U175" s="231"/>
      <c r="V175" s="231"/>
      <c r="W175" s="231"/>
      <c r="X175" s="231"/>
      <c r="Y175" s="232"/>
      <c r="Z175" s="230"/>
      <c r="AA175" s="231"/>
      <c r="AB175" s="231"/>
      <c r="AC175" s="231"/>
      <c r="AD175" s="231"/>
      <c r="AE175" s="231"/>
      <c r="AF175" s="232"/>
      <c r="AG175" s="230"/>
      <c r="AH175" s="231"/>
      <c r="AI175" s="231"/>
      <c r="AJ175" s="231"/>
      <c r="AK175" s="231"/>
      <c r="AL175" s="231"/>
      <c r="AM175" s="232"/>
      <c r="AN175" s="230"/>
      <c r="AO175" s="231"/>
      <c r="AP175" s="231"/>
      <c r="AQ175" s="231"/>
      <c r="AR175" s="231"/>
      <c r="AS175" s="231"/>
      <c r="AT175" s="232"/>
      <c r="AU175" s="230"/>
      <c r="AV175" s="231"/>
      <c r="AW175" s="231"/>
      <c r="AX175" s="1241"/>
      <c r="AY175" s="1242"/>
      <c r="AZ175" s="1243"/>
      <c r="BA175" s="1244"/>
      <c r="BB175" s="1245"/>
      <c r="BC175" s="1246"/>
      <c r="BD175" s="1246"/>
      <c r="BE175" s="1246"/>
      <c r="BF175" s="1247"/>
    </row>
    <row r="176" spans="2:58" ht="20.25" customHeight="1" x14ac:dyDescent="0.2">
      <c r="B176" s="1268"/>
      <c r="C176" s="1272"/>
      <c r="D176" s="1273"/>
      <c r="E176" s="1274"/>
      <c r="F176" s="233"/>
      <c r="G176" s="1279"/>
      <c r="H176" s="1284"/>
      <c r="I176" s="1282"/>
      <c r="J176" s="1282"/>
      <c r="K176" s="1283"/>
      <c r="L176" s="1286"/>
      <c r="M176" s="1249"/>
      <c r="N176" s="1249"/>
      <c r="O176" s="1250"/>
      <c r="P176" s="1254" t="s">
        <v>341</v>
      </c>
      <c r="Q176" s="1255"/>
      <c r="R176" s="1256"/>
      <c r="S176" s="234" t="str">
        <f>IF(S175="","",VLOOKUP(S175,'シフト記号表（勤務時間帯）'!$C$6:$K$35,9,FALSE))</f>
        <v/>
      </c>
      <c r="T176" s="235" t="str">
        <f>IF(T175="","",VLOOKUP(T175,'シフト記号表（勤務時間帯）'!$C$6:$K$35,9,FALSE))</f>
        <v/>
      </c>
      <c r="U176" s="235" t="str">
        <f>IF(U175="","",VLOOKUP(U175,'シフト記号表（勤務時間帯）'!$C$6:$K$35,9,FALSE))</f>
        <v/>
      </c>
      <c r="V176" s="235" t="str">
        <f>IF(V175="","",VLOOKUP(V175,'シフト記号表（勤務時間帯）'!$C$6:$K$35,9,FALSE))</f>
        <v/>
      </c>
      <c r="W176" s="235" t="str">
        <f>IF(W175="","",VLOOKUP(W175,'シフト記号表（勤務時間帯）'!$C$6:$K$35,9,FALSE))</f>
        <v/>
      </c>
      <c r="X176" s="235" t="str">
        <f>IF(X175="","",VLOOKUP(X175,'シフト記号表（勤務時間帯）'!$C$6:$K$35,9,FALSE))</f>
        <v/>
      </c>
      <c r="Y176" s="236" t="str">
        <f>IF(Y175="","",VLOOKUP(Y175,'シフト記号表（勤務時間帯）'!$C$6:$K$35,9,FALSE))</f>
        <v/>
      </c>
      <c r="Z176" s="234" t="str">
        <f>IF(Z175="","",VLOOKUP(Z175,'シフト記号表（勤務時間帯）'!$C$6:$K$35,9,FALSE))</f>
        <v/>
      </c>
      <c r="AA176" s="235" t="str">
        <f>IF(AA175="","",VLOOKUP(AA175,'シフト記号表（勤務時間帯）'!$C$6:$K$35,9,FALSE))</f>
        <v/>
      </c>
      <c r="AB176" s="235" t="str">
        <f>IF(AB175="","",VLOOKUP(AB175,'シフト記号表（勤務時間帯）'!$C$6:$K$35,9,FALSE))</f>
        <v/>
      </c>
      <c r="AC176" s="235" t="str">
        <f>IF(AC175="","",VLOOKUP(AC175,'シフト記号表（勤務時間帯）'!$C$6:$K$35,9,FALSE))</f>
        <v/>
      </c>
      <c r="AD176" s="235" t="str">
        <f>IF(AD175="","",VLOOKUP(AD175,'シフト記号表（勤務時間帯）'!$C$6:$K$35,9,FALSE))</f>
        <v/>
      </c>
      <c r="AE176" s="235" t="str">
        <f>IF(AE175="","",VLOOKUP(AE175,'シフト記号表（勤務時間帯）'!$C$6:$K$35,9,FALSE))</f>
        <v/>
      </c>
      <c r="AF176" s="236" t="str">
        <f>IF(AF175="","",VLOOKUP(AF175,'シフト記号表（勤務時間帯）'!$C$6:$K$35,9,FALSE))</f>
        <v/>
      </c>
      <c r="AG176" s="234" t="str">
        <f>IF(AG175="","",VLOOKUP(AG175,'シフト記号表（勤務時間帯）'!$C$6:$K$35,9,FALSE))</f>
        <v/>
      </c>
      <c r="AH176" s="235" t="str">
        <f>IF(AH175="","",VLOOKUP(AH175,'シフト記号表（勤務時間帯）'!$C$6:$K$35,9,FALSE))</f>
        <v/>
      </c>
      <c r="AI176" s="235" t="str">
        <f>IF(AI175="","",VLOOKUP(AI175,'シフト記号表（勤務時間帯）'!$C$6:$K$35,9,FALSE))</f>
        <v/>
      </c>
      <c r="AJ176" s="235" t="str">
        <f>IF(AJ175="","",VLOOKUP(AJ175,'シフト記号表（勤務時間帯）'!$C$6:$K$35,9,FALSE))</f>
        <v/>
      </c>
      <c r="AK176" s="235" t="str">
        <f>IF(AK175="","",VLOOKUP(AK175,'シフト記号表（勤務時間帯）'!$C$6:$K$35,9,FALSE))</f>
        <v/>
      </c>
      <c r="AL176" s="235" t="str">
        <f>IF(AL175="","",VLOOKUP(AL175,'シフト記号表（勤務時間帯）'!$C$6:$K$35,9,FALSE))</f>
        <v/>
      </c>
      <c r="AM176" s="236" t="str">
        <f>IF(AM175="","",VLOOKUP(AM175,'シフト記号表（勤務時間帯）'!$C$6:$K$35,9,FALSE))</f>
        <v/>
      </c>
      <c r="AN176" s="234" t="str">
        <f>IF(AN175="","",VLOOKUP(AN175,'シフト記号表（勤務時間帯）'!$C$6:$K$35,9,FALSE))</f>
        <v/>
      </c>
      <c r="AO176" s="235" t="str">
        <f>IF(AO175="","",VLOOKUP(AO175,'シフト記号表（勤務時間帯）'!$C$6:$K$35,9,FALSE))</f>
        <v/>
      </c>
      <c r="AP176" s="235" t="str">
        <f>IF(AP175="","",VLOOKUP(AP175,'シフト記号表（勤務時間帯）'!$C$6:$K$35,9,FALSE))</f>
        <v/>
      </c>
      <c r="AQ176" s="235" t="str">
        <f>IF(AQ175="","",VLOOKUP(AQ175,'シフト記号表（勤務時間帯）'!$C$6:$K$35,9,FALSE))</f>
        <v/>
      </c>
      <c r="AR176" s="235" t="str">
        <f>IF(AR175="","",VLOOKUP(AR175,'シフト記号表（勤務時間帯）'!$C$6:$K$35,9,FALSE))</f>
        <v/>
      </c>
      <c r="AS176" s="235" t="str">
        <f>IF(AS175="","",VLOOKUP(AS175,'シフト記号表（勤務時間帯）'!$C$6:$K$35,9,FALSE))</f>
        <v/>
      </c>
      <c r="AT176" s="236" t="str">
        <f>IF(AT175="","",VLOOKUP(AT175,'シフト記号表（勤務時間帯）'!$C$6:$K$35,9,FALSE))</f>
        <v/>
      </c>
      <c r="AU176" s="234" t="str">
        <f>IF(AU175="","",VLOOKUP(AU175,'シフト記号表（勤務時間帯）'!$C$6:$K$35,9,FALSE))</f>
        <v/>
      </c>
      <c r="AV176" s="235" t="str">
        <f>IF(AV175="","",VLOOKUP(AV175,'シフト記号表（勤務時間帯）'!$C$6:$K$35,9,FALSE))</f>
        <v/>
      </c>
      <c r="AW176" s="235" t="str">
        <f>IF(AW175="","",VLOOKUP(AW175,'シフト記号表（勤務時間帯）'!$C$6:$K$35,9,FALSE))</f>
        <v/>
      </c>
      <c r="AX176" s="1257" t="str">
        <f>IF($BB$3="４週",SUM(S176:AT176),IF($BB$3="暦月",SUM(S176:AW176),""))</f>
        <v/>
      </c>
      <c r="AY176" s="1258"/>
      <c r="AZ176" s="1259" t="str">
        <f>IF($BB$3="４週",AX176/4,IF($BB$3="暦月",'勤務表（参考様式１_100名まで）'!AX176/('勤務表（参考様式１_100名まで）'!$BB$8/7),""))</f>
        <v/>
      </c>
      <c r="BA176" s="1260"/>
      <c r="BB176" s="1248"/>
      <c r="BC176" s="1249"/>
      <c r="BD176" s="1249"/>
      <c r="BE176" s="1249"/>
      <c r="BF176" s="1250"/>
    </row>
    <row r="177" spans="2:58" ht="20.25" customHeight="1" x14ac:dyDescent="0.2">
      <c r="B177" s="1268"/>
      <c r="C177" s="1275"/>
      <c r="D177" s="1276"/>
      <c r="E177" s="1277"/>
      <c r="F177" s="242">
        <f>C175</f>
        <v>0</v>
      </c>
      <c r="G177" s="1280"/>
      <c r="H177" s="1284"/>
      <c r="I177" s="1282"/>
      <c r="J177" s="1282"/>
      <c r="K177" s="1283"/>
      <c r="L177" s="1287"/>
      <c r="M177" s="1252"/>
      <c r="N177" s="1252"/>
      <c r="O177" s="1253"/>
      <c r="P177" s="1261" t="s">
        <v>342</v>
      </c>
      <c r="Q177" s="1262"/>
      <c r="R177" s="1263"/>
      <c r="S177" s="238" t="str">
        <f>IF(S175="","",VLOOKUP(S175,'シフト記号表（勤務時間帯）'!$C$6:$U$35,19,FALSE))</f>
        <v/>
      </c>
      <c r="T177" s="239" t="str">
        <f>IF(T175="","",VLOOKUP(T175,'シフト記号表（勤務時間帯）'!$C$6:$U$35,19,FALSE))</f>
        <v/>
      </c>
      <c r="U177" s="239" t="str">
        <f>IF(U175="","",VLOOKUP(U175,'シフト記号表（勤務時間帯）'!$C$6:$U$35,19,FALSE))</f>
        <v/>
      </c>
      <c r="V177" s="239" t="str">
        <f>IF(V175="","",VLOOKUP(V175,'シフト記号表（勤務時間帯）'!$C$6:$U$35,19,FALSE))</f>
        <v/>
      </c>
      <c r="W177" s="239" t="str">
        <f>IF(W175="","",VLOOKUP(W175,'シフト記号表（勤務時間帯）'!$C$6:$U$35,19,FALSE))</f>
        <v/>
      </c>
      <c r="X177" s="239" t="str">
        <f>IF(X175="","",VLOOKUP(X175,'シフト記号表（勤務時間帯）'!$C$6:$U$35,19,FALSE))</f>
        <v/>
      </c>
      <c r="Y177" s="240" t="str">
        <f>IF(Y175="","",VLOOKUP(Y175,'シフト記号表（勤務時間帯）'!$C$6:$U$35,19,FALSE))</f>
        <v/>
      </c>
      <c r="Z177" s="238" t="str">
        <f>IF(Z175="","",VLOOKUP(Z175,'シフト記号表（勤務時間帯）'!$C$6:$U$35,19,FALSE))</f>
        <v/>
      </c>
      <c r="AA177" s="239" t="str">
        <f>IF(AA175="","",VLOOKUP(AA175,'シフト記号表（勤務時間帯）'!$C$6:$U$35,19,FALSE))</f>
        <v/>
      </c>
      <c r="AB177" s="239" t="str">
        <f>IF(AB175="","",VLOOKUP(AB175,'シフト記号表（勤務時間帯）'!$C$6:$U$35,19,FALSE))</f>
        <v/>
      </c>
      <c r="AC177" s="239" t="str">
        <f>IF(AC175="","",VLOOKUP(AC175,'シフト記号表（勤務時間帯）'!$C$6:$U$35,19,FALSE))</f>
        <v/>
      </c>
      <c r="AD177" s="239" t="str">
        <f>IF(AD175="","",VLOOKUP(AD175,'シフト記号表（勤務時間帯）'!$C$6:$U$35,19,FALSE))</f>
        <v/>
      </c>
      <c r="AE177" s="239" t="str">
        <f>IF(AE175="","",VLOOKUP(AE175,'シフト記号表（勤務時間帯）'!$C$6:$U$35,19,FALSE))</f>
        <v/>
      </c>
      <c r="AF177" s="240" t="str">
        <f>IF(AF175="","",VLOOKUP(AF175,'シフト記号表（勤務時間帯）'!$C$6:$U$35,19,FALSE))</f>
        <v/>
      </c>
      <c r="AG177" s="238" t="str">
        <f>IF(AG175="","",VLOOKUP(AG175,'シフト記号表（勤務時間帯）'!$C$6:$U$35,19,FALSE))</f>
        <v/>
      </c>
      <c r="AH177" s="239" t="str">
        <f>IF(AH175="","",VLOOKUP(AH175,'シフト記号表（勤務時間帯）'!$C$6:$U$35,19,FALSE))</f>
        <v/>
      </c>
      <c r="AI177" s="239" t="str">
        <f>IF(AI175="","",VLOOKUP(AI175,'シフト記号表（勤務時間帯）'!$C$6:$U$35,19,FALSE))</f>
        <v/>
      </c>
      <c r="AJ177" s="239" t="str">
        <f>IF(AJ175="","",VLOOKUP(AJ175,'シフト記号表（勤務時間帯）'!$C$6:$U$35,19,FALSE))</f>
        <v/>
      </c>
      <c r="AK177" s="239" t="str">
        <f>IF(AK175="","",VLOOKUP(AK175,'シフト記号表（勤務時間帯）'!$C$6:$U$35,19,FALSE))</f>
        <v/>
      </c>
      <c r="AL177" s="239" t="str">
        <f>IF(AL175="","",VLOOKUP(AL175,'シフト記号表（勤務時間帯）'!$C$6:$U$35,19,FALSE))</f>
        <v/>
      </c>
      <c r="AM177" s="240" t="str">
        <f>IF(AM175="","",VLOOKUP(AM175,'シフト記号表（勤務時間帯）'!$C$6:$U$35,19,FALSE))</f>
        <v/>
      </c>
      <c r="AN177" s="238" t="str">
        <f>IF(AN175="","",VLOOKUP(AN175,'シフト記号表（勤務時間帯）'!$C$6:$U$35,19,FALSE))</f>
        <v/>
      </c>
      <c r="AO177" s="239" t="str">
        <f>IF(AO175="","",VLOOKUP(AO175,'シフト記号表（勤務時間帯）'!$C$6:$U$35,19,FALSE))</f>
        <v/>
      </c>
      <c r="AP177" s="239" t="str">
        <f>IF(AP175="","",VLOOKUP(AP175,'シフト記号表（勤務時間帯）'!$C$6:$U$35,19,FALSE))</f>
        <v/>
      </c>
      <c r="AQ177" s="239" t="str">
        <f>IF(AQ175="","",VLOOKUP(AQ175,'シフト記号表（勤務時間帯）'!$C$6:$U$35,19,FALSE))</f>
        <v/>
      </c>
      <c r="AR177" s="239" t="str">
        <f>IF(AR175="","",VLOOKUP(AR175,'シフト記号表（勤務時間帯）'!$C$6:$U$35,19,FALSE))</f>
        <v/>
      </c>
      <c r="AS177" s="239" t="str">
        <f>IF(AS175="","",VLOOKUP(AS175,'シフト記号表（勤務時間帯）'!$C$6:$U$35,19,FALSE))</f>
        <v/>
      </c>
      <c r="AT177" s="240" t="str">
        <f>IF(AT175="","",VLOOKUP(AT175,'シフト記号表（勤務時間帯）'!$C$6:$U$35,19,FALSE))</f>
        <v/>
      </c>
      <c r="AU177" s="238" t="str">
        <f>IF(AU175="","",VLOOKUP(AU175,'シフト記号表（勤務時間帯）'!$C$6:$U$35,19,FALSE))</f>
        <v/>
      </c>
      <c r="AV177" s="239" t="str">
        <f>IF(AV175="","",VLOOKUP(AV175,'シフト記号表（勤務時間帯）'!$C$6:$U$35,19,FALSE))</f>
        <v/>
      </c>
      <c r="AW177" s="239" t="str">
        <f>IF(AW175="","",VLOOKUP(AW175,'シフト記号表（勤務時間帯）'!$C$6:$U$35,19,FALSE))</f>
        <v/>
      </c>
      <c r="AX177" s="1264" t="str">
        <f>IF($BB$3="４週",SUM(S177:AT177),IF($BB$3="暦月",SUM(S177:AW177),""))</f>
        <v/>
      </c>
      <c r="AY177" s="1265"/>
      <c r="AZ177" s="1266" t="str">
        <f>IF($BB$3="４週",AX177/4,IF($BB$3="暦月",'勤務表（参考様式１_100名まで）'!AX177/('勤務表（参考様式１_100名まで）'!$BB$8/7),""))</f>
        <v/>
      </c>
      <c r="BA177" s="1267"/>
      <c r="BB177" s="1251"/>
      <c r="BC177" s="1252"/>
      <c r="BD177" s="1252"/>
      <c r="BE177" s="1252"/>
      <c r="BF177" s="1253"/>
    </row>
    <row r="178" spans="2:58" ht="20.25" customHeight="1" x14ac:dyDescent="0.2">
      <c r="B178" s="1268">
        <f>B175+1</f>
        <v>53</v>
      </c>
      <c r="C178" s="1269"/>
      <c r="D178" s="1270"/>
      <c r="E178" s="1271"/>
      <c r="F178" s="241"/>
      <c r="G178" s="1278"/>
      <c r="H178" s="1281"/>
      <c r="I178" s="1282"/>
      <c r="J178" s="1282"/>
      <c r="K178" s="1283"/>
      <c r="L178" s="1285"/>
      <c r="M178" s="1246"/>
      <c r="N178" s="1246"/>
      <c r="O178" s="1247"/>
      <c r="P178" s="1288" t="s">
        <v>340</v>
      </c>
      <c r="Q178" s="1289"/>
      <c r="R178" s="1290"/>
      <c r="S178" s="230"/>
      <c r="T178" s="231"/>
      <c r="U178" s="231"/>
      <c r="V178" s="231"/>
      <c r="W178" s="231"/>
      <c r="X178" s="231"/>
      <c r="Y178" s="232"/>
      <c r="Z178" s="230"/>
      <c r="AA178" s="231"/>
      <c r="AB178" s="231"/>
      <c r="AC178" s="231"/>
      <c r="AD178" s="231"/>
      <c r="AE178" s="231"/>
      <c r="AF178" s="232"/>
      <c r="AG178" s="230"/>
      <c r="AH178" s="231"/>
      <c r="AI178" s="231"/>
      <c r="AJ178" s="231"/>
      <c r="AK178" s="231"/>
      <c r="AL178" s="231"/>
      <c r="AM178" s="232"/>
      <c r="AN178" s="230"/>
      <c r="AO178" s="231"/>
      <c r="AP178" s="231"/>
      <c r="AQ178" s="231"/>
      <c r="AR178" s="231"/>
      <c r="AS178" s="231"/>
      <c r="AT178" s="232"/>
      <c r="AU178" s="230"/>
      <c r="AV178" s="231"/>
      <c r="AW178" s="231"/>
      <c r="AX178" s="1241"/>
      <c r="AY178" s="1242"/>
      <c r="AZ178" s="1243"/>
      <c r="BA178" s="1244"/>
      <c r="BB178" s="1245"/>
      <c r="BC178" s="1246"/>
      <c r="BD178" s="1246"/>
      <c r="BE178" s="1246"/>
      <c r="BF178" s="1247"/>
    </row>
    <row r="179" spans="2:58" ht="20.25" customHeight="1" x14ac:dyDescent="0.2">
      <c r="B179" s="1268"/>
      <c r="C179" s="1272"/>
      <c r="D179" s="1273"/>
      <c r="E179" s="1274"/>
      <c r="F179" s="233"/>
      <c r="G179" s="1279"/>
      <c r="H179" s="1284"/>
      <c r="I179" s="1282"/>
      <c r="J179" s="1282"/>
      <c r="K179" s="1283"/>
      <c r="L179" s="1286"/>
      <c r="M179" s="1249"/>
      <c r="N179" s="1249"/>
      <c r="O179" s="1250"/>
      <c r="P179" s="1254" t="s">
        <v>341</v>
      </c>
      <c r="Q179" s="1255"/>
      <c r="R179" s="1256"/>
      <c r="S179" s="234" t="str">
        <f>IF(S178="","",VLOOKUP(S178,'シフト記号表（勤務時間帯）'!$C$6:$K$35,9,FALSE))</f>
        <v/>
      </c>
      <c r="T179" s="235" t="str">
        <f>IF(T178="","",VLOOKUP(T178,'シフト記号表（勤務時間帯）'!$C$6:$K$35,9,FALSE))</f>
        <v/>
      </c>
      <c r="U179" s="235" t="str">
        <f>IF(U178="","",VLOOKUP(U178,'シフト記号表（勤務時間帯）'!$C$6:$K$35,9,FALSE))</f>
        <v/>
      </c>
      <c r="V179" s="235" t="str">
        <f>IF(V178="","",VLOOKUP(V178,'シフト記号表（勤務時間帯）'!$C$6:$K$35,9,FALSE))</f>
        <v/>
      </c>
      <c r="W179" s="235" t="str">
        <f>IF(W178="","",VLOOKUP(W178,'シフト記号表（勤務時間帯）'!$C$6:$K$35,9,FALSE))</f>
        <v/>
      </c>
      <c r="X179" s="235" t="str">
        <f>IF(X178="","",VLOOKUP(X178,'シフト記号表（勤務時間帯）'!$C$6:$K$35,9,FALSE))</f>
        <v/>
      </c>
      <c r="Y179" s="236" t="str">
        <f>IF(Y178="","",VLOOKUP(Y178,'シフト記号表（勤務時間帯）'!$C$6:$K$35,9,FALSE))</f>
        <v/>
      </c>
      <c r="Z179" s="234" t="str">
        <f>IF(Z178="","",VLOOKUP(Z178,'シフト記号表（勤務時間帯）'!$C$6:$K$35,9,FALSE))</f>
        <v/>
      </c>
      <c r="AA179" s="235" t="str">
        <f>IF(AA178="","",VLOOKUP(AA178,'シフト記号表（勤務時間帯）'!$C$6:$K$35,9,FALSE))</f>
        <v/>
      </c>
      <c r="AB179" s="235" t="str">
        <f>IF(AB178="","",VLOOKUP(AB178,'シフト記号表（勤務時間帯）'!$C$6:$K$35,9,FALSE))</f>
        <v/>
      </c>
      <c r="AC179" s="235" t="str">
        <f>IF(AC178="","",VLOOKUP(AC178,'シフト記号表（勤務時間帯）'!$C$6:$K$35,9,FALSE))</f>
        <v/>
      </c>
      <c r="AD179" s="235" t="str">
        <f>IF(AD178="","",VLOOKUP(AD178,'シフト記号表（勤務時間帯）'!$C$6:$K$35,9,FALSE))</f>
        <v/>
      </c>
      <c r="AE179" s="235" t="str">
        <f>IF(AE178="","",VLOOKUP(AE178,'シフト記号表（勤務時間帯）'!$C$6:$K$35,9,FALSE))</f>
        <v/>
      </c>
      <c r="AF179" s="236" t="str">
        <f>IF(AF178="","",VLOOKUP(AF178,'シフト記号表（勤務時間帯）'!$C$6:$K$35,9,FALSE))</f>
        <v/>
      </c>
      <c r="AG179" s="234" t="str">
        <f>IF(AG178="","",VLOOKUP(AG178,'シフト記号表（勤務時間帯）'!$C$6:$K$35,9,FALSE))</f>
        <v/>
      </c>
      <c r="AH179" s="235" t="str">
        <f>IF(AH178="","",VLOOKUP(AH178,'シフト記号表（勤務時間帯）'!$C$6:$K$35,9,FALSE))</f>
        <v/>
      </c>
      <c r="AI179" s="235" t="str">
        <f>IF(AI178="","",VLOOKUP(AI178,'シフト記号表（勤務時間帯）'!$C$6:$K$35,9,FALSE))</f>
        <v/>
      </c>
      <c r="AJ179" s="235" t="str">
        <f>IF(AJ178="","",VLOOKUP(AJ178,'シフト記号表（勤務時間帯）'!$C$6:$K$35,9,FALSE))</f>
        <v/>
      </c>
      <c r="AK179" s="235" t="str">
        <f>IF(AK178="","",VLOOKUP(AK178,'シフト記号表（勤務時間帯）'!$C$6:$K$35,9,FALSE))</f>
        <v/>
      </c>
      <c r="AL179" s="235" t="str">
        <f>IF(AL178="","",VLOOKUP(AL178,'シフト記号表（勤務時間帯）'!$C$6:$K$35,9,FALSE))</f>
        <v/>
      </c>
      <c r="AM179" s="236" t="str">
        <f>IF(AM178="","",VLOOKUP(AM178,'シフト記号表（勤務時間帯）'!$C$6:$K$35,9,FALSE))</f>
        <v/>
      </c>
      <c r="AN179" s="234" t="str">
        <f>IF(AN178="","",VLOOKUP(AN178,'シフト記号表（勤務時間帯）'!$C$6:$K$35,9,FALSE))</f>
        <v/>
      </c>
      <c r="AO179" s="235" t="str">
        <f>IF(AO178="","",VLOOKUP(AO178,'シフト記号表（勤務時間帯）'!$C$6:$K$35,9,FALSE))</f>
        <v/>
      </c>
      <c r="AP179" s="235" t="str">
        <f>IF(AP178="","",VLOOKUP(AP178,'シフト記号表（勤務時間帯）'!$C$6:$K$35,9,FALSE))</f>
        <v/>
      </c>
      <c r="AQ179" s="235" t="str">
        <f>IF(AQ178="","",VLOOKUP(AQ178,'シフト記号表（勤務時間帯）'!$C$6:$K$35,9,FALSE))</f>
        <v/>
      </c>
      <c r="AR179" s="235" t="str">
        <f>IF(AR178="","",VLOOKUP(AR178,'シフト記号表（勤務時間帯）'!$C$6:$K$35,9,FALSE))</f>
        <v/>
      </c>
      <c r="AS179" s="235" t="str">
        <f>IF(AS178="","",VLOOKUP(AS178,'シフト記号表（勤務時間帯）'!$C$6:$K$35,9,FALSE))</f>
        <v/>
      </c>
      <c r="AT179" s="236" t="str">
        <f>IF(AT178="","",VLOOKUP(AT178,'シフト記号表（勤務時間帯）'!$C$6:$K$35,9,FALSE))</f>
        <v/>
      </c>
      <c r="AU179" s="234" t="str">
        <f>IF(AU178="","",VLOOKUP(AU178,'シフト記号表（勤務時間帯）'!$C$6:$K$35,9,FALSE))</f>
        <v/>
      </c>
      <c r="AV179" s="235" t="str">
        <f>IF(AV178="","",VLOOKUP(AV178,'シフト記号表（勤務時間帯）'!$C$6:$K$35,9,FALSE))</f>
        <v/>
      </c>
      <c r="AW179" s="235" t="str">
        <f>IF(AW178="","",VLOOKUP(AW178,'シフト記号表（勤務時間帯）'!$C$6:$K$35,9,FALSE))</f>
        <v/>
      </c>
      <c r="AX179" s="1257" t="str">
        <f>IF($BB$3="４週",SUM(S179:AT179),IF($BB$3="暦月",SUM(S179:AW179),""))</f>
        <v/>
      </c>
      <c r="AY179" s="1258"/>
      <c r="AZ179" s="1259" t="str">
        <f>IF($BB$3="４週",AX179/4,IF($BB$3="暦月",'勤務表（参考様式１_100名まで）'!AX179/('勤務表（参考様式１_100名まで）'!$BB$8/7),""))</f>
        <v/>
      </c>
      <c r="BA179" s="1260"/>
      <c r="BB179" s="1248"/>
      <c r="BC179" s="1249"/>
      <c r="BD179" s="1249"/>
      <c r="BE179" s="1249"/>
      <c r="BF179" s="1250"/>
    </row>
    <row r="180" spans="2:58" ht="20.25" customHeight="1" x14ac:dyDescent="0.2">
      <c r="B180" s="1268"/>
      <c r="C180" s="1275"/>
      <c r="D180" s="1276"/>
      <c r="E180" s="1277"/>
      <c r="F180" s="242">
        <f>C178</f>
        <v>0</v>
      </c>
      <c r="G180" s="1280"/>
      <c r="H180" s="1284"/>
      <c r="I180" s="1282"/>
      <c r="J180" s="1282"/>
      <c r="K180" s="1283"/>
      <c r="L180" s="1287"/>
      <c r="M180" s="1252"/>
      <c r="N180" s="1252"/>
      <c r="O180" s="1253"/>
      <c r="P180" s="1261" t="s">
        <v>342</v>
      </c>
      <c r="Q180" s="1262"/>
      <c r="R180" s="1263"/>
      <c r="S180" s="238" t="str">
        <f>IF(S178="","",VLOOKUP(S178,'シフト記号表（勤務時間帯）'!$C$6:$U$35,19,FALSE))</f>
        <v/>
      </c>
      <c r="T180" s="239" t="str">
        <f>IF(T178="","",VLOOKUP(T178,'シフト記号表（勤務時間帯）'!$C$6:$U$35,19,FALSE))</f>
        <v/>
      </c>
      <c r="U180" s="239" t="str">
        <f>IF(U178="","",VLOOKUP(U178,'シフト記号表（勤務時間帯）'!$C$6:$U$35,19,FALSE))</f>
        <v/>
      </c>
      <c r="V180" s="239" t="str">
        <f>IF(V178="","",VLOOKUP(V178,'シフト記号表（勤務時間帯）'!$C$6:$U$35,19,FALSE))</f>
        <v/>
      </c>
      <c r="W180" s="239" t="str">
        <f>IF(W178="","",VLOOKUP(W178,'シフト記号表（勤務時間帯）'!$C$6:$U$35,19,FALSE))</f>
        <v/>
      </c>
      <c r="X180" s="239" t="str">
        <f>IF(X178="","",VLOOKUP(X178,'シフト記号表（勤務時間帯）'!$C$6:$U$35,19,FALSE))</f>
        <v/>
      </c>
      <c r="Y180" s="240" t="str">
        <f>IF(Y178="","",VLOOKUP(Y178,'シフト記号表（勤務時間帯）'!$C$6:$U$35,19,FALSE))</f>
        <v/>
      </c>
      <c r="Z180" s="238" t="str">
        <f>IF(Z178="","",VLOOKUP(Z178,'シフト記号表（勤務時間帯）'!$C$6:$U$35,19,FALSE))</f>
        <v/>
      </c>
      <c r="AA180" s="239" t="str">
        <f>IF(AA178="","",VLOOKUP(AA178,'シフト記号表（勤務時間帯）'!$C$6:$U$35,19,FALSE))</f>
        <v/>
      </c>
      <c r="AB180" s="239" t="str">
        <f>IF(AB178="","",VLOOKUP(AB178,'シフト記号表（勤務時間帯）'!$C$6:$U$35,19,FALSE))</f>
        <v/>
      </c>
      <c r="AC180" s="239" t="str">
        <f>IF(AC178="","",VLOOKUP(AC178,'シフト記号表（勤務時間帯）'!$C$6:$U$35,19,FALSE))</f>
        <v/>
      </c>
      <c r="AD180" s="239" t="str">
        <f>IF(AD178="","",VLOOKUP(AD178,'シフト記号表（勤務時間帯）'!$C$6:$U$35,19,FALSE))</f>
        <v/>
      </c>
      <c r="AE180" s="239" t="str">
        <f>IF(AE178="","",VLOOKUP(AE178,'シフト記号表（勤務時間帯）'!$C$6:$U$35,19,FALSE))</f>
        <v/>
      </c>
      <c r="AF180" s="240" t="str">
        <f>IF(AF178="","",VLOOKUP(AF178,'シフト記号表（勤務時間帯）'!$C$6:$U$35,19,FALSE))</f>
        <v/>
      </c>
      <c r="AG180" s="238" t="str">
        <f>IF(AG178="","",VLOOKUP(AG178,'シフト記号表（勤務時間帯）'!$C$6:$U$35,19,FALSE))</f>
        <v/>
      </c>
      <c r="AH180" s="239" t="str">
        <f>IF(AH178="","",VLOOKUP(AH178,'シフト記号表（勤務時間帯）'!$C$6:$U$35,19,FALSE))</f>
        <v/>
      </c>
      <c r="AI180" s="239" t="str">
        <f>IF(AI178="","",VLOOKUP(AI178,'シフト記号表（勤務時間帯）'!$C$6:$U$35,19,FALSE))</f>
        <v/>
      </c>
      <c r="AJ180" s="239" t="str">
        <f>IF(AJ178="","",VLOOKUP(AJ178,'シフト記号表（勤務時間帯）'!$C$6:$U$35,19,FALSE))</f>
        <v/>
      </c>
      <c r="AK180" s="239" t="str">
        <f>IF(AK178="","",VLOOKUP(AK178,'シフト記号表（勤務時間帯）'!$C$6:$U$35,19,FALSE))</f>
        <v/>
      </c>
      <c r="AL180" s="239" t="str">
        <f>IF(AL178="","",VLOOKUP(AL178,'シフト記号表（勤務時間帯）'!$C$6:$U$35,19,FALSE))</f>
        <v/>
      </c>
      <c r="AM180" s="240" t="str">
        <f>IF(AM178="","",VLOOKUP(AM178,'シフト記号表（勤務時間帯）'!$C$6:$U$35,19,FALSE))</f>
        <v/>
      </c>
      <c r="AN180" s="238" t="str">
        <f>IF(AN178="","",VLOOKUP(AN178,'シフト記号表（勤務時間帯）'!$C$6:$U$35,19,FALSE))</f>
        <v/>
      </c>
      <c r="AO180" s="239" t="str">
        <f>IF(AO178="","",VLOOKUP(AO178,'シフト記号表（勤務時間帯）'!$C$6:$U$35,19,FALSE))</f>
        <v/>
      </c>
      <c r="AP180" s="239" t="str">
        <f>IF(AP178="","",VLOOKUP(AP178,'シフト記号表（勤務時間帯）'!$C$6:$U$35,19,FALSE))</f>
        <v/>
      </c>
      <c r="AQ180" s="239" t="str">
        <f>IF(AQ178="","",VLOOKUP(AQ178,'シフト記号表（勤務時間帯）'!$C$6:$U$35,19,FALSE))</f>
        <v/>
      </c>
      <c r="AR180" s="239" t="str">
        <f>IF(AR178="","",VLOOKUP(AR178,'シフト記号表（勤務時間帯）'!$C$6:$U$35,19,FALSE))</f>
        <v/>
      </c>
      <c r="AS180" s="239" t="str">
        <f>IF(AS178="","",VLOOKUP(AS178,'シフト記号表（勤務時間帯）'!$C$6:$U$35,19,FALSE))</f>
        <v/>
      </c>
      <c r="AT180" s="240" t="str">
        <f>IF(AT178="","",VLOOKUP(AT178,'シフト記号表（勤務時間帯）'!$C$6:$U$35,19,FALSE))</f>
        <v/>
      </c>
      <c r="AU180" s="238" t="str">
        <f>IF(AU178="","",VLOOKUP(AU178,'シフト記号表（勤務時間帯）'!$C$6:$U$35,19,FALSE))</f>
        <v/>
      </c>
      <c r="AV180" s="239" t="str">
        <f>IF(AV178="","",VLOOKUP(AV178,'シフト記号表（勤務時間帯）'!$C$6:$U$35,19,FALSE))</f>
        <v/>
      </c>
      <c r="AW180" s="239" t="str">
        <f>IF(AW178="","",VLOOKUP(AW178,'シフト記号表（勤務時間帯）'!$C$6:$U$35,19,FALSE))</f>
        <v/>
      </c>
      <c r="AX180" s="1264" t="str">
        <f>IF($BB$3="４週",SUM(S180:AT180),IF($BB$3="暦月",SUM(S180:AW180),""))</f>
        <v/>
      </c>
      <c r="AY180" s="1265"/>
      <c r="AZ180" s="1266" t="str">
        <f>IF($BB$3="４週",AX180/4,IF($BB$3="暦月",'勤務表（参考様式１_100名まで）'!AX180/('勤務表（参考様式１_100名まで）'!$BB$8/7),""))</f>
        <v/>
      </c>
      <c r="BA180" s="1267"/>
      <c r="BB180" s="1251"/>
      <c r="BC180" s="1252"/>
      <c r="BD180" s="1252"/>
      <c r="BE180" s="1252"/>
      <c r="BF180" s="1253"/>
    </row>
    <row r="181" spans="2:58" ht="20.25" customHeight="1" x14ac:dyDescent="0.2">
      <c r="B181" s="1268">
        <f>B178+1</f>
        <v>54</v>
      </c>
      <c r="C181" s="1269"/>
      <c r="D181" s="1270"/>
      <c r="E181" s="1271"/>
      <c r="F181" s="241"/>
      <c r="G181" s="1278"/>
      <c r="H181" s="1281"/>
      <c r="I181" s="1282"/>
      <c r="J181" s="1282"/>
      <c r="K181" s="1283"/>
      <c r="L181" s="1285"/>
      <c r="M181" s="1246"/>
      <c r="N181" s="1246"/>
      <c r="O181" s="1247"/>
      <c r="P181" s="1288" t="s">
        <v>340</v>
      </c>
      <c r="Q181" s="1289"/>
      <c r="R181" s="1290"/>
      <c r="S181" s="230"/>
      <c r="T181" s="231"/>
      <c r="U181" s="231"/>
      <c r="V181" s="231"/>
      <c r="W181" s="231"/>
      <c r="X181" s="231"/>
      <c r="Y181" s="232"/>
      <c r="Z181" s="230"/>
      <c r="AA181" s="231"/>
      <c r="AB181" s="231"/>
      <c r="AC181" s="231"/>
      <c r="AD181" s="231"/>
      <c r="AE181" s="231"/>
      <c r="AF181" s="232"/>
      <c r="AG181" s="230"/>
      <c r="AH181" s="231"/>
      <c r="AI181" s="231"/>
      <c r="AJ181" s="231"/>
      <c r="AK181" s="231"/>
      <c r="AL181" s="231"/>
      <c r="AM181" s="232"/>
      <c r="AN181" s="230"/>
      <c r="AO181" s="231"/>
      <c r="AP181" s="231"/>
      <c r="AQ181" s="231"/>
      <c r="AR181" s="231"/>
      <c r="AS181" s="231"/>
      <c r="AT181" s="232"/>
      <c r="AU181" s="230"/>
      <c r="AV181" s="231"/>
      <c r="AW181" s="231"/>
      <c r="AX181" s="1241"/>
      <c r="AY181" s="1242"/>
      <c r="AZ181" s="1243"/>
      <c r="BA181" s="1244"/>
      <c r="BB181" s="1245"/>
      <c r="BC181" s="1246"/>
      <c r="BD181" s="1246"/>
      <c r="BE181" s="1246"/>
      <c r="BF181" s="1247"/>
    </row>
    <row r="182" spans="2:58" ht="20.25" customHeight="1" x14ac:dyDescent="0.2">
      <c r="B182" s="1268"/>
      <c r="C182" s="1272"/>
      <c r="D182" s="1273"/>
      <c r="E182" s="1274"/>
      <c r="F182" s="233"/>
      <c r="G182" s="1279"/>
      <c r="H182" s="1284"/>
      <c r="I182" s="1282"/>
      <c r="J182" s="1282"/>
      <c r="K182" s="1283"/>
      <c r="L182" s="1286"/>
      <c r="M182" s="1249"/>
      <c r="N182" s="1249"/>
      <c r="O182" s="1250"/>
      <c r="P182" s="1254" t="s">
        <v>341</v>
      </c>
      <c r="Q182" s="1255"/>
      <c r="R182" s="1256"/>
      <c r="S182" s="234" t="str">
        <f>IF(S181="","",VLOOKUP(S181,'シフト記号表（勤務時間帯）'!$C$6:$K$35,9,FALSE))</f>
        <v/>
      </c>
      <c r="T182" s="235" t="str">
        <f>IF(T181="","",VLOOKUP(T181,'シフト記号表（勤務時間帯）'!$C$6:$K$35,9,FALSE))</f>
        <v/>
      </c>
      <c r="U182" s="235" t="str">
        <f>IF(U181="","",VLOOKUP(U181,'シフト記号表（勤務時間帯）'!$C$6:$K$35,9,FALSE))</f>
        <v/>
      </c>
      <c r="V182" s="235" t="str">
        <f>IF(V181="","",VLOOKUP(V181,'シフト記号表（勤務時間帯）'!$C$6:$K$35,9,FALSE))</f>
        <v/>
      </c>
      <c r="W182" s="235" t="str">
        <f>IF(W181="","",VLOOKUP(W181,'シフト記号表（勤務時間帯）'!$C$6:$K$35,9,FALSE))</f>
        <v/>
      </c>
      <c r="X182" s="235" t="str">
        <f>IF(X181="","",VLOOKUP(X181,'シフト記号表（勤務時間帯）'!$C$6:$K$35,9,FALSE))</f>
        <v/>
      </c>
      <c r="Y182" s="236" t="str">
        <f>IF(Y181="","",VLOOKUP(Y181,'シフト記号表（勤務時間帯）'!$C$6:$K$35,9,FALSE))</f>
        <v/>
      </c>
      <c r="Z182" s="234" t="str">
        <f>IF(Z181="","",VLOOKUP(Z181,'シフト記号表（勤務時間帯）'!$C$6:$K$35,9,FALSE))</f>
        <v/>
      </c>
      <c r="AA182" s="235" t="str">
        <f>IF(AA181="","",VLOOKUP(AA181,'シフト記号表（勤務時間帯）'!$C$6:$K$35,9,FALSE))</f>
        <v/>
      </c>
      <c r="AB182" s="235" t="str">
        <f>IF(AB181="","",VLOOKUP(AB181,'シフト記号表（勤務時間帯）'!$C$6:$K$35,9,FALSE))</f>
        <v/>
      </c>
      <c r="AC182" s="235" t="str">
        <f>IF(AC181="","",VLOOKUP(AC181,'シフト記号表（勤務時間帯）'!$C$6:$K$35,9,FALSE))</f>
        <v/>
      </c>
      <c r="AD182" s="235" t="str">
        <f>IF(AD181="","",VLOOKUP(AD181,'シフト記号表（勤務時間帯）'!$C$6:$K$35,9,FALSE))</f>
        <v/>
      </c>
      <c r="AE182" s="235" t="str">
        <f>IF(AE181="","",VLOOKUP(AE181,'シフト記号表（勤務時間帯）'!$C$6:$K$35,9,FALSE))</f>
        <v/>
      </c>
      <c r="AF182" s="236" t="str">
        <f>IF(AF181="","",VLOOKUP(AF181,'シフト記号表（勤務時間帯）'!$C$6:$K$35,9,FALSE))</f>
        <v/>
      </c>
      <c r="AG182" s="234" t="str">
        <f>IF(AG181="","",VLOOKUP(AG181,'シフト記号表（勤務時間帯）'!$C$6:$K$35,9,FALSE))</f>
        <v/>
      </c>
      <c r="AH182" s="235" t="str">
        <f>IF(AH181="","",VLOOKUP(AH181,'シフト記号表（勤務時間帯）'!$C$6:$K$35,9,FALSE))</f>
        <v/>
      </c>
      <c r="AI182" s="235" t="str">
        <f>IF(AI181="","",VLOOKUP(AI181,'シフト記号表（勤務時間帯）'!$C$6:$K$35,9,FALSE))</f>
        <v/>
      </c>
      <c r="AJ182" s="235" t="str">
        <f>IF(AJ181="","",VLOOKUP(AJ181,'シフト記号表（勤務時間帯）'!$C$6:$K$35,9,FALSE))</f>
        <v/>
      </c>
      <c r="AK182" s="235" t="str">
        <f>IF(AK181="","",VLOOKUP(AK181,'シフト記号表（勤務時間帯）'!$C$6:$K$35,9,FALSE))</f>
        <v/>
      </c>
      <c r="AL182" s="235" t="str">
        <f>IF(AL181="","",VLOOKUP(AL181,'シフト記号表（勤務時間帯）'!$C$6:$K$35,9,FALSE))</f>
        <v/>
      </c>
      <c r="AM182" s="236" t="str">
        <f>IF(AM181="","",VLOOKUP(AM181,'シフト記号表（勤務時間帯）'!$C$6:$K$35,9,FALSE))</f>
        <v/>
      </c>
      <c r="AN182" s="234" t="str">
        <f>IF(AN181="","",VLOOKUP(AN181,'シフト記号表（勤務時間帯）'!$C$6:$K$35,9,FALSE))</f>
        <v/>
      </c>
      <c r="AO182" s="235" t="str">
        <f>IF(AO181="","",VLOOKUP(AO181,'シフト記号表（勤務時間帯）'!$C$6:$K$35,9,FALSE))</f>
        <v/>
      </c>
      <c r="AP182" s="235" t="str">
        <f>IF(AP181="","",VLOOKUP(AP181,'シフト記号表（勤務時間帯）'!$C$6:$K$35,9,FALSE))</f>
        <v/>
      </c>
      <c r="AQ182" s="235" t="str">
        <f>IF(AQ181="","",VLOOKUP(AQ181,'シフト記号表（勤務時間帯）'!$C$6:$K$35,9,FALSE))</f>
        <v/>
      </c>
      <c r="AR182" s="235" t="str">
        <f>IF(AR181="","",VLOOKUP(AR181,'シフト記号表（勤務時間帯）'!$C$6:$K$35,9,FALSE))</f>
        <v/>
      </c>
      <c r="AS182" s="235" t="str">
        <f>IF(AS181="","",VLOOKUP(AS181,'シフト記号表（勤務時間帯）'!$C$6:$K$35,9,FALSE))</f>
        <v/>
      </c>
      <c r="AT182" s="236" t="str">
        <f>IF(AT181="","",VLOOKUP(AT181,'シフト記号表（勤務時間帯）'!$C$6:$K$35,9,FALSE))</f>
        <v/>
      </c>
      <c r="AU182" s="234" t="str">
        <f>IF(AU181="","",VLOOKUP(AU181,'シフト記号表（勤務時間帯）'!$C$6:$K$35,9,FALSE))</f>
        <v/>
      </c>
      <c r="AV182" s="235" t="str">
        <f>IF(AV181="","",VLOOKUP(AV181,'シフト記号表（勤務時間帯）'!$C$6:$K$35,9,FALSE))</f>
        <v/>
      </c>
      <c r="AW182" s="235" t="str">
        <f>IF(AW181="","",VLOOKUP(AW181,'シフト記号表（勤務時間帯）'!$C$6:$K$35,9,FALSE))</f>
        <v/>
      </c>
      <c r="AX182" s="1257" t="str">
        <f>IF($BB$3="４週",SUM(S182:AT182),IF($BB$3="暦月",SUM(S182:AW182),""))</f>
        <v/>
      </c>
      <c r="AY182" s="1258"/>
      <c r="AZ182" s="1259" t="str">
        <f>IF($BB$3="４週",AX182/4,IF($BB$3="暦月",'勤務表（参考様式１_100名まで）'!AX182/('勤務表（参考様式１_100名まで）'!$BB$8/7),""))</f>
        <v/>
      </c>
      <c r="BA182" s="1260"/>
      <c r="BB182" s="1248"/>
      <c r="BC182" s="1249"/>
      <c r="BD182" s="1249"/>
      <c r="BE182" s="1249"/>
      <c r="BF182" s="1250"/>
    </row>
    <row r="183" spans="2:58" ht="20.25" customHeight="1" x14ac:dyDescent="0.2">
      <c r="B183" s="1268"/>
      <c r="C183" s="1275"/>
      <c r="D183" s="1276"/>
      <c r="E183" s="1277"/>
      <c r="F183" s="242">
        <f>C181</f>
        <v>0</v>
      </c>
      <c r="G183" s="1280"/>
      <c r="H183" s="1284"/>
      <c r="I183" s="1282"/>
      <c r="J183" s="1282"/>
      <c r="K183" s="1283"/>
      <c r="L183" s="1287"/>
      <c r="M183" s="1252"/>
      <c r="N183" s="1252"/>
      <c r="O183" s="1253"/>
      <c r="P183" s="1261" t="s">
        <v>342</v>
      </c>
      <c r="Q183" s="1262"/>
      <c r="R183" s="1263"/>
      <c r="S183" s="238" t="str">
        <f>IF(S181="","",VLOOKUP(S181,'シフト記号表（勤務時間帯）'!$C$6:$U$35,19,FALSE))</f>
        <v/>
      </c>
      <c r="T183" s="239" t="str">
        <f>IF(T181="","",VLOOKUP(T181,'シフト記号表（勤務時間帯）'!$C$6:$U$35,19,FALSE))</f>
        <v/>
      </c>
      <c r="U183" s="239" t="str">
        <f>IF(U181="","",VLOOKUP(U181,'シフト記号表（勤務時間帯）'!$C$6:$U$35,19,FALSE))</f>
        <v/>
      </c>
      <c r="V183" s="239" t="str">
        <f>IF(V181="","",VLOOKUP(V181,'シフト記号表（勤務時間帯）'!$C$6:$U$35,19,FALSE))</f>
        <v/>
      </c>
      <c r="W183" s="239" t="str">
        <f>IF(W181="","",VLOOKUP(W181,'シフト記号表（勤務時間帯）'!$C$6:$U$35,19,FALSE))</f>
        <v/>
      </c>
      <c r="X183" s="239" t="str">
        <f>IF(X181="","",VLOOKUP(X181,'シフト記号表（勤務時間帯）'!$C$6:$U$35,19,FALSE))</f>
        <v/>
      </c>
      <c r="Y183" s="240" t="str">
        <f>IF(Y181="","",VLOOKUP(Y181,'シフト記号表（勤務時間帯）'!$C$6:$U$35,19,FALSE))</f>
        <v/>
      </c>
      <c r="Z183" s="238" t="str">
        <f>IF(Z181="","",VLOOKUP(Z181,'シフト記号表（勤務時間帯）'!$C$6:$U$35,19,FALSE))</f>
        <v/>
      </c>
      <c r="AA183" s="239" t="str">
        <f>IF(AA181="","",VLOOKUP(AA181,'シフト記号表（勤務時間帯）'!$C$6:$U$35,19,FALSE))</f>
        <v/>
      </c>
      <c r="AB183" s="239" t="str">
        <f>IF(AB181="","",VLOOKUP(AB181,'シフト記号表（勤務時間帯）'!$C$6:$U$35,19,FALSE))</f>
        <v/>
      </c>
      <c r="AC183" s="239" t="str">
        <f>IF(AC181="","",VLOOKUP(AC181,'シフト記号表（勤務時間帯）'!$C$6:$U$35,19,FALSE))</f>
        <v/>
      </c>
      <c r="AD183" s="239" t="str">
        <f>IF(AD181="","",VLOOKUP(AD181,'シフト記号表（勤務時間帯）'!$C$6:$U$35,19,FALSE))</f>
        <v/>
      </c>
      <c r="AE183" s="239" t="str">
        <f>IF(AE181="","",VLOOKUP(AE181,'シフト記号表（勤務時間帯）'!$C$6:$U$35,19,FALSE))</f>
        <v/>
      </c>
      <c r="AF183" s="240" t="str">
        <f>IF(AF181="","",VLOOKUP(AF181,'シフト記号表（勤務時間帯）'!$C$6:$U$35,19,FALSE))</f>
        <v/>
      </c>
      <c r="AG183" s="238" t="str">
        <f>IF(AG181="","",VLOOKUP(AG181,'シフト記号表（勤務時間帯）'!$C$6:$U$35,19,FALSE))</f>
        <v/>
      </c>
      <c r="AH183" s="239" t="str">
        <f>IF(AH181="","",VLOOKUP(AH181,'シフト記号表（勤務時間帯）'!$C$6:$U$35,19,FALSE))</f>
        <v/>
      </c>
      <c r="AI183" s="239" t="str">
        <f>IF(AI181="","",VLOOKUP(AI181,'シフト記号表（勤務時間帯）'!$C$6:$U$35,19,FALSE))</f>
        <v/>
      </c>
      <c r="AJ183" s="239" t="str">
        <f>IF(AJ181="","",VLOOKUP(AJ181,'シフト記号表（勤務時間帯）'!$C$6:$U$35,19,FALSE))</f>
        <v/>
      </c>
      <c r="AK183" s="239" t="str">
        <f>IF(AK181="","",VLOOKUP(AK181,'シフト記号表（勤務時間帯）'!$C$6:$U$35,19,FALSE))</f>
        <v/>
      </c>
      <c r="AL183" s="239" t="str">
        <f>IF(AL181="","",VLOOKUP(AL181,'シフト記号表（勤務時間帯）'!$C$6:$U$35,19,FALSE))</f>
        <v/>
      </c>
      <c r="AM183" s="240" t="str">
        <f>IF(AM181="","",VLOOKUP(AM181,'シフト記号表（勤務時間帯）'!$C$6:$U$35,19,FALSE))</f>
        <v/>
      </c>
      <c r="AN183" s="238" t="str">
        <f>IF(AN181="","",VLOOKUP(AN181,'シフト記号表（勤務時間帯）'!$C$6:$U$35,19,FALSE))</f>
        <v/>
      </c>
      <c r="AO183" s="239" t="str">
        <f>IF(AO181="","",VLOOKUP(AO181,'シフト記号表（勤務時間帯）'!$C$6:$U$35,19,FALSE))</f>
        <v/>
      </c>
      <c r="AP183" s="239" t="str">
        <f>IF(AP181="","",VLOOKUP(AP181,'シフト記号表（勤務時間帯）'!$C$6:$U$35,19,FALSE))</f>
        <v/>
      </c>
      <c r="AQ183" s="239" t="str">
        <f>IF(AQ181="","",VLOOKUP(AQ181,'シフト記号表（勤務時間帯）'!$C$6:$U$35,19,FALSE))</f>
        <v/>
      </c>
      <c r="AR183" s="239" t="str">
        <f>IF(AR181="","",VLOOKUP(AR181,'シフト記号表（勤務時間帯）'!$C$6:$U$35,19,FALSE))</f>
        <v/>
      </c>
      <c r="AS183" s="239" t="str">
        <f>IF(AS181="","",VLOOKUP(AS181,'シフト記号表（勤務時間帯）'!$C$6:$U$35,19,FALSE))</f>
        <v/>
      </c>
      <c r="AT183" s="240" t="str">
        <f>IF(AT181="","",VLOOKUP(AT181,'シフト記号表（勤務時間帯）'!$C$6:$U$35,19,FALSE))</f>
        <v/>
      </c>
      <c r="AU183" s="238" t="str">
        <f>IF(AU181="","",VLOOKUP(AU181,'シフト記号表（勤務時間帯）'!$C$6:$U$35,19,FALSE))</f>
        <v/>
      </c>
      <c r="AV183" s="239" t="str">
        <f>IF(AV181="","",VLOOKUP(AV181,'シフト記号表（勤務時間帯）'!$C$6:$U$35,19,FALSE))</f>
        <v/>
      </c>
      <c r="AW183" s="239" t="str">
        <f>IF(AW181="","",VLOOKUP(AW181,'シフト記号表（勤務時間帯）'!$C$6:$U$35,19,FALSE))</f>
        <v/>
      </c>
      <c r="AX183" s="1264" t="str">
        <f>IF($BB$3="４週",SUM(S183:AT183),IF($BB$3="暦月",SUM(S183:AW183),""))</f>
        <v/>
      </c>
      <c r="AY183" s="1265"/>
      <c r="AZ183" s="1266" t="str">
        <f>IF($BB$3="４週",AX183/4,IF($BB$3="暦月",'勤務表（参考様式１_100名まで）'!AX183/('勤務表（参考様式１_100名まで）'!$BB$8/7),""))</f>
        <v/>
      </c>
      <c r="BA183" s="1267"/>
      <c r="BB183" s="1251"/>
      <c r="BC183" s="1252"/>
      <c r="BD183" s="1252"/>
      <c r="BE183" s="1252"/>
      <c r="BF183" s="1253"/>
    </row>
    <row r="184" spans="2:58" ht="20.25" customHeight="1" x14ac:dyDescent="0.2">
      <c r="B184" s="1268">
        <f>B181+1</f>
        <v>55</v>
      </c>
      <c r="C184" s="1269"/>
      <c r="D184" s="1270"/>
      <c r="E184" s="1271"/>
      <c r="F184" s="241"/>
      <c r="G184" s="1278"/>
      <c r="H184" s="1281"/>
      <c r="I184" s="1282"/>
      <c r="J184" s="1282"/>
      <c r="K184" s="1283"/>
      <c r="L184" s="1285"/>
      <c r="M184" s="1246"/>
      <c r="N184" s="1246"/>
      <c r="O184" s="1247"/>
      <c r="P184" s="1288" t="s">
        <v>340</v>
      </c>
      <c r="Q184" s="1289"/>
      <c r="R184" s="1290"/>
      <c r="S184" s="230"/>
      <c r="T184" s="231"/>
      <c r="U184" s="231"/>
      <c r="V184" s="231"/>
      <c r="W184" s="231"/>
      <c r="X184" s="231"/>
      <c r="Y184" s="232"/>
      <c r="Z184" s="230"/>
      <c r="AA184" s="231"/>
      <c r="AB184" s="231"/>
      <c r="AC184" s="231"/>
      <c r="AD184" s="231"/>
      <c r="AE184" s="231"/>
      <c r="AF184" s="232"/>
      <c r="AG184" s="230"/>
      <c r="AH184" s="231"/>
      <c r="AI184" s="231"/>
      <c r="AJ184" s="231"/>
      <c r="AK184" s="231"/>
      <c r="AL184" s="231"/>
      <c r="AM184" s="232"/>
      <c r="AN184" s="230"/>
      <c r="AO184" s="231"/>
      <c r="AP184" s="231"/>
      <c r="AQ184" s="231"/>
      <c r="AR184" s="231"/>
      <c r="AS184" s="231"/>
      <c r="AT184" s="232"/>
      <c r="AU184" s="230"/>
      <c r="AV184" s="231"/>
      <c r="AW184" s="231"/>
      <c r="AX184" s="1241"/>
      <c r="AY184" s="1242"/>
      <c r="AZ184" s="1243"/>
      <c r="BA184" s="1244"/>
      <c r="BB184" s="1245"/>
      <c r="BC184" s="1246"/>
      <c r="BD184" s="1246"/>
      <c r="BE184" s="1246"/>
      <c r="BF184" s="1247"/>
    </row>
    <row r="185" spans="2:58" ht="20.25" customHeight="1" x14ac:dyDescent="0.2">
      <c r="B185" s="1268"/>
      <c r="C185" s="1272"/>
      <c r="D185" s="1273"/>
      <c r="E185" s="1274"/>
      <c r="F185" s="233"/>
      <c r="G185" s="1279"/>
      <c r="H185" s="1284"/>
      <c r="I185" s="1282"/>
      <c r="J185" s="1282"/>
      <c r="K185" s="1283"/>
      <c r="L185" s="1286"/>
      <c r="M185" s="1249"/>
      <c r="N185" s="1249"/>
      <c r="O185" s="1250"/>
      <c r="P185" s="1254" t="s">
        <v>341</v>
      </c>
      <c r="Q185" s="1255"/>
      <c r="R185" s="1256"/>
      <c r="S185" s="234" t="str">
        <f>IF(S184="","",VLOOKUP(S184,'シフト記号表（勤務時間帯）'!$C$6:$K$35,9,FALSE))</f>
        <v/>
      </c>
      <c r="T185" s="235" t="str">
        <f>IF(T184="","",VLOOKUP(T184,'シフト記号表（勤務時間帯）'!$C$6:$K$35,9,FALSE))</f>
        <v/>
      </c>
      <c r="U185" s="235" t="str">
        <f>IF(U184="","",VLOOKUP(U184,'シフト記号表（勤務時間帯）'!$C$6:$K$35,9,FALSE))</f>
        <v/>
      </c>
      <c r="V185" s="235" t="str">
        <f>IF(V184="","",VLOOKUP(V184,'シフト記号表（勤務時間帯）'!$C$6:$K$35,9,FALSE))</f>
        <v/>
      </c>
      <c r="W185" s="235" t="str">
        <f>IF(W184="","",VLOOKUP(W184,'シフト記号表（勤務時間帯）'!$C$6:$K$35,9,FALSE))</f>
        <v/>
      </c>
      <c r="X185" s="235" t="str">
        <f>IF(X184="","",VLOOKUP(X184,'シフト記号表（勤務時間帯）'!$C$6:$K$35,9,FALSE))</f>
        <v/>
      </c>
      <c r="Y185" s="236" t="str">
        <f>IF(Y184="","",VLOOKUP(Y184,'シフト記号表（勤務時間帯）'!$C$6:$K$35,9,FALSE))</f>
        <v/>
      </c>
      <c r="Z185" s="234" t="str">
        <f>IF(Z184="","",VLOOKUP(Z184,'シフト記号表（勤務時間帯）'!$C$6:$K$35,9,FALSE))</f>
        <v/>
      </c>
      <c r="AA185" s="235" t="str">
        <f>IF(AA184="","",VLOOKUP(AA184,'シフト記号表（勤務時間帯）'!$C$6:$K$35,9,FALSE))</f>
        <v/>
      </c>
      <c r="AB185" s="235" t="str">
        <f>IF(AB184="","",VLOOKUP(AB184,'シフト記号表（勤務時間帯）'!$C$6:$K$35,9,FALSE))</f>
        <v/>
      </c>
      <c r="AC185" s="235" t="str">
        <f>IF(AC184="","",VLOOKUP(AC184,'シフト記号表（勤務時間帯）'!$C$6:$K$35,9,FALSE))</f>
        <v/>
      </c>
      <c r="AD185" s="235" t="str">
        <f>IF(AD184="","",VLOOKUP(AD184,'シフト記号表（勤務時間帯）'!$C$6:$K$35,9,FALSE))</f>
        <v/>
      </c>
      <c r="AE185" s="235" t="str">
        <f>IF(AE184="","",VLOOKUP(AE184,'シフト記号表（勤務時間帯）'!$C$6:$K$35,9,FALSE))</f>
        <v/>
      </c>
      <c r="AF185" s="236" t="str">
        <f>IF(AF184="","",VLOOKUP(AF184,'シフト記号表（勤務時間帯）'!$C$6:$K$35,9,FALSE))</f>
        <v/>
      </c>
      <c r="AG185" s="234" t="str">
        <f>IF(AG184="","",VLOOKUP(AG184,'シフト記号表（勤務時間帯）'!$C$6:$K$35,9,FALSE))</f>
        <v/>
      </c>
      <c r="AH185" s="235" t="str">
        <f>IF(AH184="","",VLOOKUP(AH184,'シフト記号表（勤務時間帯）'!$C$6:$K$35,9,FALSE))</f>
        <v/>
      </c>
      <c r="AI185" s="235" t="str">
        <f>IF(AI184="","",VLOOKUP(AI184,'シフト記号表（勤務時間帯）'!$C$6:$K$35,9,FALSE))</f>
        <v/>
      </c>
      <c r="AJ185" s="235" t="str">
        <f>IF(AJ184="","",VLOOKUP(AJ184,'シフト記号表（勤務時間帯）'!$C$6:$K$35,9,FALSE))</f>
        <v/>
      </c>
      <c r="AK185" s="235" t="str">
        <f>IF(AK184="","",VLOOKUP(AK184,'シフト記号表（勤務時間帯）'!$C$6:$K$35,9,FALSE))</f>
        <v/>
      </c>
      <c r="AL185" s="235" t="str">
        <f>IF(AL184="","",VLOOKUP(AL184,'シフト記号表（勤務時間帯）'!$C$6:$K$35,9,FALSE))</f>
        <v/>
      </c>
      <c r="AM185" s="236" t="str">
        <f>IF(AM184="","",VLOOKUP(AM184,'シフト記号表（勤務時間帯）'!$C$6:$K$35,9,FALSE))</f>
        <v/>
      </c>
      <c r="AN185" s="234" t="str">
        <f>IF(AN184="","",VLOOKUP(AN184,'シフト記号表（勤務時間帯）'!$C$6:$K$35,9,FALSE))</f>
        <v/>
      </c>
      <c r="AO185" s="235" t="str">
        <f>IF(AO184="","",VLOOKUP(AO184,'シフト記号表（勤務時間帯）'!$C$6:$K$35,9,FALSE))</f>
        <v/>
      </c>
      <c r="AP185" s="235" t="str">
        <f>IF(AP184="","",VLOOKUP(AP184,'シフト記号表（勤務時間帯）'!$C$6:$K$35,9,FALSE))</f>
        <v/>
      </c>
      <c r="AQ185" s="235" t="str">
        <f>IF(AQ184="","",VLOOKUP(AQ184,'シフト記号表（勤務時間帯）'!$C$6:$K$35,9,FALSE))</f>
        <v/>
      </c>
      <c r="AR185" s="235" t="str">
        <f>IF(AR184="","",VLOOKUP(AR184,'シフト記号表（勤務時間帯）'!$C$6:$K$35,9,FALSE))</f>
        <v/>
      </c>
      <c r="AS185" s="235" t="str">
        <f>IF(AS184="","",VLOOKUP(AS184,'シフト記号表（勤務時間帯）'!$C$6:$K$35,9,FALSE))</f>
        <v/>
      </c>
      <c r="AT185" s="236" t="str">
        <f>IF(AT184="","",VLOOKUP(AT184,'シフト記号表（勤務時間帯）'!$C$6:$K$35,9,FALSE))</f>
        <v/>
      </c>
      <c r="AU185" s="234" t="str">
        <f>IF(AU184="","",VLOOKUP(AU184,'シフト記号表（勤務時間帯）'!$C$6:$K$35,9,FALSE))</f>
        <v/>
      </c>
      <c r="AV185" s="235" t="str">
        <f>IF(AV184="","",VLOOKUP(AV184,'シフト記号表（勤務時間帯）'!$C$6:$K$35,9,FALSE))</f>
        <v/>
      </c>
      <c r="AW185" s="235" t="str">
        <f>IF(AW184="","",VLOOKUP(AW184,'シフト記号表（勤務時間帯）'!$C$6:$K$35,9,FALSE))</f>
        <v/>
      </c>
      <c r="AX185" s="1257" t="str">
        <f>IF($BB$3="４週",SUM(S185:AT185),IF($BB$3="暦月",SUM(S185:AW185),""))</f>
        <v/>
      </c>
      <c r="AY185" s="1258"/>
      <c r="AZ185" s="1259" t="str">
        <f>IF($BB$3="４週",AX185/4,IF($BB$3="暦月",'勤務表（参考様式１_100名まで）'!AX185/('勤務表（参考様式１_100名まで）'!$BB$8/7),""))</f>
        <v/>
      </c>
      <c r="BA185" s="1260"/>
      <c r="BB185" s="1248"/>
      <c r="BC185" s="1249"/>
      <c r="BD185" s="1249"/>
      <c r="BE185" s="1249"/>
      <c r="BF185" s="1250"/>
    </row>
    <row r="186" spans="2:58" ht="20.25" customHeight="1" x14ac:dyDescent="0.2">
      <c r="B186" s="1268"/>
      <c r="C186" s="1275"/>
      <c r="D186" s="1276"/>
      <c r="E186" s="1277"/>
      <c r="F186" s="242">
        <f>C184</f>
        <v>0</v>
      </c>
      <c r="G186" s="1280"/>
      <c r="H186" s="1284"/>
      <c r="I186" s="1282"/>
      <c r="J186" s="1282"/>
      <c r="K186" s="1283"/>
      <c r="L186" s="1287"/>
      <c r="M186" s="1252"/>
      <c r="N186" s="1252"/>
      <c r="O186" s="1253"/>
      <c r="P186" s="1261" t="s">
        <v>342</v>
      </c>
      <c r="Q186" s="1262"/>
      <c r="R186" s="1263"/>
      <c r="S186" s="238" t="str">
        <f>IF(S184="","",VLOOKUP(S184,'シフト記号表（勤務時間帯）'!$C$6:$U$35,19,FALSE))</f>
        <v/>
      </c>
      <c r="T186" s="239" t="str">
        <f>IF(T184="","",VLOOKUP(T184,'シフト記号表（勤務時間帯）'!$C$6:$U$35,19,FALSE))</f>
        <v/>
      </c>
      <c r="U186" s="239" t="str">
        <f>IF(U184="","",VLOOKUP(U184,'シフト記号表（勤務時間帯）'!$C$6:$U$35,19,FALSE))</f>
        <v/>
      </c>
      <c r="V186" s="239" t="str">
        <f>IF(V184="","",VLOOKUP(V184,'シフト記号表（勤務時間帯）'!$C$6:$U$35,19,FALSE))</f>
        <v/>
      </c>
      <c r="W186" s="239" t="str">
        <f>IF(W184="","",VLOOKUP(W184,'シフト記号表（勤務時間帯）'!$C$6:$U$35,19,FALSE))</f>
        <v/>
      </c>
      <c r="X186" s="239" t="str">
        <f>IF(X184="","",VLOOKUP(X184,'シフト記号表（勤務時間帯）'!$C$6:$U$35,19,FALSE))</f>
        <v/>
      </c>
      <c r="Y186" s="240" t="str">
        <f>IF(Y184="","",VLOOKUP(Y184,'シフト記号表（勤務時間帯）'!$C$6:$U$35,19,FALSE))</f>
        <v/>
      </c>
      <c r="Z186" s="238" t="str">
        <f>IF(Z184="","",VLOOKUP(Z184,'シフト記号表（勤務時間帯）'!$C$6:$U$35,19,FALSE))</f>
        <v/>
      </c>
      <c r="AA186" s="239" t="str">
        <f>IF(AA184="","",VLOOKUP(AA184,'シフト記号表（勤務時間帯）'!$C$6:$U$35,19,FALSE))</f>
        <v/>
      </c>
      <c r="AB186" s="239" t="str">
        <f>IF(AB184="","",VLOOKUP(AB184,'シフト記号表（勤務時間帯）'!$C$6:$U$35,19,FALSE))</f>
        <v/>
      </c>
      <c r="AC186" s="239" t="str">
        <f>IF(AC184="","",VLOOKUP(AC184,'シフト記号表（勤務時間帯）'!$C$6:$U$35,19,FALSE))</f>
        <v/>
      </c>
      <c r="AD186" s="239" t="str">
        <f>IF(AD184="","",VLOOKUP(AD184,'シフト記号表（勤務時間帯）'!$C$6:$U$35,19,FALSE))</f>
        <v/>
      </c>
      <c r="AE186" s="239" t="str">
        <f>IF(AE184="","",VLOOKUP(AE184,'シフト記号表（勤務時間帯）'!$C$6:$U$35,19,FALSE))</f>
        <v/>
      </c>
      <c r="AF186" s="240" t="str">
        <f>IF(AF184="","",VLOOKUP(AF184,'シフト記号表（勤務時間帯）'!$C$6:$U$35,19,FALSE))</f>
        <v/>
      </c>
      <c r="AG186" s="238" t="str">
        <f>IF(AG184="","",VLOOKUP(AG184,'シフト記号表（勤務時間帯）'!$C$6:$U$35,19,FALSE))</f>
        <v/>
      </c>
      <c r="AH186" s="239" t="str">
        <f>IF(AH184="","",VLOOKUP(AH184,'シフト記号表（勤務時間帯）'!$C$6:$U$35,19,FALSE))</f>
        <v/>
      </c>
      <c r="AI186" s="239" t="str">
        <f>IF(AI184="","",VLOOKUP(AI184,'シフト記号表（勤務時間帯）'!$C$6:$U$35,19,FALSE))</f>
        <v/>
      </c>
      <c r="AJ186" s="239" t="str">
        <f>IF(AJ184="","",VLOOKUP(AJ184,'シフト記号表（勤務時間帯）'!$C$6:$U$35,19,FALSE))</f>
        <v/>
      </c>
      <c r="AK186" s="239" t="str">
        <f>IF(AK184="","",VLOOKUP(AK184,'シフト記号表（勤務時間帯）'!$C$6:$U$35,19,FALSE))</f>
        <v/>
      </c>
      <c r="AL186" s="239" t="str">
        <f>IF(AL184="","",VLOOKUP(AL184,'シフト記号表（勤務時間帯）'!$C$6:$U$35,19,FALSE))</f>
        <v/>
      </c>
      <c r="AM186" s="240" t="str">
        <f>IF(AM184="","",VLOOKUP(AM184,'シフト記号表（勤務時間帯）'!$C$6:$U$35,19,FALSE))</f>
        <v/>
      </c>
      <c r="AN186" s="238" t="str">
        <f>IF(AN184="","",VLOOKUP(AN184,'シフト記号表（勤務時間帯）'!$C$6:$U$35,19,FALSE))</f>
        <v/>
      </c>
      <c r="AO186" s="239" t="str">
        <f>IF(AO184="","",VLOOKUP(AO184,'シフト記号表（勤務時間帯）'!$C$6:$U$35,19,FALSE))</f>
        <v/>
      </c>
      <c r="AP186" s="239" t="str">
        <f>IF(AP184="","",VLOOKUP(AP184,'シフト記号表（勤務時間帯）'!$C$6:$U$35,19,FALSE))</f>
        <v/>
      </c>
      <c r="AQ186" s="239" t="str">
        <f>IF(AQ184="","",VLOOKUP(AQ184,'シフト記号表（勤務時間帯）'!$C$6:$U$35,19,FALSE))</f>
        <v/>
      </c>
      <c r="AR186" s="239" t="str">
        <f>IF(AR184="","",VLOOKUP(AR184,'シフト記号表（勤務時間帯）'!$C$6:$U$35,19,FALSE))</f>
        <v/>
      </c>
      <c r="AS186" s="239" t="str">
        <f>IF(AS184="","",VLOOKUP(AS184,'シフト記号表（勤務時間帯）'!$C$6:$U$35,19,FALSE))</f>
        <v/>
      </c>
      <c r="AT186" s="240" t="str">
        <f>IF(AT184="","",VLOOKUP(AT184,'シフト記号表（勤務時間帯）'!$C$6:$U$35,19,FALSE))</f>
        <v/>
      </c>
      <c r="AU186" s="238" t="str">
        <f>IF(AU184="","",VLOOKUP(AU184,'シフト記号表（勤務時間帯）'!$C$6:$U$35,19,FALSE))</f>
        <v/>
      </c>
      <c r="AV186" s="239" t="str">
        <f>IF(AV184="","",VLOOKUP(AV184,'シフト記号表（勤務時間帯）'!$C$6:$U$35,19,FALSE))</f>
        <v/>
      </c>
      <c r="AW186" s="239" t="str">
        <f>IF(AW184="","",VLOOKUP(AW184,'シフト記号表（勤務時間帯）'!$C$6:$U$35,19,FALSE))</f>
        <v/>
      </c>
      <c r="AX186" s="1264" t="str">
        <f>IF($BB$3="４週",SUM(S186:AT186),IF($BB$3="暦月",SUM(S186:AW186),""))</f>
        <v/>
      </c>
      <c r="AY186" s="1265"/>
      <c r="AZ186" s="1266" t="str">
        <f>IF($BB$3="４週",AX186/4,IF($BB$3="暦月",'勤務表（参考様式１_100名まで）'!AX186/('勤務表（参考様式１_100名まで）'!$BB$8/7),""))</f>
        <v/>
      </c>
      <c r="BA186" s="1267"/>
      <c r="BB186" s="1251"/>
      <c r="BC186" s="1252"/>
      <c r="BD186" s="1252"/>
      <c r="BE186" s="1252"/>
      <c r="BF186" s="1253"/>
    </row>
    <row r="187" spans="2:58" ht="20.25" customHeight="1" x14ac:dyDescent="0.2">
      <c r="B187" s="1268">
        <f>B184+1</f>
        <v>56</v>
      </c>
      <c r="C187" s="1269"/>
      <c r="D187" s="1270"/>
      <c r="E187" s="1271"/>
      <c r="F187" s="241"/>
      <c r="G187" s="1278"/>
      <c r="H187" s="1281"/>
      <c r="I187" s="1282"/>
      <c r="J187" s="1282"/>
      <c r="K187" s="1283"/>
      <c r="L187" s="1285"/>
      <c r="M187" s="1246"/>
      <c r="N187" s="1246"/>
      <c r="O187" s="1247"/>
      <c r="P187" s="1288" t="s">
        <v>340</v>
      </c>
      <c r="Q187" s="1289"/>
      <c r="R187" s="1290"/>
      <c r="S187" s="230"/>
      <c r="T187" s="231"/>
      <c r="U187" s="231"/>
      <c r="V187" s="231"/>
      <c r="W187" s="231"/>
      <c r="X187" s="231"/>
      <c r="Y187" s="232"/>
      <c r="Z187" s="230"/>
      <c r="AA187" s="231"/>
      <c r="AB187" s="231"/>
      <c r="AC187" s="231"/>
      <c r="AD187" s="231"/>
      <c r="AE187" s="231"/>
      <c r="AF187" s="232"/>
      <c r="AG187" s="230"/>
      <c r="AH187" s="231"/>
      <c r="AI187" s="231"/>
      <c r="AJ187" s="231"/>
      <c r="AK187" s="231"/>
      <c r="AL187" s="231"/>
      <c r="AM187" s="232"/>
      <c r="AN187" s="230"/>
      <c r="AO187" s="231"/>
      <c r="AP187" s="231"/>
      <c r="AQ187" s="231"/>
      <c r="AR187" s="231"/>
      <c r="AS187" s="231"/>
      <c r="AT187" s="232"/>
      <c r="AU187" s="230"/>
      <c r="AV187" s="231"/>
      <c r="AW187" s="231"/>
      <c r="AX187" s="1241"/>
      <c r="AY187" s="1242"/>
      <c r="AZ187" s="1243"/>
      <c r="BA187" s="1244"/>
      <c r="BB187" s="1245"/>
      <c r="BC187" s="1246"/>
      <c r="BD187" s="1246"/>
      <c r="BE187" s="1246"/>
      <c r="BF187" s="1247"/>
    </row>
    <row r="188" spans="2:58" ht="20.25" customHeight="1" x14ac:dyDescent="0.2">
      <c r="B188" s="1268"/>
      <c r="C188" s="1272"/>
      <c r="D188" s="1273"/>
      <c r="E188" s="1274"/>
      <c r="F188" s="233"/>
      <c r="G188" s="1279"/>
      <c r="H188" s="1284"/>
      <c r="I188" s="1282"/>
      <c r="J188" s="1282"/>
      <c r="K188" s="1283"/>
      <c r="L188" s="1286"/>
      <c r="M188" s="1249"/>
      <c r="N188" s="1249"/>
      <c r="O188" s="1250"/>
      <c r="P188" s="1254" t="s">
        <v>341</v>
      </c>
      <c r="Q188" s="1255"/>
      <c r="R188" s="1256"/>
      <c r="S188" s="234" t="str">
        <f>IF(S187="","",VLOOKUP(S187,'シフト記号表（勤務時間帯）'!$C$6:$K$35,9,FALSE))</f>
        <v/>
      </c>
      <c r="T188" s="235" t="str">
        <f>IF(T187="","",VLOOKUP(T187,'シフト記号表（勤務時間帯）'!$C$6:$K$35,9,FALSE))</f>
        <v/>
      </c>
      <c r="U188" s="235" t="str">
        <f>IF(U187="","",VLOOKUP(U187,'シフト記号表（勤務時間帯）'!$C$6:$K$35,9,FALSE))</f>
        <v/>
      </c>
      <c r="V188" s="235" t="str">
        <f>IF(V187="","",VLOOKUP(V187,'シフト記号表（勤務時間帯）'!$C$6:$K$35,9,FALSE))</f>
        <v/>
      </c>
      <c r="W188" s="235" t="str">
        <f>IF(W187="","",VLOOKUP(W187,'シフト記号表（勤務時間帯）'!$C$6:$K$35,9,FALSE))</f>
        <v/>
      </c>
      <c r="X188" s="235" t="str">
        <f>IF(X187="","",VLOOKUP(X187,'シフト記号表（勤務時間帯）'!$C$6:$K$35,9,FALSE))</f>
        <v/>
      </c>
      <c r="Y188" s="236" t="str">
        <f>IF(Y187="","",VLOOKUP(Y187,'シフト記号表（勤務時間帯）'!$C$6:$K$35,9,FALSE))</f>
        <v/>
      </c>
      <c r="Z188" s="234" t="str">
        <f>IF(Z187="","",VLOOKUP(Z187,'シフト記号表（勤務時間帯）'!$C$6:$K$35,9,FALSE))</f>
        <v/>
      </c>
      <c r="AA188" s="235" t="str">
        <f>IF(AA187="","",VLOOKUP(AA187,'シフト記号表（勤務時間帯）'!$C$6:$K$35,9,FALSE))</f>
        <v/>
      </c>
      <c r="AB188" s="235" t="str">
        <f>IF(AB187="","",VLOOKUP(AB187,'シフト記号表（勤務時間帯）'!$C$6:$K$35,9,FALSE))</f>
        <v/>
      </c>
      <c r="AC188" s="235" t="str">
        <f>IF(AC187="","",VLOOKUP(AC187,'シフト記号表（勤務時間帯）'!$C$6:$K$35,9,FALSE))</f>
        <v/>
      </c>
      <c r="AD188" s="235" t="str">
        <f>IF(AD187="","",VLOOKUP(AD187,'シフト記号表（勤務時間帯）'!$C$6:$K$35,9,FALSE))</f>
        <v/>
      </c>
      <c r="AE188" s="235" t="str">
        <f>IF(AE187="","",VLOOKUP(AE187,'シフト記号表（勤務時間帯）'!$C$6:$K$35,9,FALSE))</f>
        <v/>
      </c>
      <c r="AF188" s="236" t="str">
        <f>IF(AF187="","",VLOOKUP(AF187,'シフト記号表（勤務時間帯）'!$C$6:$K$35,9,FALSE))</f>
        <v/>
      </c>
      <c r="AG188" s="234" t="str">
        <f>IF(AG187="","",VLOOKUP(AG187,'シフト記号表（勤務時間帯）'!$C$6:$K$35,9,FALSE))</f>
        <v/>
      </c>
      <c r="AH188" s="235" t="str">
        <f>IF(AH187="","",VLOOKUP(AH187,'シフト記号表（勤務時間帯）'!$C$6:$K$35,9,FALSE))</f>
        <v/>
      </c>
      <c r="AI188" s="235" t="str">
        <f>IF(AI187="","",VLOOKUP(AI187,'シフト記号表（勤務時間帯）'!$C$6:$K$35,9,FALSE))</f>
        <v/>
      </c>
      <c r="AJ188" s="235" t="str">
        <f>IF(AJ187="","",VLOOKUP(AJ187,'シフト記号表（勤務時間帯）'!$C$6:$K$35,9,FALSE))</f>
        <v/>
      </c>
      <c r="AK188" s="235" t="str">
        <f>IF(AK187="","",VLOOKUP(AK187,'シフト記号表（勤務時間帯）'!$C$6:$K$35,9,FALSE))</f>
        <v/>
      </c>
      <c r="AL188" s="235" t="str">
        <f>IF(AL187="","",VLOOKUP(AL187,'シフト記号表（勤務時間帯）'!$C$6:$K$35,9,FALSE))</f>
        <v/>
      </c>
      <c r="AM188" s="236" t="str">
        <f>IF(AM187="","",VLOOKUP(AM187,'シフト記号表（勤務時間帯）'!$C$6:$K$35,9,FALSE))</f>
        <v/>
      </c>
      <c r="AN188" s="234" t="str">
        <f>IF(AN187="","",VLOOKUP(AN187,'シフト記号表（勤務時間帯）'!$C$6:$K$35,9,FALSE))</f>
        <v/>
      </c>
      <c r="AO188" s="235" t="str">
        <f>IF(AO187="","",VLOOKUP(AO187,'シフト記号表（勤務時間帯）'!$C$6:$K$35,9,FALSE))</f>
        <v/>
      </c>
      <c r="AP188" s="235" t="str">
        <f>IF(AP187="","",VLOOKUP(AP187,'シフト記号表（勤務時間帯）'!$C$6:$K$35,9,FALSE))</f>
        <v/>
      </c>
      <c r="AQ188" s="235" t="str">
        <f>IF(AQ187="","",VLOOKUP(AQ187,'シフト記号表（勤務時間帯）'!$C$6:$K$35,9,FALSE))</f>
        <v/>
      </c>
      <c r="AR188" s="235" t="str">
        <f>IF(AR187="","",VLOOKUP(AR187,'シフト記号表（勤務時間帯）'!$C$6:$K$35,9,FALSE))</f>
        <v/>
      </c>
      <c r="AS188" s="235" t="str">
        <f>IF(AS187="","",VLOOKUP(AS187,'シフト記号表（勤務時間帯）'!$C$6:$K$35,9,FALSE))</f>
        <v/>
      </c>
      <c r="AT188" s="236" t="str">
        <f>IF(AT187="","",VLOOKUP(AT187,'シフト記号表（勤務時間帯）'!$C$6:$K$35,9,FALSE))</f>
        <v/>
      </c>
      <c r="AU188" s="234" t="str">
        <f>IF(AU187="","",VLOOKUP(AU187,'シフト記号表（勤務時間帯）'!$C$6:$K$35,9,FALSE))</f>
        <v/>
      </c>
      <c r="AV188" s="235" t="str">
        <f>IF(AV187="","",VLOOKUP(AV187,'シフト記号表（勤務時間帯）'!$C$6:$K$35,9,FALSE))</f>
        <v/>
      </c>
      <c r="AW188" s="235" t="str">
        <f>IF(AW187="","",VLOOKUP(AW187,'シフト記号表（勤務時間帯）'!$C$6:$K$35,9,FALSE))</f>
        <v/>
      </c>
      <c r="AX188" s="1257" t="str">
        <f>IF($BB$3="４週",SUM(S188:AT188),IF($BB$3="暦月",SUM(S188:AW188),""))</f>
        <v/>
      </c>
      <c r="AY188" s="1258"/>
      <c r="AZ188" s="1259" t="str">
        <f>IF($BB$3="４週",AX188/4,IF($BB$3="暦月",'勤務表（参考様式１_100名まで）'!AX188/('勤務表（参考様式１_100名まで）'!$BB$8/7),""))</f>
        <v/>
      </c>
      <c r="BA188" s="1260"/>
      <c r="BB188" s="1248"/>
      <c r="BC188" s="1249"/>
      <c r="BD188" s="1249"/>
      <c r="BE188" s="1249"/>
      <c r="BF188" s="1250"/>
    </row>
    <row r="189" spans="2:58" ht="20.25" customHeight="1" x14ac:dyDescent="0.2">
      <c r="B189" s="1268"/>
      <c r="C189" s="1275"/>
      <c r="D189" s="1276"/>
      <c r="E189" s="1277"/>
      <c r="F189" s="242">
        <f>C187</f>
        <v>0</v>
      </c>
      <c r="G189" s="1280"/>
      <c r="H189" s="1284"/>
      <c r="I189" s="1282"/>
      <c r="J189" s="1282"/>
      <c r="K189" s="1283"/>
      <c r="L189" s="1287"/>
      <c r="M189" s="1252"/>
      <c r="N189" s="1252"/>
      <c r="O189" s="1253"/>
      <c r="P189" s="1261" t="s">
        <v>342</v>
      </c>
      <c r="Q189" s="1262"/>
      <c r="R189" s="1263"/>
      <c r="S189" s="238" t="str">
        <f>IF(S187="","",VLOOKUP(S187,'シフト記号表（勤務時間帯）'!$C$6:$U$35,19,FALSE))</f>
        <v/>
      </c>
      <c r="T189" s="239" t="str">
        <f>IF(T187="","",VLOOKUP(T187,'シフト記号表（勤務時間帯）'!$C$6:$U$35,19,FALSE))</f>
        <v/>
      </c>
      <c r="U189" s="239" t="str">
        <f>IF(U187="","",VLOOKUP(U187,'シフト記号表（勤務時間帯）'!$C$6:$U$35,19,FALSE))</f>
        <v/>
      </c>
      <c r="V189" s="239" t="str">
        <f>IF(V187="","",VLOOKUP(V187,'シフト記号表（勤務時間帯）'!$C$6:$U$35,19,FALSE))</f>
        <v/>
      </c>
      <c r="W189" s="239" t="str">
        <f>IF(W187="","",VLOOKUP(W187,'シフト記号表（勤務時間帯）'!$C$6:$U$35,19,FALSE))</f>
        <v/>
      </c>
      <c r="X189" s="239" t="str">
        <f>IF(X187="","",VLOOKUP(X187,'シフト記号表（勤務時間帯）'!$C$6:$U$35,19,FALSE))</f>
        <v/>
      </c>
      <c r="Y189" s="240" t="str">
        <f>IF(Y187="","",VLOOKUP(Y187,'シフト記号表（勤務時間帯）'!$C$6:$U$35,19,FALSE))</f>
        <v/>
      </c>
      <c r="Z189" s="238" t="str">
        <f>IF(Z187="","",VLOOKUP(Z187,'シフト記号表（勤務時間帯）'!$C$6:$U$35,19,FALSE))</f>
        <v/>
      </c>
      <c r="AA189" s="239" t="str">
        <f>IF(AA187="","",VLOOKUP(AA187,'シフト記号表（勤務時間帯）'!$C$6:$U$35,19,FALSE))</f>
        <v/>
      </c>
      <c r="AB189" s="239" t="str">
        <f>IF(AB187="","",VLOOKUP(AB187,'シフト記号表（勤務時間帯）'!$C$6:$U$35,19,FALSE))</f>
        <v/>
      </c>
      <c r="AC189" s="239" t="str">
        <f>IF(AC187="","",VLOOKUP(AC187,'シフト記号表（勤務時間帯）'!$C$6:$U$35,19,FALSE))</f>
        <v/>
      </c>
      <c r="AD189" s="239" t="str">
        <f>IF(AD187="","",VLOOKUP(AD187,'シフト記号表（勤務時間帯）'!$C$6:$U$35,19,FALSE))</f>
        <v/>
      </c>
      <c r="AE189" s="239" t="str">
        <f>IF(AE187="","",VLOOKUP(AE187,'シフト記号表（勤務時間帯）'!$C$6:$U$35,19,FALSE))</f>
        <v/>
      </c>
      <c r="AF189" s="240" t="str">
        <f>IF(AF187="","",VLOOKUP(AF187,'シフト記号表（勤務時間帯）'!$C$6:$U$35,19,FALSE))</f>
        <v/>
      </c>
      <c r="AG189" s="238" t="str">
        <f>IF(AG187="","",VLOOKUP(AG187,'シフト記号表（勤務時間帯）'!$C$6:$U$35,19,FALSE))</f>
        <v/>
      </c>
      <c r="AH189" s="239" t="str">
        <f>IF(AH187="","",VLOOKUP(AH187,'シフト記号表（勤務時間帯）'!$C$6:$U$35,19,FALSE))</f>
        <v/>
      </c>
      <c r="AI189" s="239" t="str">
        <f>IF(AI187="","",VLOOKUP(AI187,'シフト記号表（勤務時間帯）'!$C$6:$U$35,19,FALSE))</f>
        <v/>
      </c>
      <c r="AJ189" s="239" t="str">
        <f>IF(AJ187="","",VLOOKUP(AJ187,'シフト記号表（勤務時間帯）'!$C$6:$U$35,19,FALSE))</f>
        <v/>
      </c>
      <c r="AK189" s="239" t="str">
        <f>IF(AK187="","",VLOOKUP(AK187,'シフト記号表（勤務時間帯）'!$C$6:$U$35,19,FALSE))</f>
        <v/>
      </c>
      <c r="AL189" s="239" t="str">
        <f>IF(AL187="","",VLOOKUP(AL187,'シフト記号表（勤務時間帯）'!$C$6:$U$35,19,FALSE))</f>
        <v/>
      </c>
      <c r="AM189" s="240" t="str">
        <f>IF(AM187="","",VLOOKUP(AM187,'シフト記号表（勤務時間帯）'!$C$6:$U$35,19,FALSE))</f>
        <v/>
      </c>
      <c r="AN189" s="238" t="str">
        <f>IF(AN187="","",VLOOKUP(AN187,'シフト記号表（勤務時間帯）'!$C$6:$U$35,19,FALSE))</f>
        <v/>
      </c>
      <c r="AO189" s="239" t="str">
        <f>IF(AO187="","",VLOOKUP(AO187,'シフト記号表（勤務時間帯）'!$C$6:$U$35,19,FALSE))</f>
        <v/>
      </c>
      <c r="AP189" s="239" t="str">
        <f>IF(AP187="","",VLOOKUP(AP187,'シフト記号表（勤務時間帯）'!$C$6:$U$35,19,FALSE))</f>
        <v/>
      </c>
      <c r="AQ189" s="239" t="str">
        <f>IF(AQ187="","",VLOOKUP(AQ187,'シフト記号表（勤務時間帯）'!$C$6:$U$35,19,FALSE))</f>
        <v/>
      </c>
      <c r="AR189" s="239" t="str">
        <f>IF(AR187="","",VLOOKUP(AR187,'シフト記号表（勤務時間帯）'!$C$6:$U$35,19,FALSE))</f>
        <v/>
      </c>
      <c r="AS189" s="239" t="str">
        <f>IF(AS187="","",VLOOKUP(AS187,'シフト記号表（勤務時間帯）'!$C$6:$U$35,19,FALSE))</f>
        <v/>
      </c>
      <c r="AT189" s="240" t="str">
        <f>IF(AT187="","",VLOOKUP(AT187,'シフト記号表（勤務時間帯）'!$C$6:$U$35,19,FALSE))</f>
        <v/>
      </c>
      <c r="AU189" s="238" t="str">
        <f>IF(AU187="","",VLOOKUP(AU187,'シフト記号表（勤務時間帯）'!$C$6:$U$35,19,FALSE))</f>
        <v/>
      </c>
      <c r="AV189" s="239" t="str">
        <f>IF(AV187="","",VLOOKUP(AV187,'シフト記号表（勤務時間帯）'!$C$6:$U$35,19,FALSE))</f>
        <v/>
      </c>
      <c r="AW189" s="239" t="str">
        <f>IF(AW187="","",VLOOKUP(AW187,'シフト記号表（勤務時間帯）'!$C$6:$U$35,19,FALSE))</f>
        <v/>
      </c>
      <c r="AX189" s="1264" t="str">
        <f>IF($BB$3="４週",SUM(S189:AT189),IF($BB$3="暦月",SUM(S189:AW189),""))</f>
        <v/>
      </c>
      <c r="AY189" s="1265"/>
      <c r="AZ189" s="1266" t="str">
        <f>IF($BB$3="４週",AX189/4,IF($BB$3="暦月",'勤務表（参考様式１_100名まで）'!AX189/('勤務表（参考様式１_100名まで）'!$BB$8/7),""))</f>
        <v/>
      </c>
      <c r="BA189" s="1267"/>
      <c r="BB189" s="1251"/>
      <c r="BC189" s="1252"/>
      <c r="BD189" s="1252"/>
      <c r="BE189" s="1252"/>
      <c r="BF189" s="1253"/>
    </row>
    <row r="190" spans="2:58" ht="20.25" customHeight="1" x14ac:dyDescent="0.2">
      <c r="B190" s="1268">
        <f>B187+1</f>
        <v>57</v>
      </c>
      <c r="C190" s="1269"/>
      <c r="D190" s="1270"/>
      <c r="E190" s="1271"/>
      <c r="F190" s="241"/>
      <c r="G190" s="1278"/>
      <c r="H190" s="1281"/>
      <c r="I190" s="1282"/>
      <c r="J190" s="1282"/>
      <c r="K190" s="1283"/>
      <c r="L190" s="1285"/>
      <c r="M190" s="1246"/>
      <c r="N190" s="1246"/>
      <c r="O190" s="1247"/>
      <c r="P190" s="1288" t="s">
        <v>340</v>
      </c>
      <c r="Q190" s="1289"/>
      <c r="R190" s="1290"/>
      <c r="S190" s="230"/>
      <c r="T190" s="231"/>
      <c r="U190" s="231"/>
      <c r="V190" s="231"/>
      <c r="W190" s="231"/>
      <c r="X190" s="231"/>
      <c r="Y190" s="232"/>
      <c r="Z190" s="230"/>
      <c r="AA190" s="231"/>
      <c r="AB190" s="231"/>
      <c r="AC190" s="231"/>
      <c r="AD190" s="231"/>
      <c r="AE190" s="231"/>
      <c r="AF190" s="232"/>
      <c r="AG190" s="230"/>
      <c r="AH190" s="231"/>
      <c r="AI190" s="231"/>
      <c r="AJ190" s="231"/>
      <c r="AK190" s="231"/>
      <c r="AL190" s="231"/>
      <c r="AM190" s="232"/>
      <c r="AN190" s="230"/>
      <c r="AO190" s="231"/>
      <c r="AP190" s="231"/>
      <c r="AQ190" s="231"/>
      <c r="AR190" s="231"/>
      <c r="AS190" s="231"/>
      <c r="AT190" s="232"/>
      <c r="AU190" s="230"/>
      <c r="AV190" s="231"/>
      <c r="AW190" s="231"/>
      <c r="AX190" s="1241"/>
      <c r="AY190" s="1242"/>
      <c r="AZ190" s="1243"/>
      <c r="BA190" s="1244"/>
      <c r="BB190" s="1245"/>
      <c r="BC190" s="1246"/>
      <c r="BD190" s="1246"/>
      <c r="BE190" s="1246"/>
      <c r="BF190" s="1247"/>
    </row>
    <row r="191" spans="2:58" ht="20.25" customHeight="1" x14ac:dyDescent="0.2">
      <c r="B191" s="1268"/>
      <c r="C191" s="1272"/>
      <c r="D191" s="1273"/>
      <c r="E191" s="1274"/>
      <c r="F191" s="233"/>
      <c r="G191" s="1279"/>
      <c r="H191" s="1284"/>
      <c r="I191" s="1282"/>
      <c r="J191" s="1282"/>
      <c r="K191" s="1283"/>
      <c r="L191" s="1286"/>
      <c r="M191" s="1249"/>
      <c r="N191" s="1249"/>
      <c r="O191" s="1250"/>
      <c r="P191" s="1254" t="s">
        <v>341</v>
      </c>
      <c r="Q191" s="1255"/>
      <c r="R191" s="1256"/>
      <c r="S191" s="234" t="str">
        <f>IF(S190="","",VLOOKUP(S190,'シフト記号表（勤務時間帯）'!$C$6:$K$35,9,FALSE))</f>
        <v/>
      </c>
      <c r="T191" s="235" t="str">
        <f>IF(T190="","",VLOOKUP(T190,'シフト記号表（勤務時間帯）'!$C$6:$K$35,9,FALSE))</f>
        <v/>
      </c>
      <c r="U191" s="235" t="str">
        <f>IF(U190="","",VLOOKUP(U190,'シフト記号表（勤務時間帯）'!$C$6:$K$35,9,FALSE))</f>
        <v/>
      </c>
      <c r="V191" s="235" t="str">
        <f>IF(V190="","",VLOOKUP(V190,'シフト記号表（勤務時間帯）'!$C$6:$K$35,9,FALSE))</f>
        <v/>
      </c>
      <c r="W191" s="235" t="str">
        <f>IF(W190="","",VLOOKUP(W190,'シフト記号表（勤務時間帯）'!$C$6:$K$35,9,FALSE))</f>
        <v/>
      </c>
      <c r="X191" s="235" t="str">
        <f>IF(X190="","",VLOOKUP(X190,'シフト記号表（勤務時間帯）'!$C$6:$K$35,9,FALSE))</f>
        <v/>
      </c>
      <c r="Y191" s="236" t="str">
        <f>IF(Y190="","",VLOOKUP(Y190,'シフト記号表（勤務時間帯）'!$C$6:$K$35,9,FALSE))</f>
        <v/>
      </c>
      <c r="Z191" s="234" t="str">
        <f>IF(Z190="","",VLOOKUP(Z190,'シフト記号表（勤務時間帯）'!$C$6:$K$35,9,FALSE))</f>
        <v/>
      </c>
      <c r="AA191" s="235" t="str">
        <f>IF(AA190="","",VLOOKUP(AA190,'シフト記号表（勤務時間帯）'!$C$6:$K$35,9,FALSE))</f>
        <v/>
      </c>
      <c r="AB191" s="235" t="str">
        <f>IF(AB190="","",VLOOKUP(AB190,'シフト記号表（勤務時間帯）'!$C$6:$K$35,9,FALSE))</f>
        <v/>
      </c>
      <c r="AC191" s="235" t="str">
        <f>IF(AC190="","",VLOOKUP(AC190,'シフト記号表（勤務時間帯）'!$C$6:$K$35,9,FALSE))</f>
        <v/>
      </c>
      <c r="AD191" s="235" t="str">
        <f>IF(AD190="","",VLOOKUP(AD190,'シフト記号表（勤務時間帯）'!$C$6:$K$35,9,FALSE))</f>
        <v/>
      </c>
      <c r="AE191" s="235" t="str">
        <f>IF(AE190="","",VLOOKUP(AE190,'シフト記号表（勤務時間帯）'!$C$6:$K$35,9,FALSE))</f>
        <v/>
      </c>
      <c r="AF191" s="236" t="str">
        <f>IF(AF190="","",VLOOKUP(AF190,'シフト記号表（勤務時間帯）'!$C$6:$K$35,9,FALSE))</f>
        <v/>
      </c>
      <c r="AG191" s="234" t="str">
        <f>IF(AG190="","",VLOOKUP(AG190,'シフト記号表（勤務時間帯）'!$C$6:$K$35,9,FALSE))</f>
        <v/>
      </c>
      <c r="AH191" s="235" t="str">
        <f>IF(AH190="","",VLOOKUP(AH190,'シフト記号表（勤務時間帯）'!$C$6:$K$35,9,FALSE))</f>
        <v/>
      </c>
      <c r="AI191" s="235" t="str">
        <f>IF(AI190="","",VLOOKUP(AI190,'シフト記号表（勤務時間帯）'!$C$6:$K$35,9,FALSE))</f>
        <v/>
      </c>
      <c r="AJ191" s="235" t="str">
        <f>IF(AJ190="","",VLOOKUP(AJ190,'シフト記号表（勤務時間帯）'!$C$6:$K$35,9,FALSE))</f>
        <v/>
      </c>
      <c r="AK191" s="235" t="str">
        <f>IF(AK190="","",VLOOKUP(AK190,'シフト記号表（勤務時間帯）'!$C$6:$K$35,9,FALSE))</f>
        <v/>
      </c>
      <c r="AL191" s="235" t="str">
        <f>IF(AL190="","",VLOOKUP(AL190,'シフト記号表（勤務時間帯）'!$C$6:$K$35,9,FALSE))</f>
        <v/>
      </c>
      <c r="AM191" s="236" t="str">
        <f>IF(AM190="","",VLOOKUP(AM190,'シフト記号表（勤務時間帯）'!$C$6:$K$35,9,FALSE))</f>
        <v/>
      </c>
      <c r="AN191" s="234" t="str">
        <f>IF(AN190="","",VLOOKUP(AN190,'シフト記号表（勤務時間帯）'!$C$6:$K$35,9,FALSE))</f>
        <v/>
      </c>
      <c r="AO191" s="235" t="str">
        <f>IF(AO190="","",VLOOKUP(AO190,'シフト記号表（勤務時間帯）'!$C$6:$K$35,9,FALSE))</f>
        <v/>
      </c>
      <c r="AP191" s="235" t="str">
        <f>IF(AP190="","",VLOOKUP(AP190,'シフト記号表（勤務時間帯）'!$C$6:$K$35,9,FALSE))</f>
        <v/>
      </c>
      <c r="AQ191" s="235" t="str">
        <f>IF(AQ190="","",VLOOKUP(AQ190,'シフト記号表（勤務時間帯）'!$C$6:$K$35,9,FALSE))</f>
        <v/>
      </c>
      <c r="AR191" s="235" t="str">
        <f>IF(AR190="","",VLOOKUP(AR190,'シフト記号表（勤務時間帯）'!$C$6:$K$35,9,FALSE))</f>
        <v/>
      </c>
      <c r="AS191" s="235" t="str">
        <f>IF(AS190="","",VLOOKUP(AS190,'シフト記号表（勤務時間帯）'!$C$6:$K$35,9,FALSE))</f>
        <v/>
      </c>
      <c r="AT191" s="236" t="str">
        <f>IF(AT190="","",VLOOKUP(AT190,'シフト記号表（勤務時間帯）'!$C$6:$K$35,9,FALSE))</f>
        <v/>
      </c>
      <c r="AU191" s="234" t="str">
        <f>IF(AU190="","",VLOOKUP(AU190,'シフト記号表（勤務時間帯）'!$C$6:$K$35,9,FALSE))</f>
        <v/>
      </c>
      <c r="AV191" s="235" t="str">
        <f>IF(AV190="","",VLOOKUP(AV190,'シフト記号表（勤務時間帯）'!$C$6:$K$35,9,FALSE))</f>
        <v/>
      </c>
      <c r="AW191" s="235" t="str">
        <f>IF(AW190="","",VLOOKUP(AW190,'シフト記号表（勤務時間帯）'!$C$6:$K$35,9,FALSE))</f>
        <v/>
      </c>
      <c r="AX191" s="1257" t="str">
        <f>IF($BB$3="４週",SUM(S191:AT191),IF($BB$3="暦月",SUM(S191:AW191),""))</f>
        <v/>
      </c>
      <c r="AY191" s="1258"/>
      <c r="AZ191" s="1259" t="str">
        <f>IF($BB$3="４週",AX191/4,IF($BB$3="暦月",'勤務表（参考様式１_100名まで）'!AX191/('勤務表（参考様式１_100名まで）'!$BB$8/7),""))</f>
        <v/>
      </c>
      <c r="BA191" s="1260"/>
      <c r="BB191" s="1248"/>
      <c r="BC191" s="1249"/>
      <c r="BD191" s="1249"/>
      <c r="BE191" s="1249"/>
      <c r="BF191" s="1250"/>
    </row>
    <row r="192" spans="2:58" ht="20.25" customHeight="1" x14ac:dyDescent="0.2">
      <c r="B192" s="1268"/>
      <c r="C192" s="1275"/>
      <c r="D192" s="1276"/>
      <c r="E192" s="1277"/>
      <c r="F192" s="242">
        <f>C190</f>
        <v>0</v>
      </c>
      <c r="G192" s="1280"/>
      <c r="H192" s="1284"/>
      <c r="I192" s="1282"/>
      <c r="J192" s="1282"/>
      <c r="K192" s="1283"/>
      <c r="L192" s="1287"/>
      <c r="M192" s="1252"/>
      <c r="N192" s="1252"/>
      <c r="O192" s="1253"/>
      <c r="P192" s="1261" t="s">
        <v>342</v>
      </c>
      <c r="Q192" s="1262"/>
      <c r="R192" s="1263"/>
      <c r="S192" s="238" t="str">
        <f>IF(S190="","",VLOOKUP(S190,'シフト記号表（勤務時間帯）'!$C$6:$U$35,19,FALSE))</f>
        <v/>
      </c>
      <c r="T192" s="239" t="str">
        <f>IF(T190="","",VLOOKUP(T190,'シフト記号表（勤務時間帯）'!$C$6:$U$35,19,FALSE))</f>
        <v/>
      </c>
      <c r="U192" s="239" t="str">
        <f>IF(U190="","",VLOOKUP(U190,'シフト記号表（勤務時間帯）'!$C$6:$U$35,19,FALSE))</f>
        <v/>
      </c>
      <c r="V192" s="239" t="str">
        <f>IF(V190="","",VLOOKUP(V190,'シフト記号表（勤務時間帯）'!$C$6:$U$35,19,FALSE))</f>
        <v/>
      </c>
      <c r="W192" s="239" t="str">
        <f>IF(W190="","",VLOOKUP(W190,'シフト記号表（勤務時間帯）'!$C$6:$U$35,19,FALSE))</f>
        <v/>
      </c>
      <c r="X192" s="239" t="str">
        <f>IF(X190="","",VLOOKUP(X190,'シフト記号表（勤務時間帯）'!$C$6:$U$35,19,FALSE))</f>
        <v/>
      </c>
      <c r="Y192" s="240" t="str">
        <f>IF(Y190="","",VLOOKUP(Y190,'シフト記号表（勤務時間帯）'!$C$6:$U$35,19,FALSE))</f>
        <v/>
      </c>
      <c r="Z192" s="238" t="str">
        <f>IF(Z190="","",VLOOKUP(Z190,'シフト記号表（勤務時間帯）'!$C$6:$U$35,19,FALSE))</f>
        <v/>
      </c>
      <c r="AA192" s="239" t="str">
        <f>IF(AA190="","",VLOOKUP(AA190,'シフト記号表（勤務時間帯）'!$C$6:$U$35,19,FALSE))</f>
        <v/>
      </c>
      <c r="AB192" s="239" t="str">
        <f>IF(AB190="","",VLOOKUP(AB190,'シフト記号表（勤務時間帯）'!$C$6:$U$35,19,FALSE))</f>
        <v/>
      </c>
      <c r="AC192" s="239" t="str">
        <f>IF(AC190="","",VLOOKUP(AC190,'シフト記号表（勤務時間帯）'!$C$6:$U$35,19,FALSE))</f>
        <v/>
      </c>
      <c r="AD192" s="239" t="str">
        <f>IF(AD190="","",VLOOKUP(AD190,'シフト記号表（勤務時間帯）'!$C$6:$U$35,19,FALSE))</f>
        <v/>
      </c>
      <c r="AE192" s="239" t="str">
        <f>IF(AE190="","",VLOOKUP(AE190,'シフト記号表（勤務時間帯）'!$C$6:$U$35,19,FALSE))</f>
        <v/>
      </c>
      <c r="AF192" s="240" t="str">
        <f>IF(AF190="","",VLOOKUP(AF190,'シフト記号表（勤務時間帯）'!$C$6:$U$35,19,FALSE))</f>
        <v/>
      </c>
      <c r="AG192" s="238" t="str">
        <f>IF(AG190="","",VLOOKUP(AG190,'シフト記号表（勤務時間帯）'!$C$6:$U$35,19,FALSE))</f>
        <v/>
      </c>
      <c r="AH192" s="239" t="str">
        <f>IF(AH190="","",VLOOKUP(AH190,'シフト記号表（勤務時間帯）'!$C$6:$U$35,19,FALSE))</f>
        <v/>
      </c>
      <c r="AI192" s="239" t="str">
        <f>IF(AI190="","",VLOOKUP(AI190,'シフト記号表（勤務時間帯）'!$C$6:$U$35,19,FALSE))</f>
        <v/>
      </c>
      <c r="AJ192" s="239" t="str">
        <f>IF(AJ190="","",VLOOKUP(AJ190,'シフト記号表（勤務時間帯）'!$C$6:$U$35,19,FALSE))</f>
        <v/>
      </c>
      <c r="AK192" s="239" t="str">
        <f>IF(AK190="","",VLOOKUP(AK190,'シフト記号表（勤務時間帯）'!$C$6:$U$35,19,FALSE))</f>
        <v/>
      </c>
      <c r="AL192" s="239" t="str">
        <f>IF(AL190="","",VLOOKUP(AL190,'シフト記号表（勤務時間帯）'!$C$6:$U$35,19,FALSE))</f>
        <v/>
      </c>
      <c r="AM192" s="240" t="str">
        <f>IF(AM190="","",VLOOKUP(AM190,'シフト記号表（勤務時間帯）'!$C$6:$U$35,19,FALSE))</f>
        <v/>
      </c>
      <c r="AN192" s="238" t="str">
        <f>IF(AN190="","",VLOOKUP(AN190,'シフト記号表（勤務時間帯）'!$C$6:$U$35,19,FALSE))</f>
        <v/>
      </c>
      <c r="AO192" s="239" t="str">
        <f>IF(AO190="","",VLOOKUP(AO190,'シフト記号表（勤務時間帯）'!$C$6:$U$35,19,FALSE))</f>
        <v/>
      </c>
      <c r="AP192" s="239" t="str">
        <f>IF(AP190="","",VLOOKUP(AP190,'シフト記号表（勤務時間帯）'!$C$6:$U$35,19,FALSE))</f>
        <v/>
      </c>
      <c r="AQ192" s="239" t="str">
        <f>IF(AQ190="","",VLOOKUP(AQ190,'シフト記号表（勤務時間帯）'!$C$6:$U$35,19,FALSE))</f>
        <v/>
      </c>
      <c r="AR192" s="239" t="str">
        <f>IF(AR190="","",VLOOKUP(AR190,'シフト記号表（勤務時間帯）'!$C$6:$U$35,19,FALSE))</f>
        <v/>
      </c>
      <c r="AS192" s="239" t="str">
        <f>IF(AS190="","",VLOOKUP(AS190,'シフト記号表（勤務時間帯）'!$C$6:$U$35,19,FALSE))</f>
        <v/>
      </c>
      <c r="AT192" s="240" t="str">
        <f>IF(AT190="","",VLOOKUP(AT190,'シフト記号表（勤務時間帯）'!$C$6:$U$35,19,FALSE))</f>
        <v/>
      </c>
      <c r="AU192" s="238" t="str">
        <f>IF(AU190="","",VLOOKUP(AU190,'シフト記号表（勤務時間帯）'!$C$6:$U$35,19,FALSE))</f>
        <v/>
      </c>
      <c r="AV192" s="239" t="str">
        <f>IF(AV190="","",VLOOKUP(AV190,'シフト記号表（勤務時間帯）'!$C$6:$U$35,19,FALSE))</f>
        <v/>
      </c>
      <c r="AW192" s="239" t="str">
        <f>IF(AW190="","",VLOOKUP(AW190,'シフト記号表（勤務時間帯）'!$C$6:$U$35,19,FALSE))</f>
        <v/>
      </c>
      <c r="AX192" s="1264" t="str">
        <f>IF($BB$3="４週",SUM(S192:AT192),IF($BB$3="暦月",SUM(S192:AW192),""))</f>
        <v/>
      </c>
      <c r="AY192" s="1265"/>
      <c r="AZ192" s="1266" t="str">
        <f>IF($BB$3="４週",AX192/4,IF($BB$3="暦月",'勤務表（参考様式１_100名まで）'!AX192/('勤務表（参考様式１_100名まで）'!$BB$8/7),""))</f>
        <v/>
      </c>
      <c r="BA192" s="1267"/>
      <c r="BB192" s="1251"/>
      <c r="BC192" s="1252"/>
      <c r="BD192" s="1252"/>
      <c r="BE192" s="1252"/>
      <c r="BF192" s="1253"/>
    </row>
    <row r="193" spans="2:58" ht="20.25" customHeight="1" x14ac:dyDescent="0.2">
      <c r="B193" s="1268">
        <f>B190+1</f>
        <v>58</v>
      </c>
      <c r="C193" s="1269"/>
      <c r="D193" s="1270"/>
      <c r="E193" s="1271"/>
      <c r="F193" s="241"/>
      <c r="G193" s="1278"/>
      <c r="H193" s="1281"/>
      <c r="I193" s="1282"/>
      <c r="J193" s="1282"/>
      <c r="K193" s="1283"/>
      <c r="L193" s="1285"/>
      <c r="M193" s="1246"/>
      <c r="N193" s="1246"/>
      <c r="O193" s="1247"/>
      <c r="P193" s="1288" t="s">
        <v>340</v>
      </c>
      <c r="Q193" s="1289"/>
      <c r="R193" s="1290"/>
      <c r="S193" s="230"/>
      <c r="T193" s="231"/>
      <c r="U193" s="231"/>
      <c r="V193" s="231"/>
      <c r="W193" s="231"/>
      <c r="X193" s="231"/>
      <c r="Y193" s="232"/>
      <c r="Z193" s="230"/>
      <c r="AA193" s="231"/>
      <c r="AB193" s="231"/>
      <c r="AC193" s="231"/>
      <c r="AD193" s="231"/>
      <c r="AE193" s="231"/>
      <c r="AF193" s="232"/>
      <c r="AG193" s="230"/>
      <c r="AH193" s="231"/>
      <c r="AI193" s="231"/>
      <c r="AJ193" s="231"/>
      <c r="AK193" s="231"/>
      <c r="AL193" s="231"/>
      <c r="AM193" s="232"/>
      <c r="AN193" s="230"/>
      <c r="AO193" s="231"/>
      <c r="AP193" s="231"/>
      <c r="AQ193" s="231"/>
      <c r="AR193" s="231"/>
      <c r="AS193" s="231"/>
      <c r="AT193" s="232"/>
      <c r="AU193" s="230"/>
      <c r="AV193" s="231"/>
      <c r="AW193" s="231"/>
      <c r="AX193" s="1241"/>
      <c r="AY193" s="1242"/>
      <c r="AZ193" s="1243"/>
      <c r="BA193" s="1244"/>
      <c r="BB193" s="1245"/>
      <c r="BC193" s="1246"/>
      <c r="BD193" s="1246"/>
      <c r="BE193" s="1246"/>
      <c r="BF193" s="1247"/>
    </row>
    <row r="194" spans="2:58" ht="20.25" customHeight="1" x14ac:dyDescent="0.2">
      <c r="B194" s="1268"/>
      <c r="C194" s="1272"/>
      <c r="D194" s="1273"/>
      <c r="E194" s="1274"/>
      <c r="F194" s="233"/>
      <c r="G194" s="1279"/>
      <c r="H194" s="1284"/>
      <c r="I194" s="1282"/>
      <c r="J194" s="1282"/>
      <c r="K194" s="1283"/>
      <c r="L194" s="1286"/>
      <c r="M194" s="1249"/>
      <c r="N194" s="1249"/>
      <c r="O194" s="1250"/>
      <c r="P194" s="1254" t="s">
        <v>341</v>
      </c>
      <c r="Q194" s="1255"/>
      <c r="R194" s="1256"/>
      <c r="S194" s="234" t="str">
        <f>IF(S193="","",VLOOKUP(S193,'シフト記号表（勤務時間帯）'!$C$6:$K$35,9,FALSE))</f>
        <v/>
      </c>
      <c r="T194" s="235" t="str">
        <f>IF(T193="","",VLOOKUP(T193,'シフト記号表（勤務時間帯）'!$C$6:$K$35,9,FALSE))</f>
        <v/>
      </c>
      <c r="U194" s="235" t="str">
        <f>IF(U193="","",VLOOKUP(U193,'シフト記号表（勤務時間帯）'!$C$6:$K$35,9,FALSE))</f>
        <v/>
      </c>
      <c r="V194" s="235" t="str">
        <f>IF(V193="","",VLOOKUP(V193,'シフト記号表（勤務時間帯）'!$C$6:$K$35,9,FALSE))</f>
        <v/>
      </c>
      <c r="W194" s="235" t="str">
        <f>IF(W193="","",VLOOKUP(W193,'シフト記号表（勤務時間帯）'!$C$6:$K$35,9,FALSE))</f>
        <v/>
      </c>
      <c r="X194" s="235" t="str">
        <f>IF(X193="","",VLOOKUP(X193,'シフト記号表（勤務時間帯）'!$C$6:$K$35,9,FALSE))</f>
        <v/>
      </c>
      <c r="Y194" s="236" t="str">
        <f>IF(Y193="","",VLOOKUP(Y193,'シフト記号表（勤務時間帯）'!$C$6:$K$35,9,FALSE))</f>
        <v/>
      </c>
      <c r="Z194" s="234" t="str">
        <f>IF(Z193="","",VLOOKUP(Z193,'シフト記号表（勤務時間帯）'!$C$6:$K$35,9,FALSE))</f>
        <v/>
      </c>
      <c r="AA194" s="235" t="str">
        <f>IF(AA193="","",VLOOKUP(AA193,'シフト記号表（勤務時間帯）'!$C$6:$K$35,9,FALSE))</f>
        <v/>
      </c>
      <c r="AB194" s="235" t="str">
        <f>IF(AB193="","",VLOOKUP(AB193,'シフト記号表（勤務時間帯）'!$C$6:$K$35,9,FALSE))</f>
        <v/>
      </c>
      <c r="AC194" s="235" t="str">
        <f>IF(AC193="","",VLOOKUP(AC193,'シフト記号表（勤務時間帯）'!$C$6:$K$35,9,FALSE))</f>
        <v/>
      </c>
      <c r="AD194" s="235" t="str">
        <f>IF(AD193="","",VLOOKUP(AD193,'シフト記号表（勤務時間帯）'!$C$6:$K$35,9,FALSE))</f>
        <v/>
      </c>
      <c r="AE194" s="235" t="str">
        <f>IF(AE193="","",VLOOKUP(AE193,'シフト記号表（勤務時間帯）'!$C$6:$K$35,9,FALSE))</f>
        <v/>
      </c>
      <c r="AF194" s="236" t="str">
        <f>IF(AF193="","",VLOOKUP(AF193,'シフト記号表（勤務時間帯）'!$C$6:$K$35,9,FALSE))</f>
        <v/>
      </c>
      <c r="AG194" s="234" t="str">
        <f>IF(AG193="","",VLOOKUP(AG193,'シフト記号表（勤務時間帯）'!$C$6:$K$35,9,FALSE))</f>
        <v/>
      </c>
      <c r="AH194" s="235" t="str">
        <f>IF(AH193="","",VLOOKUP(AH193,'シフト記号表（勤務時間帯）'!$C$6:$K$35,9,FALSE))</f>
        <v/>
      </c>
      <c r="AI194" s="235" t="str">
        <f>IF(AI193="","",VLOOKUP(AI193,'シフト記号表（勤務時間帯）'!$C$6:$K$35,9,FALSE))</f>
        <v/>
      </c>
      <c r="AJ194" s="235" t="str">
        <f>IF(AJ193="","",VLOOKUP(AJ193,'シフト記号表（勤務時間帯）'!$C$6:$K$35,9,FALSE))</f>
        <v/>
      </c>
      <c r="AK194" s="235" t="str">
        <f>IF(AK193="","",VLOOKUP(AK193,'シフト記号表（勤務時間帯）'!$C$6:$K$35,9,FALSE))</f>
        <v/>
      </c>
      <c r="AL194" s="235" t="str">
        <f>IF(AL193="","",VLOOKUP(AL193,'シフト記号表（勤務時間帯）'!$C$6:$K$35,9,FALSE))</f>
        <v/>
      </c>
      <c r="AM194" s="236" t="str">
        <f>IF(AM193="","",VLOOKUP(AM193,'シフト記号表（勤務時間帯）'!$C$6:$K$35,9,FALSE))</f>
        <v/>
      </c>
      <c r="AN194" s="234" t="str">
        <f>IF(AN193="","",VLOOKUP(AN193,'シフト記号表（勤務時間帯）'!$C$6:$K$35,9,FALSE))</f>
        <v/>
      </c>
      <c r="AO194" s="235" t="str">
        <f>IF(AO193="","",VLOOKUP(AO193,'シフト記号表（勤務時間帯）'!$C$6:$K$35,9,FALSE))</f>
        <v/>
      </c>
      <c r="AP194" s="235" t="str">
        <f>IF(AP193="","",VLOOKUP(AP193,'シフト記号表（勤務時間帯）'!$C$6:$K$35,9,FALSE))</f>
        <v/>
      </c>
      <c r="AQ194" s="235" t="str">
        <f>IF(AQ193="","",VLOOKUP(AQ193,'シフト記号表（勤務時間帯）'!$C$6:$K$35,9,FALSE))</f>
        <v/>
      </c>
      <c r="AR194" s="235" t="str">
        <f>IF(AR193="","",VLOOKUP(AR193,'シフト記号表（勤務時間帯）'!$C$6:$K$35,9,FALSE))</f>
        <v/>
      </c>
      <c r="AS194" s="235" t="str">
        <f>IF(AS193="","",VLOOKUP(AS193,'シフト記号表（勤務時間帯）'!$C$6:$K$35,9,FALSE))</f>
        <v/>
      </c>
      <c r="AT194" s="236" t="str">
        <f>IF(AT193="","",VLOOKUP(AT193,'シフト記号表（勤務時間帯）'!$C$6:$K$35,9,FALSE))</f>
        <v/>
      </c>
      <c r="AU194" s="234" t="str">
        <f>IF(AU193="","",VLOOKUP(AU193,'シフト記号表（勤務時間帯）'!$C$6:$K$35,9,FALSE))</f>
        <v/>
      </c>
      <c r="AV194" s="235" t="str">
        <f>IF(AV193="","",VLOOKUP(AV193,'シフト記号表（勤務時間帯）'!$C$6:$K$35,9,FALSE))</f>
        <v/>
      </c>
      <c r="AW194" s="235" t="str">
        <f>IF(AW193="","",VLOOKUP(AW193,'シフト記号表（勤務時間帯）'!$C$6:$K$35,9,FALSE))</f>
        <v/>
      </c>
      <c r="AX194" s="1257" t="str">
        <f>IF($BB$3="４週",SUM(S194:AT194),IF($BB$3="暦月",SUM(S194:AW194),""))</f>
        <v/>
      </c>
      <c r="AY194" s="1258"/>
      <c r="AZ194" s="1259" t="str">
        <f>IF($BB$3="４週",AX194/4,IF($BB$3="暦月",'勤務表（参考様式１_100名まで）'!AX194/('勤務表（参考様式１_100名まで）'!$BB$8/7),""))</f>
        <v/>
      </c>
      <c r="BA194" s="1260"/>
      <c r="BB194" s="1248"/>
      <c r="BC194" s="1249"/>
      <c r="BD194" s="1249"/>
      <c r="BE194" s="1249"/>
      <c r="BF194" s="1250"/>
    </row>
    <row r="195" spans="2:58" ht="20.25" customHeight="1" x14ac:dyDescent="0.2">
      <c r="B195" s="1268"/>
      <c r="C195" s="1275"/>
      <c r="D195" s="1276"/>
      <c r="E195" s="1277"/>
      <c r="F195" s="242">
        <f>C193</f>
        <v>0</v>
      </c>
      <c r="G195" s="1280"/>
      <c r="H195" s="1284"/>
      <c r="I195" s="1282"/>
      <c r="J195" s="1282"/>
      <c r="K195" s="1283"/>
      <c r="L195" s="1287"/>
      <c r="M195" s="1252"/>
      <c r="N195" s="1252"/>
      <c r="O195" s="1253"/>
      <c r="P195" s="1261" t="s">
        <v>342</v>
      </c>
      <c r="Q195" s="1262"/>
      <c r="R195" s="1263"/>
      <c r="S195" s="238" t="str">
        <f>IF(S193="","",VLOOKUP(S193,'シフト記号表（勤務時間帯）'!$C$6:$U$35,19,FALSE))</f>
        <v/>
      </c>
      <c r="T195" s="239" t="str">
        <f>IF(T193="","",VLOOKUP(T193,'シフト記号表（勤務時間帯）'!$C$6:$U$35,19,FALSE))</f>
        <v/>
      </c>
      <c r="U195" s="239" t="str">
        <f>IF(U193="","",VLOOKUP(U193,'シフト記号表（勤務時間帯）'!$C$6:$U$35,19,FALSE))</f>
        <v/>
      </c>
      <c r="V195" s="239" t="str">
        <f>IF(V193="","",VLOOKUP(V193,'シフト記号表（勤務時間帯）'!$C$6:$U$35,19,FALSE))</f>
        <v/>
      </c>
      <c r="W195" s="239" t="str">
        <f>IF(W193="","",VLOOKUP(W193,'シフト記号表（勤務時間帯）'!$C$6:$U$35,19,FALSE))</f>
        <v/>
      </c>
      <c r="X195" s="239" t="str">
        <f>IF(X193="","",VLOOKUP(X193,'シフト記号表（勤務時間帯）'!$C$6:$U$35,19,FALSE))</f>
        <v/>
      </c>
      <c r="Y195" s="240" t="str">
        <f>IF(Y193="","",VLOOKUP(Y193,'シフト記号表（勤務時間帯）'!$C$6:$U$35,19,FALSE))</f>
        <v/>
      </c>
      <c r="Z195" s="238" t="str">
        <f>IF(Z193="","",VLOOKUP(Z193,'シフト記号表（勤務時間帯）'!$C$6:$U$35,19,FALSE))</f>
        <v/>
      </c>
      <c r="AA195" s="239" t="str">
        <f>IF(AA193="","",VLOOKUP(AA193,'シフト記号表（勤務時間帯）'!$C$6:$U$35,19,FALSE))</f>
        <v/>
      </c>
      <c r="AB195" s="239" t="str">
        <f>IF(AB193="","",VLOOKUP(AB193,'シフト記号表（勤務時間帯）'!$C$6:$U$35,19,FALSE))</f>
        <v/>
      </c>
      <c r="AC195" s="239" t="str">
        <f>IF(AC193="","",VLOOKUP(AC193,'シフト記号表（勤務時間帯）'!$C$6:$U$35,19,FALSE))</f>
        <v/>
      </c>
      <c r="AD195" s="239" t="str">
        <f>IF(AD193="","",VLOOKUP(AD193,'シフト記号表（勤務時間帯）'!$C$6:$U$35,19,FALSE))</f>
        <v/>
      </c>
      <c r="AE195" s="239" t="str">
        <f>IF(AE193="","",VLOOKUP(AE193,'シフト記号表（勤務時間帯）'!$C$6:$U$35,19,FALSE))</f>
        <v/>
      </c>
      <c r="AF195" s="240" t="str">
        <f>IF(AF193="","",VLOOKUP(AF193,'シフト記号表（勤務時間帯）'!$C$6:$U$35,19,FALSE))</f>
        <v/>
      </c>
      <c r="AG195" s="238" t="str">
        <f>IF(AG193="","",VLOOKUP(AG193,'シフト記号表（勤務時間帯）'!$C$6:$U$35,19,FALSE))</f>
        <v/>
      </c>
      <c r="AH195" s="239" t="str">
        <f>IF(AH193="","",VLOOKUP(AH193,'シフト記号表（勤務時間帯）'!$C$6:$U$35,19,FALSE))</f>
        <v/>
      </c>
      <c r="AI195" s="239" t="str">
        <f>IF(AI193="","",VLOOKUP(AI193,'シフト記号表（勤務時間帯）'!$C$6:$U$35,19,FALSE))</f>
        <v/>
      </c>
      <c r="AJ195" s="239" t="str">
        <f>IF(AJ193="","",VLOOKUP(AJ193,'シフト記号表（勤務時間帯）'!$C$6:$U$35,19,FALSE))</f>
        <v/>
      </c>
      <c r="AK195" s="239" t="str">
        <f>IF(AK193="","",VLOOKUP(AK193,'シフト記号表（勤務時間帯）'!$C$6:$U$35,19,FALSE))</f>
        <v/>
      </c>
      <c r="AL195" s="239" t="str">
        <f>IF(AL193="","",VLOOKUP(AL193,'シフト記号表（勤務時間帯）'!$C$6:$U$35,19,FALSE))</f>
        <v/>
      </c>
      <c r="AM195" s="240" t="str">
        <f>IF(AM193="","",VLOOKUP(AM193,'シフト記号表（勤務時間帯）'!$C$6:$U$35,19,FALSE))</f>
        <v/>
      </c>
      <c r="AN195" s="238" t="str">
        <f>IF(AN193="","",VLOOKUP(AN193,'シフト記号表（勤務時間帯）'!$C$6:$U$35,19,FALSE))</f>
        <v/>
      </c>
      <c r="AO195" s="239" t="str">
        <f>IF(AO193="","",VLOOKUP(AO193,'シフト記号表（勤務時間帯）'!$C$6:$U$35,19,FALSE))</f>
        <v/>
      </c>
      <c r="AP195" s="239" t="str">
        <f>IF(AP193="","",VLOOKUP(AP193,'シフト記号表（勤務時間帯）'!$C$6:$U$35,19,FALSE))</f>
        <v/>
      </c>
      <c r="AQ195" s="239" t="str">
        <f>IF(AQ193="","",VLOOKUP(AQ193,'シフト記号表（勤務時間帯）'!$C$6:$U$35,19,FALSE))</f>
        <v/>
      </c>
      <c r="AR195" s="239" t="str">
        <f>IF(AR193="","",VLOOKUP(AR193,'シフト記号表（勤務時間帯）'!$C$6:$U$35,19,FALSE))</f>
        <v/>
      </c>
      <c r="AS195" s="239" t="str">
        <f>IF(AS193="","",VLOOKUP(AS193,'シフト記号表（勤務時間帯）'!$C$6:$U$35,19,FALSE))</f>
        <v/>
      </c>
      <c r="AT195" s="240" t="str">
        <f>IF(AT193="","",VLOOKUP(AT193,'シフト記号表（勤務時間帯）'!$C$6:$U$35,19,FALSE))</f>
        <v/>
      </c>
      <c r="AU195" s="238" t="str">
        <f>IF(AU193="","",VLOOKUP(AU193,'シフト記号表（勤務時間帯）'!$C$6:$U$35,19,FALSE))</f>
        <v/>
      </c>
      <c r="AV195" s="239" t="str">
        <f>IF(AV193="","",VLOOKUP(AV193,'シフト記号表（勤務時間帯）'!$C$6:$U$35,19,FALSE))</f>
        <v/>
      </c>
      <c r="AW195" s="239" t="str">
        <f>IF(AW193="","",VLOOKUP(AW193,'シフト記号表（勤務時間帯）'!$C$6:$U$35,19,FALSE))</f>
        <v/>
      </c>
      <c r="AX195" s="1264" t="str">
        <f>IF($BB$3="４週",SUM(S195:AT195),IF($BB$3="暦月",SUM(S195:AW195),""))</f>
        <v/>
      </c>
      <c r="AY195" s="1265"/>
      <c r="AZ195" s="1266" t="str">
        <f>IF($BB$3="４週",AX195/4,IF($BB$3="暦月",'勤務表（参考様式１_100名まで）'!AX195/('勤務表（参考様式１_100名まで）'!$BB$8/7),""))</f>
        <v/>
      </c>
      <c r="BA195" s="1267"/>
      <c r="BB195" s="1251"/>
      <c r="BC195" s="1252"/>
      <c r="BD195" s="1252"/>
      <c r="BE195" s="1252"/>
      <c r="BF195" s="1253"/>
    </row>
    <row r="196" spans="2:58" ht="20.25" customHeight="1" x14ac:dyDescent="0.2">
      <c r="B196" s="1268">
        <f>B193+1</f>
        <v>59</v>
      </c>
      <c r="C196" s="1269"/>
      <c r="D196" s="1270"/>
      <c r="E196" s="1271"/>
      <c r="F196" s="241"/>
      <c r="G196" s="1278"/>
      <c r="H196" s="1281"/>
      <c r="I196" s="1282"/>
      <c r="J196" s="1282"/>
      <c r="K196" s="1283"/>
      <c r="L196" s="1285"/>
      <c r="M196" s="1246"/>
      <c r="N196" s="1246"/>
      <c r="O196" s="1247"/>
      <c r="P196" s="1288" t="s">
        <v>340</v>
      </c>
      <c r="Q196" s="1289"/>
      <c r="R196" s="1290"/>
      <c r="S196" s="230"/>
      <c r="T196" s="231"/>
      <c r="U196" s="231"/>
      <c r="V196" s="231"/>
      <c r="W196" s="231"/>
      <c r="X196" s="231"/>
      <c r="Y196" s="232"/>
      <c r="Z196" s="230"/>
      <c r="AA196" s="231"/>
      <c r="AB196" s="231"/>
      <c r="AC196" s="231"/>
      <c r="AD196" s="231"/>
      <c r="AE196" s="231"/>
      <c r="AF196" s="232"/>
      <c r="AG196" s="230"/>
      <c r="AH196" s="231"/>
      <c r="AI196" s="231"/>
      <c r="AJ196" s="231"/>
      <c r="AK196" s="231"/>
      <c r="AL196" s="231"/>
      <c r="AM196" s="232"/>
      <c r="AN196" s="230"/>
      <c r="AO196" s="231"/>
      <c r="AP196" s="231"/>
      <c r="AQ196" s="231"/>
      <c r="AR196" s="231"/>
      <c r="AS196" s="231"/>
      <c r="AT196" s="232"/>
      <c r="AU196" s="230"/>
      <c r="AV196" s="231"/>
      <c r="AW196" s="231"/>
      <c r="AX196" s="1241"/>
      <c r="AY196" s="1242"/>
      <c r="AZ196" s="1243"/>
      <c r="BA196" s="1244"/>
      <c r="BB196" s="1245"/>
      <c r="BC196" s="1246"/>
      <c r="BD196" s="1246"/>
      <c r="BE196" s="1246"/>
      <c r="BF196" s="1247"/>
    </row>
    <row r="197" spans="2:58" ht="20.25" customHeight="1" x14ac:dyDescent="0.2">
      <c r="B197" s="1268"/>
      <c r="C197" s="1272"/>
      <c r="D197" s="1273"/>
      <c r="E197" s="1274"/>
      <c r="F197" s="233"/>
      <c r="G197" s="1279"/>
      <c r="H197" s="1284"/>
      <c r="I197" s="1282"/>
      <c r="J197" s="1282"/>
      <c r="K197" s="1283"/>
      <c r="L197" s="1286"/>
      <c r="M197" s="1249"/>
      <c r="N197" s="1249"/>
      <c r="O197" s="1250"/>
      <c r="P197" s="1254" t="s">
        <v>341</v>
      </c>
      <c r="Q197" s="1255"/>
      <c r="R197" s="1256"/>
      <c r="S197" s="234" t="str">
        <f>IF(S196="","",VLOOKUP(S196,'シフト記号表（勤務時間帯）'!$C$6:$K$35,9,FALSE))</f>
        <v/>
      </c>
      <c r="T197" s="235" t="str">
        <f>IF(T196="","",VLOOKUP(T196,'シフト記号表（勤務時間帯）'!$C$6:$K$35,9,FALSE))</f>
        <v/>
      </c>
      <c r="U197" s="235" t="str">
        <f>IF(U196="","",VLOOKUP(U196,'シフト記号表（勤務時間帯）'!$C$6:$K$35,9,FALSE))</f>
        <v/>
      </c>
      <c r="V197" s="235" t="str">
        <f>IF(V196="","",VLOOKUP(V196,'シフト記号表（勤務時間帯）'!$C$6:$K$35,9,FALSE))</f>
        <v/>
      </c>
      <c r="W197" s="235" t="str">
        <f>IF(W196="","",VLOOKUP(W196,'シフト記号表（勤務時間帯）'!$C$6:$K$35,9,FALSE))</f>
        <v/>
      </c>
      <c r="X197" s="235" t="str">
        <f>IF(X196="","",VLOOKUP(X196,'シフト記号表（勤務時間帯）'!$C$6:$K$35,9,FALSE))</f>
        <v/>
      </c>
      <c r="Y197" s="236" t="str">
        <f>IF(Y196="","",VLOOKUP(Y196,'シフト記号表（勤務時間帯）'!$C$6:$K$35,9,FALSE))</f>
        <v/>
      </c>
      <c r="Z197" s="234" t="str">
        <f>IF(Z196="","",VLOOKUP(Z196,'シフト記号表（勤務時間帯）'!$C$6:$K$35,9,FALSE))</f>
        <v/>
      </c>
      <c r="AA197" s="235" t="str">
        <f>IF(AA196="","",VLOOKUP(AA196,'シフト記号表（勤務時間帯）'!$C$6:$K$35,9,FALSE))</f>
        <v/>
      </c>
      <c r="AB197" s="235" t="str">
        <f>IF(AB196="","",VLOOKUP(AB196,'シフト記号表（勤務時間帯）'!$C$6:$K$35,9,FALSE))</f>
        <v/>
      </c>
      <c r="AC197" s="235" t="str">
        <f>IF(AC196="","",VLOOKUP(AC196,'シフト記号表（勤務時間帯）'!$C$6:$K$35,9,FALSE))</f>
        <v/>
      </c>
      <c r="AD197" s="235" t="str">
        <f>IF(AD196="","",VLOOKUP(AD196,'シフト記号表（勤務時間帯）'!$C$6:$K$35,9,FALSE))</f>
        <v/>
      </c>
      <c r="AE197" s="235" t="str">
        <f>IF(AE196="","",VLOOKUP(AE196,'シフト記号表（勤務時間帯）'!$C$6:$K$35,9,FALSE))</f>
        <v/>
      </c>
      <c r="AF197" s="236" t="str">
        <f>IF(AF196="","",VLOOKUP(AF196,'シフト記号表（勤務時間帯）'!$C$6:$K$35,9,FALSE))</f>
        <v/>
      </c>
      <c r="AG197" s="234" t="str">
        <f>IF(AG196="","",VLOOKUP(AG196,'シフト記号表（勤務時間帯）'!$C$6:$K$35,9,FALSE))</f>
        <v/>
      </c>
      <c r="AH197" s="235" t="str">
        <f>IF(AH196="","",VLOOKUP(AH196,'シフト記号表（勤務時間帯）'!$C$6:$K$35,9,FALSE))</f>
        <v/>
      </c>
      <c r="AI197" s="235" t="str">
        <f>IF(AI196="","",VLOOKUP(AI196,'シフト記号表（勤務時間帯）'!$C$6:$K$35,9,FALSE))</f>
        <v/>
      </c>
      <c r="AJ197" s="235" t="str">
        <f>IF(AJ196="","",VLOOKUP(AJ196,'シフト記号表（勤務時間帯）'!$C$6:$K$35,9,FALSE))</f>
        <v/>
      </c>
      <c r="AK197" s="235" t="str">
        <f>IF(AK196="","",VLOOKUP(AK196,'シフト記号表（勤務時間帯）'!$C$6:$K$35,9,FALSE))</f>
        <v/>
      </c>
      <c r="AL197" s="235" t="str">
        <f>IF(AL196="","",VLOOKUP(AL196,'シフト記号表（勤務時間帯）'!$C$6:$K$35,9,FALSE))</f>
        <v/>
      </c>
      <c r="AM197" s="236" t="str">
        <f>IF(AM196="","",VLOOKUP(AM196,'シフト記号表（勤務時間帯）'!$C$6:$K$35,9,FALSE))</f>
        <v/>
      </c>
      <c r="AN197" s="234" t="str">
        <f>IF(AN196="","",VLOOKUP(AN196,'シフト記号表（勤務時間帯）'!$C$6:$K$35,9,FALSE))</f>
        <v/>
      </c>
      <c r="AO197" s="235" t="str">
        <f>IF(AO196="","",VLOOKUP(AO196,'シフト記号表（勤務時間帯）'!$C$6:$K$35,9,FALSE))</f>
        <v/>
      </c>
      <c r="AP197" s="235" t="str">
        <f>IF(AP196="","",VLOOKUP(AP196,'シフト記号表（勤務時間帯）'!$C$6:$K$35,9,FALSE))</f>
        <v/>
      </c>
      <c r="AQ197" s="235" t="str">
        <f>IF(AQ196="","",VLOOKUP(AQ196,'シフト記号表（勤務時間帯）'!$C$6:$K$35,9,FALSE))</f>
        <v/>
      </c>
      <c r="AR197" s="235" t="str">
        <f>IF(AR196="","",VLOOKUP(AR196,'シフト記号表（勤務時間帯）'!$C$6:$K$35,9,FALSE))</f>
        <v/>
      </c>
      <c r="AS197" s="235" t="str">
        <f>IF(AS196="","",VLOOKUP(AS196,'シフト記号表（勤務時間帯）'!$C$6:$K$35,9,FALSE))</f>
        <v/>
      </c>
      <c r="AT197" s="236" t="str">
        <f>IF(AT196="","",VLOOKUP(AT196,'シフト記号表（勤務時間帯）'!$C$6:$K$35,9,FALSE))</f>
        <v/>
      </c>
      <c r="AU197" s="234" t="str">
        <f>IF(AU196="","",VLOOKUP(AU196,'シフト記号表（勤務時間帯）'!$C$6:$K$35,9,FALSE))</f>
        <v/>
      </c>
      <c r="AV197" s="235" t="str">
        <f>IF(AV196="","",VLOOKUP(AV196,'シフト記号表（勤務時間帯）'!$C$6:$K$35,9,FALSE))</f>
        <v/>
      </c>
      <c r="AW197" s="235" t="str">
        <f>IF(AW196="","",VLOOKUP(AW196,'シフト記号表（勤務時間帯）'!$C$6:$K$35,9,FALSE))</f>
        <v/>
      </c>
      <c r="AX197" s="1257" t="str">
        <f>IF($BB$3="４週",SUM(S197:AT197),IF($BB$3="暦月",SUM(S197:AW197),""))</f>
        <v/>
      </c>
      <c r="AY197" s="1258"/>
      <c r="AZ197" s="1259" t="str">
        <f>IF($BB$3="４週",AX197/4,IF($BB$3="暦月",'勤務表（参考様式１_100名まで）'!AX197/('勤務表（参考様式１_100名まで）'!$BB$8/7),""))</f>
        <v/>
      </c>
      <c r="BA197" s="1260"/>
      <c r="BB197" s="1248"/>
      <c r="BC197" s="1249"/>
      <c r="BD197" s="1249"/>
      <c r="BE197" s="1249"/>
      <c r="BF197" s="1250"/>
    </row>
    <row r="198" spans="2:58" ht="20.25" customHeight="1" x14ac:dyDescent="0.2">
      <c r="B198" s="1268"/>
      <c r="C198" s="1275"/>
      <c r="D198" s="1276"/>
      <c r="E198" s="1277"/>
      <c r="F198" s="242">
        <f>C196</f>
        <v>0</v>
      </c>
      <c r="G198" s="1280"/>
      <c r="H198" s="1284"/>
      <c r="I198" s="1282"/>
      <c r="J198" s="1282"/>
      <c r="K198" s="1283"/>
      <c r="L198" s="1287"/>
      <c r="M198" s="1252"/>
      <c r="N198" s="1252"/>
      <c r="O198" s="1253"/>
      <c r="P198" s="1261" t="s">
        <v>342</v>
      </c>
      <c r="Q198" s="1262"/>
      <c r="R198" s="1263"/>
      <c r="S198" s="238" t="str">
        <f>IF(S196="","",VLOOKUP(S196,'シフト記号表（勤務時間帯）'!$C$6:$U$35,19,FALSE))</f>
        <v/>
      </c>
      <c r="T198" s="239" t="str">
        <f>IF(T196="","",VLOOKUP(T196,'シフト記号表（勤務時間帯）'!$C$6:$U$35,19,FALSE))</f>
        <v/>
      </c>
      <c r="U198" s="239" t="str">
        <f>IF(U196="","",VLOOKUP(U196,'シフト記号表（勤務時間帯）'!$C$6:$U$35,19,FALSE))</f>
        <v/>
      </c>
      <c r="V198" s="239" t="str">
        <f>IF(V196="","",VLOOKUP(V196,'シフト記号表（勤務時間帯）'!$C$6:$U$35,19,FALSE))</f>
        <v/>
      </c>
      <c r="W198" s="239" t="str">
        <f>IF(W196="","",VLOOKUP(W196,'シフト記号表（勤務時間帯）'!$C$6:$U$35,19,FALSE))</f>
        <v/>
      </c>
      <c r="X198" s="239" t="str">
        <f>IF(X196="","",VLOOKUP(X196,'シフト記号表（勤務時間帯）'!$C$6:$U$35,19,FALSE))</f>
        <v/>
      </c>
      <c r="Y198" s="240" t="str">
        <f>IF(Y196="","",VLOOKUP(Y196,'シフト記号表（勤務時間帯）'!$C$6:$U$35,19,FALSE))</f>
        <v/>
      </c>
      <c r="Z198" s="238" t="str">
        <f>IF(Z196="","",VLOOKUP(Z196,'シフト記号表（勤務時間帯）'!$C$6:$U$35,19,FALSE))</f>
        <v/>
      </c>
      <c r="AA198" s="239" t="str">
        <f>IF(AA196="","",VLOOKUP(AA196,'シフト記号表（勤務時間帯）'!$C$6:$U$35,19,FALSE))</f>
        <v/>
      </c>
      <c r="AB198" s="239" t="str">
        <f>IF(AB196="","",VLOOKUP(AB196,'シフト記号表（勤務時間帯）'!$C$6:$U$35,19,FALSE))</f>
        <v/>
      </c>
      <c r="AC198" s="239" t="str">
        <f>IF(AC196="","",VLOOKUP(AC196,'シフト記号表（勤務時間帯）'!$C$6:$U$35,19,FALSE))</f>
        <v/>
      </c>
      <c r="AD198" s="239" t="str">
        <f>IF(AD196="","",VLOOKUP(AD196,'シフト記号表（勤務時間帯）'!$C$6:$U$35,19,FALSE))</f>
        <v/>
      </c>
      <c r="AE198" s="239" t="str">
        <f>IF(AE196="","",VLOOKUP(AE196,'シフト記号表（勤務時間帯）'!$C$6:$U$35,19,FALSE))</f>
        <v/>
      </c>
      <c r="AF198" s="240" t="str">
        <f>IF(AF196="","",VLOOKUP(AF196,'シフト記号表（勤務時間帯）'!$C$6:$U$35,19,FALSE))</f>
        <v/>
      </c>
      <c r="AG198" s="238" t="str">
        <f>IF(AG196="","",VLOOKUP(AG196,'シフト記号表（勤務時間帯）'!$C$6:$U$35,19,FALSE))</f>
        <v/>
      </c>
      <c r="AH198" s="239" t="str">
        <f>IF(AH196="","",VLOOKUP(AH196,'シフト記号表（勤務時間帯）'!$C$6:$U$35,19,FALSE))</f>
        <v/>
      </c>
      <c r="AI198" s="239" t="str">
        <f>IF(AI196="","",VLOOKUP(AI196,'シフト記号表（勤務時間帯）'!$C$6:$U$35,19,FALSE))</f>
        <v/>
      </c>
      <c r="AJ198" s="239" t="str">
        <f>IF(AJ196="","",VLOOKUP(AJ196,'シフト記号表（勤務時間帯）'!$C$6:$U$35,19,FALSE))</f>
        <v/>
      </c>
      <c r="AK198" s="239" t="str">
        <f>IF(AK196="","",VLOOKUP(AK196,'シフト記号表（勤務時間帯）'!$C$6:$U$35,19,FALSE))</f>
        <v/>
      </c>
      <c r="AL198" s="239" t="str">
        <f>IF(AL196="","",VLOOKUP(AL196,'シフト記号表（勤務時間帯）'!$C$6:$U$35,19,FALSE))</f>
        <v/>
      </c>
      <c r="AM198" s="240" t="str">
        <f>IF(AM196="","",VLOOKUP(AM196,'シフト記号表（勤務時間帯）'!$C$6:$U$35,19,FALSE))</f>
        <v/>
      </c>
      <c r="AN198" s="238" t="str">
        <f>IF(AN196="","",VLOOKUP(AN196,'シフト記号表（勤務時間帯）'!$C$6:$U$35,19,FALSE))</f>
        <v/>
      </c>
      <c r="AO198" s="239" t="str">
        <f>IF(AO196="","",VLOOKUP(AO196,'シフト記号表（勤務時間帯）'!$C$6:$U$35,19,FALSE))</f>
        <v/>
      </c>
      <c r="AP198" s="239" t="str">
        <f>IF(AP196="","",VLOOKUP(AP196,'シフト記号表（勤務時間帯）'!$C$6:$U$35,19,FALSE))</f>
        <v/>
      </c>
      <c r="AQ198" s="239" t="str">
        <f>IF(AQ196="","",VLOOKUP(AQ196,'シフト記号表（勤務時間帯）'!$C$6:$U$35,19,FALSE))</f>
        <v/>
      </c>
      <c r="AR198" s="239" t="str">
        <f>IF(AR196="","",VLOOKUP(AR196,'シフト記号表（勤務時間帯）'!$C$6:$U$35,19,FALSE))</f>
        <v/>
      </c>
      <c r="AS198" s="239" t="str">
        <f>IF(AS196="","",VLOOKUP(AS196,'シフト記号表（勤務時間帯）'!$C$6:$U$35,19,FALSE))</f>
        <v/>
      </c>
      <c r="AT198" s="240" t="str">
        <f>IF(AT196="","",VLOOKUP(AT196,'シフト記号表（勤務時間帯）'!$C$6:$U$35,19,FALSE))</f>
        <v/>
      </c>
      <c r="AU198" s="238" t="str">
        <f>IF(AU196="","",VLOOKUP(AU196,'シフト記号表（勤務時間帯）'!$C$6:$U$35,19,FALSE))</f>
        <v/>
      </c>
      <c r="AV198" s="239" t="str">
        <f>IF(AV196="","",VLOOKUP(AV196,'シフト記号表（勤務時間帯）'!$C$6:$U$35,19,FALSE))</f>
        <v/>
      </c>
      <c r="AW198" s="239" t="str">
        <f>IF(AW196="","",VLOOKUP(AW196,'シフト記号表（勤務時間帯）'!$C$6:$U$35,19,FALSE))</f>
        <v/>
      </c>
      <c r="AX198" s="1264" t="str">
        <f>IF($BB$3="４週",SUM(S198:AT198),IF($BB$3="暦月",SUM(S198:AW198),""))</f>
        <v/>
      </c>
      <c r="AY198" s="1265"/>
      <c r="AZ198" s="1266" t="str">
        <f>IF($BB$3="４週",AX198/4,IF($BB$3="暦月",'勤務表（参考様式１_100名まで）'!AX198/('勤務表（参考様式１_100名まで）'!$BB$8/7),""))</f>
        <v/>
      </c>
      <c r="BA198" s="1267"/>
      <c r="BB198" s="1251"/>
      <c r="BC198" s="1252"/>
      <c r="BD198" s="1252"/>
      <c r="BE198" s="1252"/>
      <c r="BF198" s="1253"/>
    </row>
    <row r="199" spans="2:58" ht="20.25" customHeight="1" x14ac:dyDescent="0.2">
      <c r="B199" s="1268">
        <f>B196+1</f>
        <v>60</v>
      </c>
      <c r="C199" s="1269"/>
      <c r="D199" s="1270"/>
      <c r="E199" s="1271"/>
      <c r="F199" s="241"/>
      <c r="G199" s="1278"/>
      <c r="H199" s="1281"/>
      <c r="I199" s="1282"/>
      <c r="J199" s="1282"/>
      <c r="K199" s="1283"/>
      <c r="L199" s="1285"/>
      <c r="M199" s="1246"/>
      <c r="N199" s="1246"/>
      <c r="O199" s="1247"/>
      <c r="P199" s="1288" t="s">
        <v>340</v>
      </c>
      <c r="Q199" s="1289"/>
      <c r="R199" s="1290"/>
      <c r="S199" s="230"/>
      <c r="T199" s="231"/>
      <c r="U199" s="231"/>
      <c r="V199" s="231"/>
      <c r="W199" s="231"/>
      <c r="X199" s="231"/>
      <c r="Y199" s="232"/>
      <c r="Z199" s="230"/>
      <c r="AA199" s="231"/>
      <c r="AB199" s="231"/>
      <c r="AC199" s="231"/>
      <c r="AD199" s="231"/>
      <c r="AE199" s="231"/>
      <c r="AF199" s="232"/>
      <c r="AG199" s="230"/>
      <c r="AH199" s="231"/>
      <c r="AI199" s="231"/>
      <c r="AJ199" s="231"/>
      <c r="AK199" s="231"/>
      <c r="AL199" s="231"/>
      <c r="AM199" s="232"/>
      <c r="AN199" s="230"/>
      <c r="AO199" s="231"/>
      <c r="AP199" s="231"/>
      <c r="AQ199" s="231"/>
      <c r="AR199" s="231"/>
      <c r="AS199" s="231"/>
      <c r="AT199" s="232"/>
      <c r="AU199" s="230"/>
      <c r="AV199" s="231"/>
      <c r="AW199" s="231"/>
      <c r="AX199" s="1241"/>
      <c r="AY199" s="1242"/>
      <c r="AZ199" s="1243"/>
      <c r="BA199" s="1244"/>
      <c r="BB199" s="1245"/>
      <c r="BC199" s="1246"/>
      <c r="BD199" s="1246"/>
      <c r="BE199" s="1246"/>
      <c r="BF199" s="1247"/>
    </row>
    <row r="200" spans="2:58" ht="20.25" customHeight="1" x14ac:dyDescent="0.2">
      <c r="B200" s="1268"/>
      <c r="C200" s="1272"/>
      <c r="D200" s="1273"/>
      <c r="E200" s="1274"/>
      <c r="F200" s="233"/>
      <c r="G200" s="1279"/>
      <c r="H200" s="1284"/>
      <c r="I200" s="1282"/>
      <c r="J200" s="1282"/>
      <c r="K200" s="1283"/>
      <c r="L200" s="1286"/>
      <c r="M200" s="1249"/>
      <c r="N200" s="1249"/>
      <c r="O200" s="1250"/>
      <c r="P200" s="1254" t="s">
        <v>341</v>
      </c>
      <c r="Q200" s="1255"/>
      <c r="R200" s="1256"/>
      <c r="S200" s="234" t="str">
        <f>IF(S199="","",VLOOKUP(S199,'シフト記号表（勤務時間帯）'!$C$6:$K$35,9,FALSE))</f>
        <v/>
      </c>
      <c r="T200" s="235" t="str">
        <f>IF(T199="","",VLOOKUP(T199,'シフト記号表（勤務時間帯）'!$C$6:$K$35,9,FALSE))</f>
        <v/>
      </c>
      <c r="U200" s="235" t="str">
        <f>IF(U199="","",VLOOKUP(U199,'シフト記号表（勤務時間帯）'!$C$6:$K$35,9,FALSE))</f>
        <v/>
      </c>
      <c r="V200" s="235" t="str">
        <f>IF(V199="","",VLOOKUP(V199,'シフト記号表（勤務時間帯）'!$C$6:$K$35,9,FALSE))</f>
        <v/>
      </c>
      <c r="W200" s="235" t="str">
        <f>IF(W199="","",VLOOKUP(W199,'シフト記号表（勤務時間帯）'!$C$6:$K$35,9,FALSE))</f>
        <v/>
      </c>
      <c r="X200" s="235" t="str">
        <f>IF(X199="","",VLOOKUP(X199,'シフト記号表（勤務時間帯）'!$C$6:$K$35,9,FALSE))</f>
        <v/>
      </c>
      <c r="Y200" s="236" t="str">
        <f>IF(Y199="","",VLOOKUP(Y199,'シフト記号表（勤務時間帯）'!$C$6:$K$35,9,FALSE))</f>
        <v/>
      </c>
      <c r="Z200" s="234" t="str">
        <f>IF(Z199="","",VLOOKUP(Z199,'シフト記号表（勤務時間帯）'!$C$6:$K$35,9,FALSE))</f>
        <v/>
      </c>
      <c r="AA200" s="235" t="str">
        <f>IF(AA199="","",VLOOKUP(AA199,'シフト記号表（勤務時間帯）'!$C$6:$K$35,9,FALSE))</f>
        <v/>
      </c>
      <c r="AB200" s="235" t="str">
        <f>IF(AB199="","",VLOOKUP(AB199,'シフト記号表（勤務時間帯）'!$C$6:$K$35,9,FALSE))</f>
        <v/>
      </c>
      <c r="AC200" s="235" t="str">
        <f>IF(AC199="","",VLOOKUP(AC199,'シフト記号表（勤務時間帯）'!$C$6:$K$35,9,FALSE))</f>
        <v/>
      </c>
      <c r="AD200" s="235" t="str">
        <f>IF(AD199="","",VLOOKUP(AD199,'シフト記号表（勤務時間帯）'!$C$6:$K$35,9,FALSE))</f>
        <v/>
      </c>
      <c r="AE200" s="235" t="str">
        <f>IF(AE199="","",VLOOKUP(AE199,'シフト記号表（勤務時間帯）'!$C$6:$K$35,9,FALSE))</f>
        <v/>
      </c>
      <c r="AF200" s="236" t="str">
        <f>IF(AF199="","",VLOOKUP(AF199,'シフト記号表（勤務時間帯）'!$C$6:$K$35,9,FALSE))</f>
        <v/>
      </c>
      <c r="AG200" s="234" t="str">
        <f>IF(AG199="","",VLOOKUP(AG199,'シフト記号表（勤務時間帯）'!$C$6:$K$35,9,FALSE))</f>
        <v/>
      </c>
      <c r="AH200" s="235" t="str">
        <f>IF(AH199="","",VLOOKUP(AH199,'シフト記号表（勤務時間帯）'!$C$6:$K$35,9,FALSE))</f>
        <v/>
      </c>
      <c r="AI200" s="235" t="str">
        <f>IF(AI199="","",VLOOKUP(AI199,'シフト記号表（勤務時間帯）'!$C$6:$K$35,9,FALSE))</f>
        <v/>
      </c>
      <c r="AJ200" s="235" t="str">
        <f>IF(AJ199="","",VLOOKUP(AJ199,'シフト記号表（勤務時間帯）'!$C$6:$K$35,9,FALSE))</f>
        <v/>
      </c>
      <c r="AK200" s="235" t="str">
        <f>IF(AK199="","",VLOOKUP(AK199,'シフト記号表（勤務時間帯）'!$C$6:$K$35,9,FALSE))</f>
        <v/>
      </c>
      <c r="AL200" s="235" t="str">
        <f>IF(AL199="","",VLOOKUP(AL199,'シフト記号表（勤務時間帯）'!$C$6:$K$35,9,FALSE))</f>
        <v/>
      </c>
      <c r="AM200" s="236" t="str">
        <f>IF(AM199="","",VLOOKUP(AM199,'シフト記号表（勤務時間帯）'!$C$6:$K$35,9,FALSE))</f>
        <v/>
      </c>
      <c r="AN200" s="234" t="str">
        <f>IF(AN199="","",VLOOKUP(AN199,'シフト記号表（勤務時間帯）'!$C$6:$K$35,9,FALSE))</f>
        <v/>
      </c>
      <c r="AO200" s="235" t="str">
        <f>IF(AO199="","",VLOOKUP(AO199,'シフト記号表（勤務時間帯）'!$C$6:$K$35,9,FALSE))</f>
        <v/>
      </c>
      <c r="AP200" s="235" t="str">
        <f>IF(AP199="","",VLOOKUP(AP199,'シフト記号表（勤務時間帯）'!$C$6:$K$35,9,FALSE))</f>
        <v/>
      </c>
      <c r="AQ200" s="235" t="str">
        <f>IF(AQ199="","",VLOOKUP(AQ199,'シフト記号表（勤務時間帯）'!$C$6:$K$35,9,FALSE))</f>
        <v/>
      </c>
      <c r="AR200" s="235" t="str">
        <f>IF(AR199="","",VLOOKUP(AR199,'シフト記号表（勤務時間帯）'!$C$6:$K$35,9,FALSE))</f>
        <v/>
      </c>
      <c r="AS200" s="235" t="str">
        <f>IF(AS199="","",VLOOKUP(AS199,'シフト記号表（勤務時間帯）'!$C$6:$K$35,9,FALSE))</f>
        <v/>
      </c>
      <c r="AT200" s="236" t="str">
        <f>IF(AT199="","",VLOOKUP(AT199,'シフト記号表（勤務時間帯）'!$C$6:$K$35,9,FALSE))</f>
        <v/>
      </c>
      <c r="AU200" s="234" t="str">
        <f>IF(AU199="","",VLOOKUP(AU199,'シフト記号表（勤務時間帯）'!$C$6:$K$35,9,FALSE))</f>
        <v/>
      </c>
      <c r="AV200" s="235" t="str">
        <f>IF(AV199="","",VLOOKUP(AV199,'シフト記号表（勤務時間帯）'!$C$6:$K$35,9,FALSE))</f>
        <v/>
      </c>
      <c r="AW200" s="235" t="str">
        <f>IF(AW199="","",VLOOKUP(AW199,'シフト記号表（勤務時間帯）'!$C$6:$K$35,9,FALSE))</f>
        <v/>
      </c>
      <c r="AX200" s="1257" t="str">
        <f>IF($BB$3="４週",SUM(S200:AT200),IF($BB$3="暦月",SUM(S200:AW200),""))</f>
        <v/>
      </c>
      <c r="AY200" s="1258"/>
      <c r="AZ200" s="1259" t="str">
        <f>IF($BB$3="４週",AX200/4,IF($BB$3="暦月",'勤務表（参考様式１_100名まで）'!AX200/('勤務表（参考様式１_100名まで）'!$BB$8/7),""))</f>
        <v/>
      </c>
      <c r="BA200" s="1260"/>
      <c r="BB200" s="1248"/>
      <c r="BC200" s="1249"/>
      <c r="BD200" s="1249"/>
      <c r="BE200" s="1249"/>
      <c r="BF200" s="1250"/>
    </row>
    <row r="201" spans="2:58" ht="20.25" customHeight="1" x14ac:dyDescent="0.2">
      <c r="B201" s="1268"/>
      <c r="C201" s="1275"/>
      <c r="D201" s="1276"/>
      <c r="E201" s="1277"/>
      <c r="F201" s="242">
        <f>C199</f>
        <v>0</v>
      </c>
      <c r="G201" s="1280"/>
      <c r="H201" s="1284"/>
      <c r="I201" s="1282"/>
      <c r="J201" s="1282"/>
      <c r="K201" s="1283"/>
      <c r="L201" s="1287"/>
      <c r="M201" s="1252"/>
      <c r="N201" s="1252"/>
      <c r="O201" s="1253"/>
      <c r="P201" s="1261" t="s">
        <v>342</v>
      </c>
      <c r="Q201" s="1262"/>
      <c r="R201" s="1263"/>
      <c r="S201" s="238" t="str">
        <f>IF(S199="","",VLOOKUP(S199,'シフト記号表（勤務時間帯）'!$C$6:$U$35,19,FALSE))</f>
        <v/>
      </c>
      <c r="T201" s="239" t="str">
        <f>IF(T199="","",VLOOKUP(T199,'シフト記号表（勤務時間帯）'!$C$6:$U$35,19,FALSE))</f>
        <v/>
      </c>
      <c r="U201" s="239" t="str">
        <f>IF(U199="","",VLOOKUP(U199,'シフト記号表（勤務時間帯）'!$C$6:$U$35,19,FALSE))</f>
        <v/>
      </c>
      <c r="V201" s="239" t="str">
        <f>IF(V199="","",VLOOKUP(V199,'シフト記号表（勤務時間帯）'!$C$6:$U$35,19,FALSE))</f>
        <v/>
      </c>
      <c r="W201" s="239" t="str">
        <f>IF(W199="","",VLOOKUP(W199,'シフト記号表（勤務時間帯）'!$C$6:$U$35,19,FALSE))</f>
        <v/>
      </c>
      <c r="X201" s="239" t="str">
        <f>IF(X199="","",VLOOKUP(X199,'シフト記号表（勤務時間帯）'!$C$6:$U$35,19,FALSE))</f>
        <v/>
      </c>
      <c r="Y201" s="240" t="str">
        <f>IF(Y199="","",VLOOKUP(Y199,'シフト記号表（勤務時間帯）'!$C$6:$U$35,19,FALSE))</f>
        <v/>
      </c>
      <c r="Z201" s="238" t="str">
        <f>IF(Z199="","",VLOOKUP(Z199,'シフト記号表（勤務時間帯）'!$C$6:$U$35,19,FALSE))</f>
        <v/>
      </c>
      <c r="AA201" s="239" t="str">
        <f>IF(AA199="","",VLOOKUP(AA199,'シフト記号表（勤務時間帯）'!$C$6:$U$35,19,FALSE))</f>
        <v/>
      </c>
      <c r="AB201" s="239" t="str">
        <f>IF(AB199="","",VLOOKUP(AB199,'シフト記号表（勤務時間帯）'!$C$6:$U$35,19,FALSE))</f>
        <v/>
      </c>
      <c r="AC201" s="239" t="str">
        <f>IF(AC199="","",VLOOKUP(AC199,'シフト記号表（勤務時間帯）'!$C$6:$U$35,19,FALSE))</f>
        <v/>
      </c>
      <c r="AD201" s="239" t="str">
        <f>IF(AD199="","",VLOOKUP(AD199,'シフト記号表（勤務時間帯）'!$C$6:$U$35,19,FALSE))</f>
        <v/>
      </c>
      <c r="AE201" s="239" t="str">
        <f>IF(AE199="","",VLOOKUP(AE199,'シフト記号表（勤務時間帯）'!$C$6:$U$35,19,FALSE))</f>
        <v/>
      </c>
      <c r="AF201" s="240" t="str">
        <f>IF(AF199="","",VLOOKUP(AF199,'シフト記号表（勤務時間帯）'!$C$6:$U$35,19,FALSE))</f>
        <v/>
      </c>
      <c r="AG201" s="238" t="str">
        <f>IF(AG199="","",VLOOKUP(AG199,'シフト記号表（勤務時間帯）'!$C$6:$U$35,19,FALSE))</f>
        <v/>
      </c>
      <c r="AH201" s="239" t="str">
        <f>IF(AH199="","",VLOOKUP(AH199,'シフト記号表（勤務時間帯）'!$C$6:$U$35,19,FALSE))</f>
        <v/>
      </c>
      <c r="AI201" s="239" t="str">
        <f>IF(AI199="","",VLOOKUP(AI199,'シフト記号表（勤務時間帯）'!$C$6:$U$35,19,FALSE))</f>
        <v/>
      </c>
      <c r="AJ201" s="239" t="str">
        <f>IF(AJ199="","",VLOOKUP(AJ199,'シフト記号表（勤務時間帯）'!$C$6:$U$35,19,FALSE))</f>
        <v/>
      </c>
      <c r="AK201" s="239" t="str">
        <f>IF(AK199="","",VLOOKUP(AK199,'シフト記号表（勤務時間帯）'!$C$6:$U$35,19,FALSE))</f>
        <v/>
      </c>
      <c r="AL201" s="239" t="str">
        <f>IF(AL199="","",VLOOKUP(AL199,'シフト記号表（勤務時間帯）'!$C$6:$U$35,19,FALSE))</f>
        <v/>
      </c>
      <c r="AM201" s="240" t="str">
        <f>IF(AM199="","",VLOOKUP(AM199,'シフト記号表（勤務時間帯）'!$C$6:$U$35,19,FALSE))</f>
        <v/>
      </c>
      <c r="AN201" s="238" t="str">
        <f>IF(AN199="","",VLOOKUP(AN199,'シフト記号表（勤務時間帯）'!$C$6:$U$35,19,FALSE))</f>
        <v/>
      </c>
      <c r="AO201" s="239" t="str">
        <f>IF(AO199="","",VLOOKUP(AO199,'シフト記号表（勤務時間帯）'!$C$6:$U$35,19,FALSE))</f>
        <v/>
      </c>
      <c r="AP201" s="239" t="str">
        <f>IF(AP199="","",VLOOKUP(AP199,'シフト記号表（勤務時間帯）'!$C$6:$U$35,19,FALSE))</f>
        <v/>
      </c>
      <c r="AQ201" s="239" t="str">
        <f>IF(AQ199="","",VLOOKUP(AQ199,'シフト記号表（勤務時間帯）'!$C$6:$U$35,19,FALSE))</f>
        <v/>
      </c>
      <c r="AR201" s="239" t="str">
        <f>IF(AR199="","",VLOOKUP(AR199,'シフト記号表（勤務時間帯）'!$C$6:$U$35,19,FALSE))</f>
        <v/>
      </c>
      <c r="AS201" s="239" t="str">
        <f>IF(AS199="","",VLOOKUP(AS199,'シフト記号表（勤務時間帯）'!$C$6:$U$35,19,FALSE))</f>
        <v/>
      </c>
      <c r="AT201" s="240" t="str">
        <f>IF(AT199="","",VLOOKUP(AT199,'シフト記号表（勤務時間帯）'!$C$6:$U$35,19,FALSE))</f>
        <v/>
      </c>
      <c r="AU201" s="238" t="str">
        <f>IF(AU199="","",VLOOKUP(AU199,'シフト記号表（勤務時間帯）'!$C$6:$U$35,19,FALSE))</f>
        <v/>
      </c>
      <c r="AV201" s="239" t="str">
        <f>IF(AV199="","",VLOOKUP(AV199,'シフト記号表（勤務時間帯）'!$C$6:$U$35,19,FALSE))</f>
        <v/>
      </c>
      <c r="AW201" s="239" t="str">
        <f>IF(AW199="","",VLOOKUP(AW199,'シフト記号表（勤務時間帯）'!$C$6:$U$35,19,FALSE))</f>
        <v/>
      </c>
      <c r="AX201" s="1264" t="str">
        <f>IF($BB$3="４週",SUM(S201:AT201),IF($BB$3="暦月",SUM(S201:AW201),""))</f>
        <v/>
      </c>
      <c r="AY201" s="1265"/>
      <c r="AZ201" s="1266" t="str">
        <f>IF($BB$3="４週",AX201/4,IF($BB$3="暦月",'勤務表（参考様式１_100名まで）'!AX201/('勤務表（参考様式１_100名まで）'!$BB$8/7),""))</f>
        <v/>
      </c>
      <c r="BA201" s="1267"/>
      <c r="BB201" s="1251"/>
      <c r="BC201" s="1252"/>
      <c r="BD201" s="1252"/>
      <c r="BE201" s="1252"/>
      <c r="BF201" s="1253"/>
    </row>
    <row r="202" spans="2:58" ht="20.25" customHeight="1" x14ac:dyDescent="0.2">
      <c r="B202" s="1268">
        <f>B199+1</f>
        <v>61</v>
      </c>
      <c r="C202" s="1269"/>
      <c r="D202" s="1270"/>
      <c r="E202" s="1271"/>
      <c r="F202" s="241"/>
      <c r="G202" s="1278"/>
      <c r="H202" s="1281"/>
      <c r="I202" s="1282"/>
      <c r="J202" s="1282"/>
      <c r="K202" s="1283"/>
      <c r="L202" s="1285"/>
      <c r="M202" s="1246"/>
      <c r="N202" s="1246"/>
      <c r="O202" s="1247"/>
      <c r="P202" s="1288" t="s">
        <v>340</v>
      </c>
      <c r="Q202" s="1289"/>
      <c r="R202" s="1290"/>
      <c r="S202" s="230"/>
      <c r="T202" s="231"/>
      <c r="U202" s="231"/>
      <c r="V202" s="231"/>
      <c r="W202" s="231"/>
      <c r="X202" s="231"/>
      <c r="Y202" s="232"/>
      <c r="Z202" s="230"/>
      <c r="AA202" s="231"/>
      <c r="AB202" s="231"/>
      <c r="AC202" s="231"/>
      <c r="AD202" s="231"/>
      <c r="AE202" s="231"/>
      <c r="AF202" s="232"/>
      <c r="AG202" s="230"/>
      <c r="AH202" s="231"/>
      <c r="AI202" s="231"/>
      <c r="AJ202" s="231"/>
      <c r="AK202" s="231"/>
      <c r="AL202" s="231"/>
      <c r="AM202" s="232"/>
      <c r="AN202" s="230"/>
      <c r="AO202" s="231"/>
      <c r="AP202" s="231"/>
      <c r="AQ202" s="231"/>
      <c r="AR202" s="231"/>
      <c r="AS202" s="231"/>
      <c r="AT202" s="232"/>
      <c r="AU202" s="230"/>
      <c r="AV202" s="231"/>
      <c r="AW202" s="231"/>
      <c r="AX202" s="1241"/>
      <c r="AY202" s="1242"/>
      <c r="AZ202" s="1243"/>
      <c r="BA202" s="1244"/>
      <c r="BB202" s="1245"/>
      <c r="BC202" s="1246"/>
      <c r="BD202" s="1246"/>
      <c r="BE202" s="1246"/>
      <c r="BF202" s="1247"/>
    </row>
    <row r="203" spans="2:58" ht="20.25" customHeight="1" x14ac:dyDescent="0.2">
      <c r="B203" s="1268"/>
      <c r="C203" s="1272"/>
      <c r="D203" s="1273"/>
      <c r="E203" s="1274"/>
      <c r="F203" s="233"/>
      <c r="G203" s="1279"/>
      <c r="H203" s="1284"/>
      <c r="I203" s="1282"/>
      <c r="J203" s="1282"/>
      <c r="K203" s="1283"/>
      <c r="L203" s="1286"/>
      <c r="M203" s="1249"/>
      <c r="N203" s="1249"/>
      <c r="O203" s="1250"/>
      <c r="P203" s="1254" t="s">
        <v>341</v>
      </c>
      <c r="Q203" s="1255"/>
      <c r="R203" s="1256"/>
      <c r="S203" s="234" t="str">
        <f>IF(S202="","",VLOOKUP(S202,'シフト記号表（勤務時間帯）'!$C$6:$K$35,9,FALSE))</f>
        <v/>
      </c>
      <c r="T203" s="235" t="str">
        <f>IF(T202="","",VLOOKUP(T202,'シフト記号表（勤務時間帯）'!$C$6:$K$35,9,FALSE))</f>
        <v/>
      </c>
      <c r="U203" s="235" t="str">
        <f>IF(U202="","",VLOOKUP(U202,'シフト記号表（勤務時間帯）'!$C$6:$K$35,9,FALSE))</f>
        <v/>
      </c>
      <c r="V203" s="235" t="str">
        <f>IF(V202="","",VLOOKUP(V202,'シフト記号表（勤務時間帯）'!$C$6:$K$35,9,FALSE))</f>
        <v/>
      </c>
      <c r="W203" s="235" t="str">
        <f>IF(W202="","",VLOOKUP(W202,'シフト記号表（勤務時間帯）'!$C$6:$K$35,9,FALSE))</f>
        <v/>
      </c>
      <c r="X203" s="235" t="str">
        <f>IF(X202="","",VLOOKUP(X202,'シフト記号表（勤務時間帯）'!$C$6:$K$35,9,FALSE))</f>
        <v/>
      </c>
      <c r="Y203" s="236" t="str">
        <f>IF(Y202="","",VLOOKUP(Y202,'シフト記号表（勤務時間帯）'!$C$6:$K$35,9,FALSE))</f>
        <v/>
      </c>
      <c r="Z203" s="234" t="str">
        <f>IF(Z202="","",VLOOKUP(Z202,'シフト記号表（勤務時間帯）'!$C$6:$K$35,9,FALSE))</f>
        <v/>
      </c>
      <c r="AA203" s="235" t="str">
        <f>IF(AA202="","",VLOOKUP(AA202,'シフト記号表（勤務時間帯）'!$C$6:$K$35,9,FALSE))</f>
        <v/>
      </c>
      <c r="AB203" s="235" t="str">
        <f>IF(AB202="","",VLOOKUP(AB202,'シフト記号表（勤務時間帯）'!$C$6:$K$35,9,FALSE))</f>
        <v/>
      </c>
      <c r="AC203" s="235" t="str">
        <f>IF(AC202="","",VLOOKUP(AC202,'シフト記号表（勤務時間帯）'!$C$6:$K$35,9,FALSE))</f>
        <v/>
      </c>
      <c r="AD203" s="235" t="str">
        <f>IF(AD202="","",VLOOKUP(AD202,'シフト記号表（勤務時間帯）'!$C$6:$K$35,9,FALSE))</f>
        <v/>
      </c>
      <c r="AE203" s="235" t="str">
        <f>IF(AE202="","",VLOOKUP(AE202,'シフト記号表（勤務時間帯）'!$C$6:$K$35,9,FALSE))</f>
        <v/>
      </c>
      <c r="AF203" s="236" t="str">
        <f>IF(AF202="","",VLOOKUP(AF202,'シフト記号表（勤務時間帯）'!$C$6:$K$35,9,FALSE))</f>
        <v/>
      </c>
      <c r="AG203" s="234" t="str">
        <f>IF(AG202="","",VLOOKUP(AG202,'シフト記号表（勤務時間帯）'!$C$6:$K$35,9,FALSE))</f>
        <v/>
      </c>
      <c r="AH203" s="235" t="str">
        <f>IF(AH202="","",VLOOKUP(AH202,'シフト記号表（勤務時間帯）'!$C$6:$K$35,9,FALSE))</f>
        <v/>
      </c>
      <c r="AI203" s="235" t="str">
        <f>IF(AI202="","",VLOOKUP(AI202,'シフト記号表（勤務時間帯）'!$C$6:$K$35,9,FALSE))</f>
        <v/>
      </c>
      <c r="AJ203" s="235" t="str">
        <f>IF(AJ202="","",VLOOKUP(AJ202,'シフト記号表（勤務時間帯）'!$C$6:$K$35,9,FALSE))</f>
        <v/>
      </c>
      <c r="AK203" s="235" t="str">
        <f>IF(AK202="","",VLOOKUP(AK202,'シフト記号表（勤務時間帯）'!$C$6:$K$35,9,FALSE))</f>
        <v/>
      </c>
      <c r="AL203" s="235" t="str">
        <f>IF(AL202="","",VLOOKUP(AL202,'シフト記号表（勤務時間帯）'!$C$6:$K$35,9,FALSE))</f>
        <v/>
      </c>
      <c r="AM203" s="236" t="str">
        <f>IF(AM202="","",VLOOKUP(AM202,'シフト記号表（勤務時間帯）'!$C$6:$K$35,9,FALSE))</f>
        <v/>
      </c>
      <c r="AN203" s="234" t="str">
        <f>IF(AN202="","",VLOOKUP(AN202,'シフト記号表（勤務時間帯）'!$C$6:$K$35,9,FALSE))</f>
        <v/>
      </c>
      <c r="AO203" s="235" t="str">
        <f>IF(AO202="","",VLOOKUP(AO202,'シフト記号表（勤務時間帯）'!$C$6:$K$35,9,FALSE))</f>
        <v/>
      </c>
      <c r="AP203" s="235" t="str">
        <f>IF(AP202="","",VLOOKUP(AP202,'シフト記号表（勤務時間帯）'!$C$6:$K$35,9,FALSE))</f>
        <v/>
      </c>
      <c r="AQ203" s="235" t="str">
        <f>IF(AQ202="","",VLOOKUP(AQ202,'シフト記号表（勤務時間帯）'!$C$6:$K$35,9,FALSE))</f>
        <v/>
      </c>
      <c r="AR203" s="235" t="str">
        <f>IF(AR202="","",VLOOKUP(AR202,'シフト記号表（勤務時間帯）'!$C$6:$K$35,9,FALSE))</f>
        <v/>
      </c>
      <c r="AS203" s="235" t="str">
        <f>IF(AS202="","",VLOOKUP(AS202,'シフト記号表（勤務時間帯）'!$C$6:$K$35,9,FALSE))</f>
        <v/>
      </c>
      <c r="AT203" s="236" t="str">
        <f>IF(AT202="","",VLOOKUP(AT202,'シフト記号表（勤務時間帯）'!$C$6:$K$35,9,FALSE))</f>
        <v/>
      </c>
      <c r="AU203" s="234" t="str">
        <f>IF(AU202="","",VLOOKUP(AU202,'シフト記号表（勤務時間帯）'!$C$6:$K$35,9,FALSE))</f>
        <v/>
      </c>
      <c r="AV203" s="235" t="str">
        <f>IF(AV202="","",VLOOKUP(AV202,'シフト記号表（勤務時間帯）'!$C$6:$K$35,9,FALSE))</f>
        <v/>
      </c>
      <c r="AW203" s="235" t="str">
        <f>IF(AW202="","",VLOOKUP(AW202,'シフト記号表（勤務時間帯）'!$C$6:$K$35,9,FALSE))</f>
        <v/>
      </c>
      <c r="AX203" s="1257" t="str">
        <f>IF($BB$3="４週",SUM(S203:AT203),IF($BB$3="暦月",SUM(S203:AW203),""))</f>
        <v/>
      </c>
      <c r="AY203" s="1258"/>
      <c r="AZ203" s="1259" t="str">
        <f>IF($BB$3="４週",AX203/4,IF($BB$3="暦月",'勤務表（参考様式１_100名まで）'!AX203/('勤務表（参考様式１_100名まで）'!$BB$8/7),""))</f>
        <v/>
      </c>
      <c r="BA203" s="1260"/>
      <c r="BB203" s="1248"/>
      <c r="BC203" s="1249"/>
      <c r="BD203" s="1249"/>
      <c r="BE203" s="1249"/>
      <c r="BF203" s="1250"/>
    </row>
    <row r="204" spans="2:58" ht="20.25" customHeight="1" x14ac:dyDescent="0.2">
      <c r="B204" s="1268"/>
      <c r="C204" s="1275"/>
      <c r="D204" s="1276"/>
      <c r="E204" s="1277"/>
      <c r="F204" s="242">
        <f>C202</f>
        <v>0</v>
      </c>
      <c r="G204" s="1280"/>
      <c r="H204" s="1284"/>
      <c r="I204" s="1282"/>
      <c r="J204" s="1282"/>
      <c r="K204" s="1283"/>
      <c r="L204" s="1287"/>
      <c r="M204" s="1252"/>
      <c r="N204" s="1252"/>
      <c r="O204" s="1253"/>
      <c r="P204" s="1261" t="s">
        <v>342</v>
      </c>
      <c r="Q204" s="1262"/>
      <c r="R204" s="1263"/>
      <c r="S204" s="238" t="str">
        <f>IF(S202="","",VLOOKUP(S202,'シフト記号表（勤務時間帯）'!$C$6:$U$35,19,FALSE))</f>
        <v/>
      </c>
      <c r="T204" s="239" t="str">
        <f>IF(T202="","",VLOOKUP(T202,'シフト記号表（勤務時間帯）'!$C$6:$U$35,19,FALSE))</f>
        <v/>
      </c>
      <c r="U204" s="239" t="str">
        <f>IF(U202="","",VLOOKUP(U202,'シフト記号表（勤務時間帯）'!$C$6:$U$35,19,FALSE))</f>
        <v/>
      </c>
      <c r="V204" s="239" t="str">
        <f>IF(V202="","",VLOOKUP(V202,'シフト記号表（勤務時間帯）'!$C$6:$U$35,19,FALSE))</f>
        <v/>
      </c>
      <c r="W204" s="239" t="str">
        <f>IF(W202="","",VLOOKUP(W202,'シフト記号表（勤務時間帯）'!$C$6:$U$35,19,FALSE))</f>
        <v/>
      </c>
      <c r="X204" s="239" t="str">
        <f>IF(X202="","",VLOOKUP(X202,'シフト記号表（勤務時間帯）'!$C$6:$U$35,19,FALSE))</f>
        <v/>
      </c>
      <c r="Y204" s="240" t="str">
        <f>IF(Y202="","",VLOOKUP(Y202,'シフト記号表（勤務時間帯）'!$C$6:$U$35,19,FALSE))</f>
        <v/>
      </c>
      <c r="Z204" s="238" t="str">
        <f>IF(Z202="","",VLOOKUP(Z202,'シフト記号表（勤務時間帯）'!$C$6:$U$35,19,FALSE))</f>
        <v/>
      </c>
      <c r="AA204" s="239" t="str">
        <f>IF(AA202="","",VLOOKUP(AA202,'シフト記号表（勤務時間帯）'!$C$6:$U$35,19,FALSE))</f>
        <v/>
      </c>
      <c r="AB204" s="239" t="str">
        <f>IF(AB202="","",VLOOKUP(AB202,'シフト記号表（勤務時間帯）'!$C$6:$U$35,19,FALSE))</f>
        <v/>
      </c>
      <c r="AC204" s="239" t="str">
        <f>IF(AC202="","",VLOOKUP(AC202,'シフト記号表（勤務時間帯）'!$C$6:$U$35,19,FALSE))</f>
        <v/>
      </c>
      <c r="AD204" s="239" t="str">
        <f>IF(AD202="","",VLOOKUP(AD202,'シフト記号表（勤務時間帯）'!$C$6:$U$35,19,FALSE))</f>
        <v/>
      </c>
      <c r="AE204" s="239" t="str">
        <f>IF(AE202="","",VLOOKUP(AE202,'シフト記号表（勤務時間帯）'!$C$6:$U$35,19,FALSE))</f>
        <v/>
      </c>
      <c r="AF204" s="240" t="str">
        <f>IF(AF202="","",VLOOKUP(AF202,'シフト記号表（勤務時間帯）'!$C$6:$U$35,19,FALSE))</f>
        <v/>
      </c>
      <c r="AG204" s="238" t="str">
        <f>IF(AG202="","",VLOOKUP(AG202,'シフト記号表（勤務時間帯）'!$C$6:$U$35,19,FALSE))</f>
        <v/>
      </c>
      <c r="AH204" s="239" t="str">
        <f>IF(AH202="","",VLOOKUP(AH202,'シフト記号表（勤務時間帯）'!$C$6:$U$35,19,FALSE))</f>
        <v/>
      </c>
      <c r="AI204" s="239" t="str">
        <f>IF(AI202="","",VLOOKUP(AI202,'シフト記号表（勤務時間帯）'!$C$6:$U$35,19,FALSE))</f>
        <v/>
      </c>
      <c r="AJ204" s="239" t="str">
        <f>IF(AJ202="","",VLOOKUP(AJ202,'シフト記号表（勤務時間帯）'!$C$6:$U$35,19,FALSE))</f>
        <v/>
      </c>
      <c r="AK204" s="239" t="str">
        <f>IF(AK202="","",VLOOKUP(AK202,'シフト記号表（勤務時間帯）'!$C$6:$U$35,19,FALSE))</f>
        <v/>
      </c>
      <c r="AL204" s="239" t="str">
        <f>IF(AL202="","",VLOOKUP(AL202,'シフト記号表（勤務時間帯）'!$C$6:$U$35,19,FALSE))</f>
        <v/>
      </c>
      <c r="AM204" s="240" t="str">
        <f>IF(AM202="","",VLOOKUP(AM202,'シフト記号表（勤務時間帯）'!$C$6:$U$35,19,FALSE))</f>
        <v/>
      </c>
      <c r="AN204" s="238" t="str">
        <f>IF(AN202="","",VLOOKUP(AN202,'シフト記号表（勤務時間帯）'!$C$6:$U$35,19,FALSE))</f>
        <v/>
      </c>
      <c r="AO204" s="239" t="str">
        <f>IF(AO202="","",VLOOKUP(AO202,'シフト記号表（勤務時間帯）'!$C$6:$U$35,19,FALSE))</f>
        <v/>
      </c>
      <c r="AP204" s="239" t="str">
        <f>IF(AP202="","",VLOOKUP(AP202,'シフト記号表（勤務時間帯）'!$C$6:$U$35,19,FALSE))</f>
        <v/>
      </c>
      <c r="AQ204" s="239" t="str">
        <f>IF(AQ202="","",VLOOKUP(AQ202,'シフト記号表（勤務時間帯）'!$C$6:$U$35,19,FALSE))</f>
        <v/>
      </c>
      <c r="AR204" s="239" t="str">
        <f>IF(AR202="","",VLOOKUP(AR202,'シフト記号表（勤務時間帯）'!$C$6:$U$35,19,FALSE))</f>
        <v/>
      </c>
      <c r="AS204" s="239" t="str">
        <f>IF(AS202="","",VLOOKUP(AS202,'シフト記号表（勤務時間帯）'!$C$6:$U$35,19,FALSE))</f>
        <v/>
      </c>
      <c r="AT204" s="240" t="str">
        <f>IF(AT202="","",VLOOKUP(AT202,'シフト記号表（勤務時間帯）'!$C$6:$U$35,19,FALSE))</f>
        <v/>
      </c>
      <c r="AU204" s="238" t="str">
        <f>IF(AU202="","",VLOOKUP(AU202,'シフト記号表（勤務時間帯）'!$C$6:$U$35,19,FALSE))</f>
        <v/>
      </c>
      <c r="AV204" s="239" t="str">
        <f>IF(AV202="","",VLOOKUP(AV202,'シフト記号表（勤務時間帯）'!$C$6:$U$35,19,FALSE))</f>
        <v/>
      </c>
      <c r="AW204" s="239" t="str">
        <f>IF(AW202="","",VLOOKUP(AW202,'シフト記号表（勤務時間帯）'!$C$6:$U$35,19,FALSE))</f>
        <v/>
      </c>
      <c r="AX204" s="1264" t="str">
        <f>IF($BB$3="４週",SUM(S204:AT204),IF($BB$3="暦月",SUM(S204:AW204),""))</f>
        <v/>
      </c>
      <c r="AY204" s="1265"/>
      <c r="AZ204" s="1266" t="str">
        <f>IF($BB$3="４週",AX204/4,IF($BB$3="暦月",'勤務表（参考様式１_100名まで）'!AX204/('勤務表（参考様式１_100名まで）'!$BB$8/7),""))</f>
        <v/>
      </c>
      <c r="BA204" s="1267"/>
      <c r="BB204" s="1251"/>
      <c r="BC204" s="1252"/>
      <c r="BD204" s="1252"/>
      <c r="BE204" s="1252"/>
      <c r="BF204" s="1253"/>
    </row>
    <row r="205" spans="2:58" ht="20.25" customHeight="1" x14ac:dyDescent="0.2">
      <c r="B205" s="1268">
        <f>B202+1</f>
        <v>62</v>
      </c>
      <c r="C205" s="1269"/>
      <c r="D205" s="1270"/>
      <c r="E205" s="1271"/>
      <c r="F205" s="241"/>
      <c r="G205" s="1278"/>
      <c r="H205" s="1281"/>
      <c r="I205" s="1282"/>
      <c r="J205" s="1282"/>
      <c r="K205" s="1283"/>
      <c r="L205" s="1285"/>
      <c r="M205" s="1246"/>
      <c r="N205" s="1246"/>
      <c r="O205" s="1247"/>
      <c r="P205" s="1288" t="s">
        <v>340</v>
      </c>
      <c r="Q205" s="1289"/>
      <c r="R205" s="1290"/>
      <c r="S205" s="230"/>
      <c r="T205" s="231"/>
      <c r="U205" s="231"/>
      <c r="V205" s="231"/>
      <c r="W205" s="231"/>
      <c r="X205" s="231"/>
      <c r="Y205" s="232"/>
      <c r="Z205" s="230"/>
      <c r="AA205" s="231"/>
      <c r="AB205" s="231"/>
      <c r="AC205" s="231"/>
      <c r="AD205" s="231"/>
      <c r="AE205" s="231"/>
      <c r="AF205" s="232"/>
      <c r="AG205" s="230"/>
      <c r="AH205" s="231"/>
      <c r="AI205" s="231"/>
      <c r="AJ205" s="231"/>
      <c r="AK205" s="231"/>
      <c r="AL205" s="231"/>
      <c r="AM205" s="232"/>
      <c r="AN205" s="230"/>
      <c r="AO205" s="231"/>
      <c r="AP205" s="231"/>
      <c r="AQ205" s="231"/>
      <c r="AR205" s="231"/>
      <c r="AS205" s="231"/>
      <c r="AT205" s="232"/>
      <c r="AU205" s="230"/>
      <c r="AV205" s="231"/>
      <c r="AW205" s="231"/>
      <c r="AX205" s="1241"/>
      <c r="AY205" s="1242"/>
      <c r="AZ205" s="1243"/>
      <c r="BA205" s="1244"/>
      <c r="BB205" s="1245"/>
      <c r="BC205" s="1246"/>
      <c r="BD205" s="1246"/>
      <c r="BE205" s="1246"/>
      <c r="BF205" s="1247"/>
    </row>
    <row r="206" spans="2:58" ht="20.25" customHeight="1" x14ac:dyDescent="0.2">
      <c r="B206" s="1268"/>
      <c r="C206" s="1272"/>
      <c r="D206" s="1273"/>
      <c r="E206" s="1274"/>
      <c r="F206" s="233"/>
      <c r="G206" s="1279"/>
      <c r="H206" s="1284"/>
      <c r="I206" s="1282"/>
      <c r="J206" s="1282"/>
      <c r="K206" s="1283"/>
      <c r="L206" s="1286"/>
      <c r="M206" s="1249"/>
      <c r="N206" s="1249"/>
      <c r="O206" s="1250"/>
      <c r="P206" s="1254" t="s">
        <v>341</v>
      </c>
      <c r="Q206" s="1255"/>
      <c r="R206" s="1256"/>
      <c r="S206" s="234" t="str">
        <f>IF(S205="","",VLOOKUP(S205,'シフト記号表（勤務時間帯）'!$C$6:$K$35,9,FALSE))</f>
        <v/>
      </c>
      <c r="T206" s="235" t="str">
        <f>IF(T205="","",VLOOKUP(T205,'シフト記号表（勤務時間帯）'!$C$6:$K$35,9,FALSE))</f>
        <v/>
      </c>
      <c r="U206" s="235" t="str">
        <f>IF(U205="","",VLOOKUP(U205,'シフト記号表（勤務時間帯）'!$C$6:$K$35,9,FALSE))</f>
        <v/>
      </c>
      <c r="V206" s="235" t="str">
        <f>IF(V205="","",VLOOKUP(V205,'シフト記号表（勤務時間帯）'!$C$6:$K$35,9,FALSE))</f>
        <v/>
      </c>
      <c r="W206" s="235" t="str">
        <f>IF(W205="","",VLOOKUP(W205,'シフト記号表（勤務時間帯）'!$C$6:$K$35,9,FALSE))</f>
        <v/>
      </c>
      <c r="X206" s="235" t="str">
        <f>IF(X205="","",VLOOKUP(X205,'シフト記号表（勤務時間帯）'!$C$6:$K$35,9,FALSE))</f>
        <v/>
      </c>
      <c r="Y206" s="236" t="str">
        <f>IF(Y205="","",VLOOKUP(Y205,'シフト記号表（勤務時間帯）'!$C$6:$K$35,9,FALSE))</f>
        <v/>
      </c>
      <c r="Z206" s="234" t="str">
        <f>IF(Z205="","",VLOOKUP(Z205,'シフト記号表（勤務時間帯）'!$C$6:$K$35,9,FALSE))</f>
        <v/>
      </c>
      <c r="AA206" s="235" t="str">
        <f>IF(AA205="","",VLOOKUP(AA205,'シフト記号表（勤務時間帯）'!$C$6:$K$35,9,FALSE))</f>
        <v/>
      </c>
      <c r="AB206" s="235" t="str">
        <f>IF(AB205="","",VLOOKUP(AB205,'シフト記号表（勤務時間帯）'!$C$6:$K$35,9,FALSE))</f>
        <v/>
      </c>
      <c r="AC206" s="235" t="str">
        <f>IF(AC205="","",VLOOKUP(AC205,'シフト記号表（勤務時間帯）'!$C$6:$K$35,9,FALSE))</f>
        <v/>
      </c>
      <c r="AD206" s="235" t="str">
        <f>IF(AD205="","",VLOOKUP(AD205,'シフト記号表（勤務時間帯）'!$C$6:$K$35,9,FALSE))</f>
        <v/>
      </c>
      <c r="AE206" s="235" t="str">
        <f>IF(AE205="","",VLOOKUP(AE205,'シフト記号表（勤務時間帯）'!$C$6:$K$35,9,FALSE))</f>
        <v/>
      </c>
      <c r="AF206" s="236" t="str">
        <f>IF(AF205="","",VLOOKUP(AF205,'シフト記号表（勤務時間帯）'!$C$6:$K$35,9,FALSE))</f>
        <v/>
      </c>
      <c r="AG206" s="234" t="str">
        <f>IF(AG205="","",VLOOKUP(AG205,'シフト記号表（勤務時間帯）'!$C$6:$K$35,9,FALSE))</f>
        <v/>
      </c>
      <c r="AH206" s="235" t="str">
        <f>IF(AH205="","",VLOOKUP(AH205,'シフト記号表（勤務時間帯）'!$C$6:$K$35,9,FALSE))</f>
        <v/>
      </c>
      <c r="AI206" s="235" t="str">
        <f>IF(AI205="","",VLOOKUP(AI205,'シフト記号表（勤務時間帯）'!$C$6:$K$35,9,FALSE))</f>
        <v/>
      </c>
      <c r="AJ206" s="235" t="str">
        <f>IF(AJ205="","",VLOOKUP(AJ205,'シフト記号表（勤務時間帯）'!$C$6:$K$35,9,FALSE))</f>
        <v/>
      </c>
      <c r="AK206" s="235" t="str">
        <f>IF(AK205="","",VLOOKUP(AK205,'シフト記号表（勤務時間帯）'!$C$6:$K$35,9,FALSE))</f>
        <v/>
      </c>
      <c r="AL206" s="235" t="str">
        <f>IF(AL205="","",VLOOKUP(AL205,'シフト記号表（勤務時間帯）'!$C$6:$K$35,9,FALSE))</f>
        <v/>
      </c>
      <c r="AM206" s="236" t="str">
        <f>IF(AM205="","",VLOOKUP(AM205,'シフト記号表（勤務時間帯）'!$C$6:$K$35,9,FALSE))</f>
        <v/>
      </c>
      <c r="AN206" s="234" t="str">
        <f>IF(AN205="","",VLOOKUP(AN205,'シフト記号表（勤務時間帯）'!$C$6:$K$35,9,FALSE))</f>
        <v/>
      </c>
      <c r="AO206" s="235" t="str">
        <f>IF(AO205="","",VLOOKUP(AO205,'シフト記号表（勤務時間帯）'!$C$6:$K$35,9,FALSE))</f>
        <v/>
      </c>
      <c r="AP206" s="235" t="str">
        <f>IF(AP205="","",VLOOKUP(AP205,'シフト記号表（勤務時間帯）'!$C$6:$K$35,9,FALSE))</f>
        <v/>
      </c>
      <c r="AQ206" s="235" t="str">
        <f>IF(AQ205="","",VLOOKUP(AQ205,'シフト記号表（勤務時間帯）'!$C$6:$K$35,9,FALSE))</f>
        <v/>
      </c>
      <c r="AR206" s="235" t="str">
        <f>IF(AR205="","",VLOOKUP(AR205,'シフト記号表（勤務時間帯）'!$C$6:$K$35,9,FALSE))</f>
        <v/>
      </c>
      <c r="AS206" s="235" t="str">
        <f>IF(AS205="","",VLOOKUP(AS205,'シフト記号表（勤務時間帯）'!$C$6:$K$35,9,FALSE))</f>
        <v/>
      </c>
      <c r="AT206" s="236" t="str">
        <f>IF(AT205="","",VLOOKUP(AT205,'シフト記号表（勤務時間帯）'!$C$6:$K$35,9,FALSE))</f>
        <v/>
      </c>
      <c r="AU206" s="234" t="str">
        <f>IF(AU205="","",VLOOKUP(AU205,'シフト記号表（勤務時間帯）'!$C$6:$K$35,9,FALSE))</f>
        <v/>
      </c>
      <c r="AV206" s="235" t="str">
        <f>IF(AV205="","",VLOOKUP(AV205,'シフト記号表（勤務時間帯）'!$C$6:$K$35,9,FALSE))</f>
        <v/>
      </c>
      <c r="AW206" s="235" t="str">
        <f>IF(AW205="","",VLOOKUP(AW205,'シフト記号表（勤務時間帯）'!$C$6:$K$35,9,FALSE))</f>
        <v/>
      </c>
      <c r="AX206" s="1257" t="str">
        <f>IF($BB$3="４週",SUM(S206:AT206),IF($BB$3="暦月",SUM(S206:AW206),""))</f>
        <v/>
      </c>
      <c r="AY206" s="1258"/>
      <c r="AZ206" s="1259" t="str">
        <f>IF($BB$3="４週",AX206/4,IF($BB$3="暦月",'勤務表（参考様式１_100名まで）'!AX206/('勤務表（参考様式１_100名まで）'!$BB$8/7),""))</f>
        <v/>
      </c>
      <c r="BA206" s="1260"/>
      <c r="BB206" s="1248"/>
      <c r="BC206" s="1249"/>
      <c r="BD206" s="1249"/>
      <c r="BE206" s="1249"/>
      <c r="BF206" s="1250"/>
    </row>
    <row r="207" spans="2:58" ht="20.25" customHeight="1" x14ac:dyDescent="0.2">
      <c r="B207" s="1268"/>
      <c r="C207" s="1275"/>
      <c r="D207" s="1276"/>
      <c r="E207" s="1277"/>
      <c r="F207" s="242">
        <f>C205</f>
        <v>0</v>
      </c>
      <c r="G207" s="1280"/>
      <c r="H207" s="1284"/>
      <c r="I207" s="1282"/>
      <c r="J207" s="1282"/>
      <c r="K207" s="1283"/>
      <c r="L207" s="1287"/>
      <c r="M207" s="1252"/>
      <c r="N207" s="1252"/>
      <c r="O207" s="1253"/>
      <c r="P207" s="1261" t="s">
        <v>342</v>
      </c>
      <c r="Q207" s="1262"/>
      <c r="R207" s="1263"/>
      <c r="S207" s="238" t="str">
        <f>IF(S205="","",VLOOKUP(S205,'シフト記号表（勤務時間帯）'!$C$6:$U$35,19,FALSE))</f>
        <v/>
      </c>
      <c r="T207" s="239" t="str">
        <f>IF(T205="","",VLOOKUP(T205,'シフト記号表（勤務時間帯）'!$C$6:$U$35,19,FALSE))</f>
        <v/>
      </c>
      <c r="U207" s="239" t="str">
        <f>IF(U205="","",VLOOKUP(U205,'シフト記号表（勤務時間帯）'!$C$6:$U$35,19,FALSE))</f>
        <v/>
      </c>
      <c r="V207" s="239" t="str">
        <f>IF(V205="","",VLOOKUP(V205,'シフト記号表（勤務時間帯）'!$C$6:$U$35,19,FALSE))</f>
        <v/>
      </c>
      <c r="W207" s="239" t="str">
        <f>IF(W205="","",VLOOKUP(W205,'シフト記号表（勤務時間帯）'!$C$6:$U$35,19,FALSE))</f>
        <v/>
      </c>
      <c r="X207" s="239" t="str">
        <f>IF(X205="","",VLOOKUP(X205,'シフト記号表（勤務時間帯）'!$C$6:$U$35,19,FALSE))</f>
        <v/>
      </c>
      <c r="Y207" s="240" t="str">
        <f>IF(Y205="","",VLOOKUP(Y205,'シフト記号表（勤務時間帯）'!$C$6:$U$35,19,FALSE))</f>
        <v/>
      </c>
      <c r="Z207" s="238" t="str">
        <f>IF(Z205="","",VLOOKUP(Z205,'シフト記号表（勤務時間帯）'!$C$6:$U$35,19,FALSE))</f>
        <v/>
      </c>
      <c r="AA207" s="239" t="str">
        <f>IF(AA205="","",VLOOKUP(AA205,'シフト記号表（勤務時間帯）'!$C$6:$U$35,19,FALSE))</f>
        <v/>
      </c>
      <c r="AB207" s="239" t="str">
        <f>IF(AB205="","",VLOOKUP(AB205,'シフト記号表（勤務時間帯）'!$C$6:$U$35,19,FALSE))</f>
        <v/>
      </c>
      <c r="AC207" s="239" t="str">
        <f>IF(AC205="","",VLOOKUP(AC205,'シフト記号表（勤務時間帯）'!$C$6:$U$35,19,FALSE))</f>
        <v/>
      </c>
      <c r="AD207" s="239" t="str">
        <f>IF(AD205="","",VLOOKUP(AD205,'シフト記号表（勤務時間帯）'!$C$6:$U$35,19,FALSE))</f>
        <v/>
      </c>
      <c r="AE207" s="239" t="str">
        <f>IF(AE205="","",VLOOKUP(AE205,'シフト記号表（勤務時間帯）'!$C$6:$U$35,19,FALSE))</f>
        <v/>
      </c>
      <c r="AF207" s="240" t="str">
        <f>IF(AF205="","",VLOOKUP(AF205,'シフト記号表（勤務時間帯）'!$C$6:$U$35,19,FALSE))</f>
        <v/>
      </c>
      <c r="AG207" s="238" t="str">
        <f>IF(AG205="","",VLOOKUP(AG205,'シフト記号表（勤務時間帯）'!$C$6:$U$35,19,FALSE))</f>
        <v/>
      </c>
      <c r="AH207" s="239" t="str">
        <f>IF(AH205="","",VLOOKUP(AH205,'シフト記号表（勤務時間帯）'!$C$6:$U$35,19,FALSE))</f>
        <v/>
      </c>
      <c r="AI207" s="239" t="str">
        <f>IF(AI205="","",VLOOKUP(AI205,'シフト記号表（勤務時間帯）'!$C$6:$U$35,19,FALSE))</f>
        <v/>
      </c>
      <c r="AJ207" s="239" t="str">
        <f>IF(AJ205="","",VLOOKUP(AJ205,'シフト記号表（勤務時間帯）'!$C$6:$U$35,19,FALSE))</f>
        <v/>
      </c>
      <c r="AK207" s="239" t="str">
        <f>IF(AK205="","",VLOOKUP(AK205,'シフト記号表（勤務時間帯）'!$C$6:$U$35,19,FALSE))</f>
        <v/>
      </c>
      <c r="AL207" s="239" t="str">
        <f>IF(AL205="","",VLOOKUP(AL205,'シフト記号表（勤務時間帯）'!$C$6:$U$35,19,FALSE))</f>
        <v/>
      </c>
      <c r="AM207" s="240" t="str">
        <f>IF(AM205="","",VLOOKUP(AM205,'シフト記号表（勤務時間帯）'!$C$6:$U$35,19,FALSE))</f>
        <v/>
      </c>
      <c r="AN207" s="238" t="str">
        <f>IF(AN205="","",VLOOKUP(AN205,'シフト記号表（勤務時間帯）'!$C$6:$U$35,19,FALSE))</f>
        <v/>
      </c>
      <c r="AO207" s="239" t="str">
        <f>IF(AO205="","",VLOOKUP(AO205,'シフト記号表（勤務時間帯）'!$C$6:$U$35,19,FALSE))</f>
        <v/>
      </c>
      <c r="AP207" s="239" t="str">
        <f>IF(AP205="","",VLOOKUP(AP205,'シフト記号表（勤務時間帯）'!$C$6:$U$35,19,FALSE))</f>
        <v/>
      </c>
      <c r="AQ207" s="239" t="str">
        <f>IF(AQ205="","",VLOOKUP(AQ205,'シフト記号表（勤務時間帯）'!$C$6:$U$35,19,FALSE))</f>
        <v/>
      </c>
      <c r="AR207" s="239" t="str">
        <f>IF(AR205="","",VLOOKUP(AR205,'シフト記号表（勤務時間帯）'!$C$6:$U$35,19,FALSE))</f>
        <v/>
      </c>
      <c r="AS207" s="239" t="str">
        <f>IF(AS205="","",VLOOKUP(AS205,'シフト記号表（勤務時間帯）'!$C$6:$U$35,19,FALSE))</f>
        <v/>
      </c>
      <c r="AT207" s="240" t="str">
        <f>IF(AT205="","",VLOOKUP(AT205,'シフト記号表（勤務時間帯）'!$C$6:$U$35,19,FALSE))</f>
        <v/>
      </c>
      <c r="AU207" s="238" t="str">
        <f>IF(AU205="","",VLOOKUP(AU205,'シフト記号表（勤務時間帯）'!$C$6:$U$35,19,FALSE))</f>
        <v/>
      </c>
      <c r="AV207" s="239" t="str">
        <f>IF(AV205="","",VLOOKUP(AV205,'シフト記号表（勤務時間帯）'!$C$6:$U$35,19,FALSE))</f>
        <v/>
      </c>
      <c r="AW207" s="239" t="str">
        <f>IF(AW205="","",VLOOKUP(AW205,'シフト記号表（勤務時間帯）'!$C$6:$U$35,19,FALSE))</f>
        <v/>
      </c>
      <c r="AX207" s="1264" t="str">
        <f>IF($BB$3="４週",SUM(S207:AT207),IF($BB$3="暦月",SUM(S207:AW207),""))</f>
        <v/>
      </c>
      <c r="AY207" s="1265"/>
      <c r="AZ207" s="1266" t="str">
        <f>IF($BB$3="４週",AX207/4,IF($BB$3="暦月",'勤務表（参考様式１_100名まで）'!AX207/('勤務表（参考様式１_100名まで）'!$BB$8/7),""))</f>
        <v/>
      </c>
      <c r="BA207" s="1267"/>
      <c r="BB207" s="1251"/>
      <c r="BC207" s="1252"/>
      <c r="BD207" s="1252"/>
      <c r="BE207" s="1252"/>
      <c r="BF207" s="1253"/>
    </row>
    <row r="208" spans="2:58" ht="20.25" customHeight="1" x14ac:dyDescent="0.2">
      <c r="B208" s="1268">
        <f>B205+1</f>
        <v>63</v>
      </c>
      <c r="C208" s="1269"/>
      <c r="D208" s="1270"/>
      <c r="E208" s="1271"/>
      <c r="F208" s="241"/>
      <c r="G208" s="1278"/>
      <c r="H208" s="1281"/>
      <c r="I208" s="1282"/>
      <c r="J208" s="1282"/>
      <c r="K208" s="1283"/>
      <c r="L208" s="1285"/>
      <c r="M208" s="1246"/>
      <c r="N208" s="1246"/>
      <c r="O208" s="1247"/>
      <c r="P208" s="1288" t="s">
        <v>340</v>
      </c>
      <c r="Q208" s="1289"/>
      <c r="R208" s="1290"/>
      <c r="S208" s="230"/>
      <c r="T208" s="231"/>
      <c r="U208" s="231"/>
      <c r="V208" s="231"/>
      <c r="W208" s="231"/>
      <c r="X208" s="231"/>
      <c r="Y208" s="232"/>
      <c r="Z208" s="230"/>
      <c r="AA208" s="231"/>
      <c r="AB208" s="231"/>
      <c r="AC208" s="231"/>
      <c r="AD208" s="231"/>
      <c r="AE208" s="231"/>
      <c r="AF208" s="232"/>
      <c r="AG208" s="230"/>
      <c r="AH208" s="231"/>
      <c r="AI208" s="231"/>
      <c r="AJ208" s="231"/>
      <c r="AK208" s="231"/>
      <c r="AL208" s="231"/>
      <c r="AM208" s="232"/>
      <c r="AN208" s="230"/>
      <c r="AO208" s="231"/>
      <c r="AP208" s="231"/>
      <c r="AQ208" s="231"/>
      <c r="AR208" s="231"/>
      <c r="AS208" s="231"/>
      <c r="AT208" s="232"/>
      <c r="AU208" s="230"/>
      <c r="AV208" s="231"/>
      <c r="AW208" s="231"/>
      <c r="AX208" s="1241"/>
      <c r="AY208" s="1242"/>
      <c r="AZ208" s="1243"/>
      <c r="BA208" s="1244"/>
      <c r="BB208" s="1245"/>
      <c r="BC208" s="1246"/>
      <c r="BD208" s="1246"/>
      <c r="BE208" s="1246"/>
      <c r="BF208" s="1247"/>
    </row>
    <row r="209" spans="2:58" ht="20.25" customHeight="1" x14ac:dyDescent="0.2">
      <c r="B209" s="1268"/>
      <c r="C209" s="1272"/>
      <c r="D209" s="1273"/>
      <c r="E209" s="1274"/>
      <c r="F209" s="233"/>
      <c r="G209" s="1279"/>
      <c r="H209" s="1284"/>
      <c r="I209" s="1282"/>
      <c r="J209" s="1282"/>
      <c r="K209" s="1283"/>
      <c r="L209" s="1286"/>
      <c r="M209" s="1249"/>
      <c r="N209" s="1249"/>
      <c r="O209" s="1250"/>
      <c r="P209" s="1254" t="s">
        <v>341</v>
      </c>
      <c r="Q209" s="1255"/>
      <c r="R209" s="1256"/>
      <c r="S209" s="234" t="str">
        <f>IF(S208="","",VLOOKUP(S208,'シフト記号表（勤務時間帯）'!$C$6:$K$35,9,FALSE))</f>
        <v/>
      </c>
      <c r="T209" s="235" t="str">
        <f>IF(T208="","",VLOOKUP(T208,'シフト記号表（勤務時間帯）'!$C$6:$K$35,9,FALSE))</f>
        <v/>
      </c>
      <c r="U209" s="235" t="str">
        <f>IF(U208="","",VLOOKUP(U208,'シフト記号表（勤務時間帯）'!$C$6:$K$35,9,FALSE))</f>
        <v/>
      </c>
      <c r="V209" s="235" t="str">
        <f>IF(V208="","",VLOOKUP(V208,'シフト記号表（勤務時間帯）'!$C$6:$K$35,9,FALSE))</f>
        <v/>
      </c>
      <c r="W209" s="235" t="str">
        <f>IF(W208="","",VLOOKUP(W208,'シフト記号表（勤務時間帯）'!$C$6:$K$35,9,FALSE))</f>
        <v/>
      </c>
      <c r="X209" s="235" t="str">
        <f>IF(X208="","",VLOOKUP(X208,'シフト記号表（勤務時間帯）'!$C$6:$K$35,9,FALSE))</f>
        <v/>
      </c>
      <c r="Y209" s="236" t="str">
        <f>IF(Y208="","",VLOOKUP(Y208,'シフト記号表（勤務時間帯）'!$C$6:$K$35,9,FALSE))</f>
        <v/>
      </c>
      <c r="Z209" s="234" t="str">
        <f>IF(Z208="","",VLOOKUP(Z208,'シフト記号表（勤務時間帯）'!$C$6:$K$35,9,FALSE))</f>
        <v/>
      </c>
      <c r="AA209" s="235" t="str">
        <f>IF(AA208="","",VLOOKUP(AA208,'シフト記号表（勤務時間帯）'!$C$6:$K$35,9,FALSE))</f>
        <v/>
      </c>
      <c r="AB209" s="235" t="str">
        <f>IF(AB208="","",VLOOKUP(AB208,'シフト記号表（勤務時間帯）'!$C$6:$K$35,9,FALSE))</f>
        <v/>
      </c>
      <c r="AC209" s="235" t="str">
        <f>IF(AC208="","",VLOOKUP(AC208,'シフト記号表（勤務時間帯）'!$C$6:$K$35,9,FALSE))</f>
        <v/>
      </c>
      <c r="AD209" s="235" t="str">
        <f>IF(AD208="","",VLOOKUP(AD208,'シフト記号表（勤務時間帯）'!$C$6:$K$35,9,FALSE))</f>
        <v/>
      </c>
      <c r="AE209" s="235" t="str">
        <f>IF(AE208="","",VLOOKUP(AE208,'シフト記号表（勤務時間帯）'!$C$6:$K$35,9,FALSE))</f>
        <v/>
      </c>
      <c r="AF209" s="236" t="str">
        <f>IF(AF208="","",VLOOKUP(AF208,'シフト記号表（勤務時間帯）'!$C$6:$K$35,9,FALSE))</f>
        <v/>
      </c>
      <c r="AG209" s="234" t="str">
        <f>IF(AG208="","",VLOOKUP(AG208,'シフト記号表（勤務時間帯）'!$C$6:$K$35,9,FALSE))</f>
        <v/>
      </c>
      <c r="AH209" s="235" t="str">
        <f>IF(AH208="","",VLOOKUP(AH208,'シフト記号表（勤務時間帯）'!$C$6:$K$35,9,FALSE))</f>
        <v/>
      </c>
      <c r="AI209" s="235" t="str">
        <f>IF(AI208="","",VLOOKUP(AI208,'シフト記号表（勤務時間帯）'!$C$6:$K$35,9,FALSE))</f>
        <v/>
      </c>
      <c r="AJ209" s="235" t="str">
        <f>IF(AJ208="","",VLOOKUP(AJ208,'シフト記号表（勤務時間帯）'!$C$6:$K$35,9,FALSE))</f>
        <v/>
      </c>
      <c r="AK209" s="235" t="str">
        <f>IF(AK208="","",VLOOKUP(AK208,'シフト記号表（勤務時間帯）'!$C$6:$K$35,9,FALSE))</f>
        <v/>
      </c>
      <c r="AL209" s="235" t="str">
        <f>IF(AL208="","",VLOOKUP(AL208,'シフト記号表（勤務時間帯）'!$C$6:$K$35,9,FALSE))</f>
        <v/>
      </c>
      <c r="AM209" s="236" t="str">
        <f>IF(AM208="","",VLOOKUP(AM208,'シフト記号表（勤務時間帯）'!$C$6:$K$35,9,FALSE))</f>
        <v/>
      </c>
      <c r="AN209" s="234" t="str">
        <f>IF(AN208="","",VLOOKUP(AN208,'シフト記号表（勤務時間帯）'!$C$6:$K$35,9,FALSE))</f>
        <v/>
      </c>
      <c r="AO209" s="235" t="str">
        <f>IF(AO208="","",VLOOKUP(AO208,'シフト記号表（勤務時間帯）'!$C$6:$K$35,9,FALSE))</f>
        <v/>
      </c>
      <c r="AP209" s="235" t="str">
        <f>IF(AP208="","",VLOOKUP(AP208,'シフト記号表（勤務時間帯）'!$C$6:$K$35,9,FALSE))</f>
        <v/>
      </c>
      <c r="AQ209" s="235" t="str">
        <f>IF(AQ208="","",VLOOKUP(AQ208,'シフト記号表（勤務時間帯）'!$C$6:$K$35,9,FALSE))</f>
        <v/>
      </c>
      <c r="AR209" s="235" t="str">
        <f>IF(AR208="","",VLOOKUP(AR208,'シフト記号表（勤務時間帯）'!$C$6:$K$35,9,FALSE))</f>
        <v/>
      </c>
      <c r="AS209" s="235" t="str">
        <f>IF(AS208="","",VLOOKUP(AS208,'シフト記号表（勤務時間帯）'!$C$6:$K$35,9,FALSE))</f>
        <v/>
      </c>
      <c r="AT209" s="236" t="str">
        <f>IF(AT208="","",VLOOKUP(AT208,'シフト記号表（勤務時間帯）'!$C$6:$K$35,9,FALSE))</f>
        <v/>
      </c>
      <c r="AU209" s="234" t="str">
        <f>IF(AU208="","",VLOOKUP(AU208,'シフト記号表（勤務時間帯）'!$C$6:$K$35,9,FALSE))</f>
        <v/>
      </c>
      <c r="AV209" s="235" t="str">
        <f>IF(AV208="","",VLOOKUP(AV208,'シフト記号表（勤務時間帯）'!$C$6:$K$35,9,FALSE))</f>
        <v/>
      </c>
      <c r="AW209" s="235" t="str">
        <f>IF(AW208="","",VLOOKUP(AW208,'シフト記号表（勤務時間帯）'!$C$6:$K$35,9,FALSE))</f>
        <v/>
      </c>
      <c r="AX209" s="1257" t="str">
        <f>IF($BB$3="４週",SUM(S209:AT209),IF($BB$3="暦月",SUM(S209:AW209),""))</f>
        <v/>
      </c>
      <c r="AY209" s="1258"/>
      <c r="AZ209" s="1259" t="str">
        <f>IF($BB$3="４週",AX209/4,IF($BB$3="暦月",'勤務表（参考様式１_100名まで）'!AX209/('勤務表（参考様式１_100名まで）'!$BB$8/7),""))</f>
        <v/>
      </c>
      <c r="BA209" s="1260"/>
      <c r="BB209" s="1248"/>
      <c r="BC209" s="1249"/>
      <c r="BD209" s="1249"/>
      <c r="BE209" s="1249"/>
      <c r="BF209" s="1250"/>
    </row>
    <row r="210" spans="2:58" ht="20.25" customHeight="1" x14ac:dyDescent="0.2">
      <c r="B210" s="1268"/>
      <c r="C210" s="1275"/>
      <c r="D210" s="1276"/>
      <c r="E210" s="1277"/>
      <c r="F210" s="242">
        <f>C208</f>
        <v>0</v>
      </c>
      <c r="G210" s="1280"/>
      <c r="H210" s="1284"/>
      <c r="I210" s="1282"/>
      <c r="J210" s="1282"/>
      <c r="K210" s="1283"/>
      <c r="L210" s="1287"/>
      <c r="M210" s="1252"/>
      <c r="N210" s="1252"/>
      <c r="O210" s="1253"/>
      <c r="P210" s="1261" t="s">
        <v>342</v>
      </c>
      <c r="Q210" s="1262"/>
      <c r="R210" s="1263"/>
      <c r="S210" s="238" t="str">
        <f>IF(S208="","",VLOOKUP(S208,'シフト記号表（勤務時間帯）'!$C$6:$U$35,19,FALSE))</f>
        <v/>
      </c>
      <c r="T210" s="239" t="str">
        <f>IF(T208="","",VLOOKUP(T208,'シフト記号表（勤務時間帯）'!$C$6:$U$35,19,FALSE))</f>
        <v/>
      </c>
      <c r="U210" s="239" t="str">
        <f>IF(U208="","",VLOOKUP(U208,'シフト記号表（勤務時間帯）'!$C$6:$U$35,19,FALSE))</f>
        <v/>
      </c>
      <c r="V210" s="239" t="str">
        <f>IF(V208="","",VLOOKUP(V208,'シフト記号表（勤務時間帯）'!$C$6:$U$35,19,FALSE))</f>
        <v/>
      </c>
      <c r="W210" s="239" t="str">
        <f>IF(W208="","",VLOOKUP(W208,'シフト記号表（勤務時間帯）'!$C$6:$U$35,19,FALSE))</f>
        <v/>
      </c>
      <c r="X210" s="239" t="str">
        <f>IF(X208="","",VLOOKUP(X208,'シフト記号表（勤務時間帯）'!$C$6:$U$35,19,FALSE))</f>
        <v/>
      </c>
      <c r="Y210" s="240" t="str">
        <f>IF(Y208="","",VLOOKUP(Y208,'シフト記号表（勤務時間帯）'!$C$6:$U$35,19,FALSE))</f>
        <v/>
      </c>
      <c r="Z210" s="238" t="str">
        <f>IF(Z208="","",VLOOKUP(Z208,'シフト記号表（勤務時間帯）'!$C$6:$U$35,19,FALSE))</f>
        <v/>
      </c>
      <c r="AA210" s="239" t="str">
        <f>IF(AA208="","",VLOOKUP(AA208,'シフト記号表（勤務時間帯）'!$C$6:$U$35,19,FALSE))</f>
        <v/>
      </c>
      <c r="AB210" s="239" t="str">
        <f>IF(AB208="","",VLOOKUP(AB208,'シフト記号表（勤務時間帯）'!$C$6:$U$35,19,FALSE))</f>
        <v/>
      </c>
      <c r="AC210" s="239" t="str">
        <f>IF(AC208="","",VLOOKUP(AC208,'シフト記号表（勤務時間帯）'!$C$6:$U$35,19,FALSE))</f>
        <v/>
      </c>
      <c r="AD210" s="239" t="str">
        <f>IF(AD208="","",VLOOKUP(AD208,'シフト記号表（勤務時間帯）'!$C$6:$U$35,19,FALSE))</f>
        <v/>
      </c>
      <c r="AE210" s="239" t="str">
        <f>IF(AE208="","",VLOOKUP(AE208,'シフト記号表（勤務時間帯）'!$C$6:$U$35,19,FALSE))</f>
        <v/>
      </c>
      <c r="AF210" s="240" t="str">
        <f>IF(AF208="","",VLOOKUP(AF208,'シフト記号表（勤務時間帯）'!$C$6:$U$35,19,FALSE))</f>
        <v/>
      </c>
      <c r="AG210" s="238" t="str">
        <f>IF(AG208="","",VLOOKUP(AG208,'シフト記号表（勤務時間帯）'!$C$6:$U$35,19,FALSE))</f>
        <v/>
      </c>
      <c r="AH210" s="239" t="str">
        <f>IF(AH208="","",VLOOKUP(AH208,'シフト記号表（勤務時間帯）'!$C$6:$U$35,19,FALSE))</f>
        <v/>
      </c>
      <c r="AI210" s="239" t="str">
        <f>IF(AI208="","",VLOOKUP(AI208,'シフト記号表（勤務時間帯）'!$C$6:$U$35,19,FALSE))</f>
        <v/>
      </c>
      <c r="AJ210" s="239" t="str">
        <f>IF(AJ208="","",VLOOKUP(AJ208,'シフト記号表（勤務時間帯）'!$C$6:$U$35,19,FALSE))</f>
        <v/>
      </c>
      <c r="AK210" s="239" t="str">
        <f>IF(AK208="","",VLOOKUP(AK208,'シフト記号表（勤務時間帯）'!$C$6:$U$35,19,FALSE))</f>
        <v/>
      </c>
      <c r="AL210" s="239" t="str">
        <f>IF(AL208="","",VLOOKUP(AL208,'シフト記号表（勤務時間帯）'!$C$6:$U$35,19,FALSE))</f>
        <v/>
      </c>
      <c r="AM210" s="240" t="str">
        <f>IF(AM208="","",VLOOKUP(AM208,'シフト記号表（勤務時間帯）'!$C$6:$U$35,19,FALSE))</f>
        <v/>
      </c>
      <c r="AN210" s="238" t="str">
        <f>IF(AN208="","",VLOOKUP(AN208,'シフト記号表（勤務時間帯）'!$C$6:$U$35,19,FALSE))</f>
        <v/>
      </c>
      <c r="AO210" s="239" t="str">
        <f>IF(AO208="","",VLOOKUP(AO208,'シフト記号表（勤務時間帯）'!$C$6:$U$35,19,FALSE))</f>
        <v/>
      </c>
      <c r="AP210" s="239" t="str">
        <f>IF(AP208="","",VLOOKUP(AP208,'シフト記号表（勤務時間帯）'!$C$6:$U$35,19,FALSE))</f>
        <v/>
      </c>
      <c r="AQ210" s="239" t="str">
        <f>IF(AQ208="","",VLOOKUP(AQ208,'シフト記号表（勤務時間帯）'!$C$6:$U$35,19,FALSE))</f>
        <v/>
      </c>
      <c r="AR210" s="239" t="str">
        <f>IF(AR208="","",VLOOKUP(AR208,'シフト記号表（勤務時間帯）'!$C$6:$U$35,19,FALSE))</f>
        <v/>
      </c>
      <c r="AS210" s="239" t="str">
        <f>IF(AS208="","",VLOOKUP(AS208,'シフト記号表（勤務時間帯）'!$C$6:$U$35,19,FALSE))</f>
        <v/>
      </c>
      <c r="AT210" s="240" t="str">
        <f>IF(AT208="","",VLOOKUP(AT208,'シフト記号表（勤務時間帯）'!$C$6:$U$35,19,FALSE))</f>
        <v/>
      </c>
      <c r="AU210" s="238" t="str">
        <f>IF(AU208="","",VLOOKUP(AU208,'シフト記号表（勤務時間帯）'!$C$6:$U$35,19,FALSE))</f>
        <v/>
      </c>
      <c r="AV210" s="239" t="str">
        <f>IF(AV208="","",VLOOKUP(AV208,'シフト記号表（勤務時間帯）'!$C$6:$U$35,19,FALSE))</f>
        <v/>
      </c>
      <c r="AW210" s="239" t="str">
        <f>IF(AW208="","",VLOOKUP(AW208,'シフト記号表（勤務時間帯）'!$C$6:$U$35,19,FALSE))</f>
        <v/>
      </c>
      <c r="AX210" s="1264" t="str">
        <f>IF($BB$3="４週",SUM(S210:AT210),IF($BB$3="暦月",SUM(S210:AW210),""))</f>
        <v/>
      </c>
      <c r="AY210" s="1265"/>
      <c r="AZ210" s="1266" t="str">
        <f>IF($BB$3="４週",AX210/4,IF($BB$3="暦月",'勤務表（参考様式１_100名まで）'!AX210/('勤務表（参考様式１_100名まで）'!$BB$8/7),""))</f>
        <v/>
      </c>
      <c r="BA210" s="1267"/>
      <c r="BB210" s="1251"/>
      <c r="BC210" s="1252"/>
      <c r="BD210" s="1252"/>
      <c r="BE210" s="1252"/>
      <c r="BF210" s="1253"/>
    </row>
    <row r="211" spans="2:58" ht="20.25" customHeight="1" x14ac:dyDescent="0.2">
      <c r="B211" s="1268">
        <f>B208+1</f>
        <v>64</v>
      </c>
      <c r="C211" s="1269"/>
      <c r="D211" s="1270"/>
      <c r="E211" s="1271"/>
      <c r="F211" s="241"/>
      <c r="G211" s="1278"/>
      <c r="H211" s="1281"/>
      <c r="I211" s="1282"/>
      <c r="J211" s="1282"/>
      <c r="K211" s="1283"/>
      <c r="L211" s="1285"/>
      <c r="M211" s="1246"/>
      <c r="N211" s="1246"/>
      <c r="O211" s="1247"/>
      <c r="P211" s="1288" t="s">
        <v>340</v>
      </c>
      <c r="Q211" s="1289"/>
      <c r="R211" s="1290"/>
      <c r="S211" s="230"/>
      <c r="T211" s="231"/>
      <c r="U211" s="231"/>
      <c r="V211" s="231"/>
      <c r="W211" s="231"/>
      <c r="X211" s="231"/>
      <c r="Y211" s="232"/>
      <c r="Z211" s="230"/>
      <c r="AA211" s="231"/>
      <c r="AB211" s="231"/>
      <c r="AC211" s="231"/>
      <c r="AD211" s="231"/>
      <c r="AE211" s="231"/>
      <c r="AF211" s="232"/>
      <c r="AG211" s="230"/>
      <c r="AH211" s="231"/>
      <c r="AI211" s="231"/>
      <c r="AJ211" s="231"/>
      <c r="AK211" s="231"/>
      <c r="AL211" s="231"/>
      <c r="AM211" s="232"/>
      <c r="AN211" s="230"/>
      <c r="AO211" s="231"/>
      <c r="AP211" s="231"/>
      <c r="AQ211" s="231"/>
      <c r="AR211" s="231"/>
      <c r="AS211" s="231"/>
      <c r="AT211" s="232"/>
      <c r="AU211" s="230"/>
      <c r="AV211" s="231"/>
      <c r="AW211" s="231"/>
      <c r="AX211" s="1241"/>
      <c r="AY211" s="1242"/>
      <c r="AZ211" s="1243"/>
      <c r="BA211" s="1244"/>
      <c r="BB211" s="1245"/>
      <c r="BC211" s="1246"/>
      <c r="BD211" s="1246"/>
      <c r="BE211" s="1246"/>
      <c r="BF211" s="1247"/>
    </row>
    <row r="212" spans="2:58" ht="20.25" customHeight="1" x14ac:dyDescent="0.2">
      <c r="B212" s="1268"/>
      <c r="C212" s="1272"/>
      <c r="D212" s="1273"/>
      <c r="E212" s="1274"/>
      <c r="F212" s="233"/>
      <c r="G212" s="1279"/>
      <c r="H212" s="1284"/>
      <c r="I212" s="1282"/>
      <c r="J212" s="1282"/>
      <c r="K212" s="1283"/>
      <c r="L212" s="1286"/>
      <c r="M212" s="1249"/>
      <c r="N212" s="1249"/>
      <c r="O212" s="1250"/>
      <c r="P212" s="1254" t="s">
        <v>341</v>
      </c>
      <c r="Q212" s="1255"/>
      <c r="R212" s="1256"/>
      <c r="S212" s="234" t="str">
        <f>IF(S211="","",VLOOKUP(S211,'シフト記号表（勤務時間帯）'!$C$6:$K$35,9,FALSE))</f>
        <v/>
      </c>
      <c r="T212" s="235" t="str">
        <f>IF(T211="","",VLOOKUP(T211,'シフト記号表（勤務時間帯）'!$C$6:$K$35,9,FALSE))</f>
        <v/>
      </c>
      <c r="U212" s="235" t="str">
        <f>IF(U211="","",VLOOKUP(U211,'シフト記号表（勤務時間帯）'!$C$6:$K$35,9,FALSE))</f>
        <v/>
      </c>
      <c r="V212" s="235" t="str">
        <f>IF(V211="","",VLOOKUP(V211,'シフト記号表（勤務時間帯）'!$C$6:$K$35,9,FALSE))</f>
        <v/>
      </c>
      <c r="W212" s="235" t="str">
        <f>IF(W211="","",VLOOKUP(W211,'シフト記号表（勤務時間帯）'!$C$6:$K$35,9,FALSE))</f>
        <v/>
      </c>
      <c r="X212" s="235" t="str">
        <f>IF(X211="","",VLOOKUP(X211,'シフト記号表（勤務時間帯）'!$C$6:$K$35,9,FALSE))</f>
        <v/>
      </c>
      <c r="Y212" s="236" t="str">
        <f>IF(Y211="","",VLOOKUP(Y211,'シフト記号表（勤務時間帯）'!$C$6:$K$35,9,FALSE))</f>
        <v/>
      </c>
      <c r="Z212" s="234" t="str">
        <f>IF(Z211="","",VLOOKUP(Z211,'シフト記号表（勤務時間帯）'!$C$6:$K$35,9,FALSE))</f>
        <v/>
      </c>
      <c r="AA212" s="235" t="str">
        <f>IF(AA211="","",VLOOKUP(AA211,'シフト記号表（勤務時間帯）'!$C$6:$K$35,9,FALSE))</f>
        <v/>
      </c>
      <c r="AB212" s="235" t="str">
        <f>IF(AB211="","",VLOOKUP(AB211,'シフト記号表（勤務時間帯）'!$C$6:$K$35,9,FALSE))</f>
        <v/>
      </c>
      <c r="AC212" s="235" t="str">
        <f>IF(AC211="","",VLOOKUP(AC211,'シフト記号表（勤務時間帯）'!$C$6:$K$35,9,FALSE))</f>
        <v/>
      </c>
      <c r="AD212" s="235" t="str">
        <f>IF(AD211="","",VLOOKUP(AD211,'シフト記号表（勤務時間帯）'!$C$6:$K$35,9,FALSE))</f>
        <v/>
      </c>
      <c r="AE212" s="235" t="str">
        <f>IF(AE211="","",VLOOKUP(AE211,'シフト記号表（勤務時間帯）'!$C$6:$K$35,9,FALSE))</f>
        <v/>
      </c>
      <c r="AF212" s="236" t="str">
        <f>IF(AF211="","",VLOOKUP(AF211,'シフト記号表（勤務時間帯）'!$C$6:$K$35,9,FALSE))</f>
        <v/>
      </c>
      <c r="AG212" s="234" t="str">
        <f>IF(AG211="","",VLOOKUP(AG211,'シフト記号表（勤務時間帯）'!$C$6:$K$35,9,FALSE))</f>
        <v/>
      </c>
      <c r="AH212" s="235" t="str">
        <f>IF(AH211="","",VLOOKUP(AH211,'シフト記号表（勤務時間帯）'!$C$6:$K$35,9,FALSE))</f>
        <v/>
      </c>
      <c r="AI212" s="235" t="str">
        <f>IF(AI211="","",VLOOKUP(AI211,'シフト記号表（勤務時間帯）'!$C$6:$K$35,9,FALSE))</f>
        <v/>
      </c>
      <c r="AJ212" s="235" t="str">
        <f>IF(AJ211="","",VLOOKUP(AJ211,'シフト記号表（勤務時間帯）'!$C$6:$K$35,9,FALSE))</f>
        <v/>
      </c>
      <c r="AK212" s="235" t="str">
        <f>IF(AK211="","",VLOOKUP(AK211,'シフト記号表（勤務時間帯）'!$C$6:$K$35,9,FALSE))</f>
        <v/>
      </c>
      <c r="AL212" s="235" t="str">
        <f>IF(AL211="","",VLOOKUP(AL211,'シフト記号表（勤務時間帯）'!$C$6:$K$35,9,FALSE))</f>
        <v/>
      </c>
      <c r="AM212" s="236" t="str">
        <f>IF(AM211="","",VLOOKUP(AM211,'シフト記号表（勤務時間帯）'!$C$6:$K$35,9,FALSE))</f>
        <v/>
      </c>
      <c r="AN212" s="234" t="str">
        <f>IF(AN211="","",VLOOKUP(AN211,'シフト記号表（勤務時間帯）'!$C$6:$K$35,9,FALSE))</f>
        <v/>
      </c>
      <c r="AO212" s="235" t="str">
        <f>IF(AO211="","",VLOOKUP(AO211,'シフト記号表（勤務時間帯）'!$C$6:$K$35,9,FALSE))</f>
        <v/>
      </c>
      <c r="AP212" s="235" t="str">
        <f>IF(AP211="","",VLOOKUP(AP211,'シフト記号表（勤務時間帯）'!$C$6:$K$35,9,FALSE))</f>
        <v/>
      </c>
      <c r="AQ212" s="235" t="str">
        <f>IF(AQ211="","",VLOOKUP(AQ211,'シフト記号表（勤務時間帯）'!$C$6:$K$35,9,FALSE))</f>
        <v/>
      </c>
      <c r="AR212" s="235" t="str">
        <f>IF(AR211="","",VLOOKUP(AR211,'シフト記号表（勤務時間帯）'!$C$6:$K$35,9,FALSE))</f>
        <v/>
      </c>
      <c r="AS212" s="235" t="str">
        <f>IF(AS211="","",VLOOKUP(AS211,'シフト記号表（勤務時間帯）'!$C$6:$K$35,9,FALSE))</f>
        <v/>
      </c>
      <c r="AT212" s="236" t="str">
        <f>IF(AT211="","",VLOOKUP(AT211,'シフト記号表（勤務時間帯）'!$C$6:$K$35,9,FALSE))</f>
        <v/>
      </c>
      <c r="AU212" s="234" t="str">
        <f>IF(AU211="","",VLOOKUP(AU211,'シフト記号表（勤務時間帯）'!$C$6:$K$35,9,FALSE))</f>
        <v/>
      </c>
      <c r="AV212" s="235" t="str">
        <f>IF(AV211="","",VLOOKUP(AV211,'シフト記号表（勤務時間帯）'!$C$6:$K$35,9,FALSE))</f>
        <v/>
      </c>
      <c r="AW212" s="235" t="str">
        <f>IF(AW211="","",VLOOKUP(AW211,'シフト記号表（勤務時間帯）'!$C$6:$K$35,9,FALSE))</f>
        <v/>
      </c>
      <c r="AX212" s="1257" t="str">
        <f>IF($BB$3="４週",SUM(S212:AT212),IF($BB$3="暦月",SUM(S212:AW212),""))</f>
        <v/>
      </c>
      <c r="AY212" s="1258"/>
      <c r="AZ212" s="1259" t="str">
        <f>IF($BB$3="４週",AX212/4,IF($BB$3="暦月",'勤務表（参考様式１_100名まで）'!AX212/('勤務表（参考様式１_100名まで）'!$BB$8/7),""))</f>
        <v/>
      </c>
      <c r="BA212" s="1260"/>
      <c r="BB212" s="1248"/>
      <c r="BC212" s="1249"/>
      <c r="BD212" s="1249"/>
      <c r="BE212" s="1249"/>
      <c r="BF212" s="1250"/>
    </row>
    <row r="213" spans="2:58" ht="20.25" customHeight="1" x14ac:dyDescent="0.2">
      <c r="B213" s="1268"/>
      <c r="C213" s="1275"/>
      <c r="D213" s="1276"/>
      <c r="E213" s="1277"/>
      <c r="F213" s="242">
        <f>C211</f>
        <v>0</v>
      </c>
      <c r="G213" s="1280"/>
      <c r="H213" s="1284"/>
      <c r="I213" s="1282"/>
      <c r="J213" s="1282"/>
      <c r="K213" s="1283"/>
      <c r="L213" s="1287"/>
      <c r="M213" s="1252"/>
      <c r="N213" s="1252"/>
      <c r="O213" s="1253"/>
      <c r="P213" s="1261" t="s">
        <v>342</v>
      </c>
      <c r="Q213" s="1262"/>
      <c r="R213" s="1263"/>
      <c r="S213" s="238" t="str">
        <f>IF(S211="","",VLOOKUP(S211,'シフト記号表（勤務時間帯）'!$C$6:$U$35,19,FALSE))</f>
        <v/>
      </c>
      <c r="T213" s="239" t="str">
        <f>IF(T211="","",VLOOKUP(T211,'シフト記号表（勤務時間帯）'!$C$6:$U$35,19,FALSE))</f>
        <v/>
      </c>
      <c r="U213" s="239" t="str">
        <f>IF(U211="","",VLOOKUP(U211,'シフト記号表（勤務時間帯）'!$C$6:$U$35,19,FALSE))</f>
        <v/>
      </c>
      <c r="V213" s="239" t="str">
        <f>IF(V211="","",VLOOKUP(V211,'シフト記号表（勤務時間帯）'!$C$6:$U$35,19,FALSE))</f>
        <v/>
      </c>
      <c r="W213" s="239" t="str">
        <f>IF(W211="","",VLOOKUP(W211,'シフト記号表（勤務時間帯）'!$C$6:$U$35,19,FALSE))</f>
        <v/>
      </c>
      <c r="X213" s="239" t="str">
        <f>IF(X211="","",VLOOKUP(X211,'シフト記号表（勤務時間帯）'!$C$6:$U$35,19,FALSE))</f>
        <v/>
      </c>
      <c r="Y213" s="240" t="str">
        <f>IF(Y211="","",VLOOKUP(Y211,'シフト記号表（勤務時間帯）'!$C$6:$U$35,19,FALSE))</f>
        <v/>
      </c>
      <c r="Z213" s="238" t="str">
        <f>IF(Z211="","",VLOOKUP(Z211,'シフト記号表（勤務時間帯）'!$C$6:$U$35,19,FALSE))</f>
        <v/>
      </c>
      <c r="AA213" s="239" t="str">
        <f>IF(AA211="","",VLOOKUP(AA211,'シフト記号表（勤務時間帯）'!$C$6:$U$35,19,FALSE))</f>
        <v/>
      </c>
      <c r="AB213" s="239" t="str">
        <f>IF(AB211="","",VLOOKUP(AB211,'シフト記号表（勤務時間帯）'!$C$6:$U$35,19,FALSE))</f>
        <v/>
      </c>
      <c r="AC213" s="239" t="str">
        <f>IF(AC211="","",VLOOKUP(AC211,'シフト記号表（勤務時間帯）'!$C$6:$U$35,19,FALSE))</f>
        <v/>
      </c>
      <c r="AD213" s="239" t="str">
        <f>IF(AD211="","",VLOOKUP(AD211,'シフト記号表（勤務時間帯）'!$C$6:$U$35,19,FALSE))</f>
        <v/>
      </c>
      <c r="AE213" s="239" t="str">
        <f>IF(AE211="","",VLOOKUP(AE211,'シフト記号表（勤務時間帯）'!$C$6:$U$35,19,FALSE))</f>
        <v/>
      </c>
      <c r="AF213" s="240" t="str">
        <f>IF(AF211="","",VLOOKUP(AF211,'シフト記号表（勤務時間帯）'!$C$6:$U$35,19,FALSE))</f>
        <v/>
      </c>
      <c r="AG213" s="238" t="str">
        <f>IF(AG211="","",VLOOKUP(AG211,'シフト記号表（勤務時間帯）'!$C$6:$U$35,19,FALSE))</f>
        <v/>
      </c>
      <c r="AH213" s="239" t="str">
        <f>IF(AH211="","",VLOOKUP(AH211,'シフト記号表（勤務時間帯）'!$C$6:$U$35,19,FALSE))</f>
        <v/>
      </c>
      <c r="AI213" s="239" t="str">
        <f>IF(AI211="","",VLOOKUP(AI211,'シフト記号表（勤務時間帯）'!$C$6:$U$35,19,FALSE))</f>
        <v/>
      </c>
      <c r="AJ213" s="239" t="str">
        <f>IF(AJ211="","",VLOOKUP(AJ211,'シフト記号表（勤務時間帯）'!$C$6:$U$35,19,FALSE))</f>
        <v/>
      </c>
      <c r="AK213" s="239" t="str">
        <f>IF(AK211="","",VLOOKUP(AK211,'シフト記号表（勤務時間帯）'!$C$6:$U$35,19,FALSE))</f>
        <v/>
      </c>
      <c r="AL213" s="239" t="str">
        <f>IF(AL211="","",VLOOKUP(AL211,'シフト記号表（勤務時間帯）'!$C$6:$U$35,19,FALSE))</f>
        <v/>
      </c>
      <c r="AM213" s="240" t="str">
        <f>IF(AM211="","",VLOOKUP(AM211,'シフト記号表（勤務時間帯）'!$C$6:$U$35,19,FALSE))</f>
        <v/>
      </c>
      <c r="AN213" s="238" t="str">
        <f>IF(AN211="","",VLOOKUP(AN211,'シフト記号表（勤務時間帯）'!$C$6:$U$35,19,FALSE))</f>
        <v/>
      </c>
      <c r="AO213" s="239" t="str">
        <f>IF(AO211="","",VLOOKUP(AO211,'シフト記号表（勤務時間帯）'!$C$6:$U$35,19,FALSE))</f>
        <v/>
      </c>
      <c r="AP213" s="239" t="str">
        <f>IF(AP211="","",VLOOKUP(AP211,'シフト記号表（勤務時間帯）'!$C$6:$U$35,19,FALSE))</f>
        <v/>
      </c>
      <c r="AQ213" s="239" t="str">
        <f>IF(AQ211="","",VLOOKUP(AQ211,'シフト記号表（勤務時間帯）'!$C$6:$U$35,19,FALSE))</f>
        <v/>
      </c>
      <c r="AR213" s="239" t="str">
        <f>IF(AR211="","",VLOOKUP(AR211,'シフト記号表（勤務時間帯）'!$C$6:$U$35,19,FALSE))</f>
        <v/>
      </c>
      <c r="AS213" s="239" t="str">
        <f>IF(AS211="","",VLOOKUP(AS211,'シフト記号表（勤務時間帯）'!$C$6:$U$35,19,FALSE))</f>
        <v/>
      </c>
      <c r="AT213" s="240" t="str">
        <f>IF(AT211="","",VLOOKUP(AT211,'シフト記号表（勤務時間帯）'!$C$6:$U$35,19,FALSE))</f>
        <v/>
      </c>
      <c r="AU213" s="238" t="str">
        <f>IF(AU211="","",VLOOKUP(AU211,'シフト記号表（勤務時間帯）'!$C$6:$U$35,19,FALSE))</f>
        <v/>
      </c>
      <c r="AV213" s="239" t="str">
        <f>IF(AV211="","",VLOOKUP(AV211,'シフト記号表（勤務時間帯）'!$C$6:$U$35,19,FALSE))</f>
        <v/>
      </c>
      <c r="AW213" s="239" t="str">
        <f>IF(AW211="","",VLOOKUP(AW211,'シフト記号表（勤務時間帯）'!$C$6:$U$35,19,FALSE))</f>
        <v/>
      </c>
      <c r="AX213" s="1264" t="str">
        <f>IF($BB$3="４週",SUM(S213:AT213),IF($BB$3="暦月",SUM(S213:AW213),""))</f>
        <v/>
      </c>
      <c r="AY213" s="1265"/>
      <c r="AZ213" s="1266" t="str">
        <f>IF($BB$3="４週",AX213/4,IF($BB$3="暦月",'勤務表（参考様式１_100名まで）'!AX213/('勤務表（参考様式１_100名まで）'!$BB$8/7),""))</f>
        <v/>
      </c>
      <c r="BA213" s="1267"/>
      <c r="BB213" s="1251"/>
      <c r="BC213" s="1252"/>
      <c r="BD213" s="1252"/>
      <c r="BE213" s="1252"/>
      <c r="BF213" s="1253"/>
    </row>
    <row r="214" spans="2:58" ht="20.25" customHeight="1" x14ac:dyDescent="0.2">
      <c r="B214" s="1268">
        <f>B211+1</f>
        <v>65</v>
      </c>
      <c r="C214" s="1269"/>
      <c r="D214" s="1270"/>
      <c r="E214" s="1271"/>
      <c r="F214" s="241"/>
      <c r="G214" s="1278"/>
      <c r="H214" s="1281"/>
      <c r="I214" s="1282"/>
      <c r="J214" s="1282"/>
      <c r="K214" s="1283"/>
      <c r="L214" s="1285"/>
      <c r="M214" s="1246"/>
      <c r="N214" s="1246"/>
      <c r="O214" s="1247"/>
      <c r="P214" s="1288" t="s">
        <v>340</v>
      </c>
      <c r="Q214" s="1289"/>
      <c r="R214" s="1290"/>
      <c r="S214" s="230"/>
      <c r="T214" s="231"/>
      <c r="U214" s="231"/>
      <c r="V214" s="231"/>
      <c r="W214" s="231"/>
      <c r="X214" s="231"/>
      <c r="Y214" s="232"/>
      <c r="Z214" s="230"/>
      <c r="AA214" s="231"/>
      <c r="AB214" s="231"/>
      <c r="AC214" s="231"/>
      <c r="AD214" s="231"/>
      <c r="AE214" s="231"/>
      <c r="AF214" s="232"/>
      <c r="AG214" s="230"/>
      <c r="AH214" s="231"/>
      <c r="AI214" s="231"/>
      <c r="AJ214" s="231"/>
      <c r="AK214" s="231"/>
      <c r="AL214" s="231"/>
      <c r="AM214" s="232"/>
      <c r="AN214" s="230"/>
      <c r="AO214" s="231"/>
      <c r="AP214" s="231"/>
      <c r="AQ214" s="231"/>
      <c r="AR214" s="231"/>
      <c r="AS214" s="231"/>
      <c r="AT214" s="232"/>
      <c r="AU214" s="230"/>
      <c r="AV214" s="231"/>
      <c r="AW214" s="231"/>
      <c r="AX214" s="1241"/>
      <c r="AY214" s="1242"/>
      <c r="AZ214" s="1243"/>
      <c r="BA214" s="1244"/>
      <c r="BB214" s="1245"/>
      <c r="BC214" s="1246"/>
      <c r="BD214" s="1246"/>
      <c r="BE214" s="1246"/>
      <c r="BF214" s="1247"/>
    </row>
    <row r="215" spans="2:58" ht="20.25" customHeight="1" x14ac:dyDescent="0.2">
      <c r="B215" s="1268"/>
      <c r="C215" s="1272"/>
      <c r="D215" s="1273"/>
      <c r="E215" s="1274"/>
      <c r="F215" s="233"/>
      <c r="G215" s="1279"/>
      <c r="H215" s="1284"/>
      <c r="I215" s="1282"/>
      <c r="J215" s="1282"/>
      <c r="K215" s="1283"/>
      <c r="L215" s="1286"/>
      <c r="M215" s="1249"/>
      <c r="N215" s="1249"/>
      <c r="O215" s="1250"/>
      <c r="P215" s="1254" t="s">
        <v>341</v>
      </c>
      <c r="Q215" s="1255"/>
      <c r="R215" s="1256"/>
      <c r="S215" s="234" t="str">
        <f>IF(S214="","",VLOOKUP(S214,'シフト記号表（勤務時間帯）'!$C$6:$K$35,9,FALSE))</f>
        <v/>
      </c>
      <c r="T215" s="235" t="str">
        <f>IF(T214="","",VLOOKUP(T214,'シフト記号表（勤務時間帯）'!$C$6:$K$35,9,FALSE))</f>
        <v/>
      </c>
      <c r="U215" s="235" t="str">
        <f>IF(U214="","",VLOOKUP(U214,'シフト記号表（勤務時間帯）'!$C$6:$K$35,9,FALSE))</f>
        <v/>
      </c>
      <c r="V215" s="235" t="str">
        <f>IF(V214="","",VLOOKUP(V214,'シフト記号表（勤務時間帯）'!$C$6:$K$35,9,FALSE))</f>
        <v/>
      </c>
      <c r="W215" s="235" t="str">
        <f>IF(W214="","",VLOOKUP(W214,'シフト記号表（勤務時間帯）'!$C$6:$K$35,9,FALSE))</f>
        <v/>
      </c>
      <c r="X215" s="235" t="str">
        <f>IF(X214="","",VLOOKUP(X214,'シフト記号表（勤務時間帯）'!$C$6:$K$35,9,FALSE))</f>
        <v/>
      </c>
      <c r="Y215" s="236" t="str">
        <f>IF(Y214="","",VLOOKUP(Y214,'シフト記号表（勤務時間帯）'!$C$6:$K$35,9,FALSE))</f>
        <v/>
      </c>
      <c r="Z215" s="234" t="str">
        <f>IF(Z214="","",VLOOKUP(Z214,'シフト記号表（勤務時間帯）'!$C$6:$K$35,9,FALSE))</f>
        <v/>
      </c>
      <c r="AA215" s="235" t="str">
        <f>IF(AA214="","",VLOOKUP(AA214,'シフト記号表（勤務時間帯）'!$C$6:$K$35,9,FALSE))</f>
        <v/>
      </c>
      <c r="AB215" s="235" t="str">
        <f>IF(AB214="","",VLOOKUP(AB214,'シフト記号表（勤務時間帯）'!$C$6:$K$35,9,FALSE))</f>
        <v/>
      </c>
      <c r="AC215" s="235" t="str">
        <f>IF(AC214="","",VLOOKUP(AC214,'シフト記号表（勤務時間帯）'!$C$6:$K$35,9,FALSE))</f>
        <v/>
      </c>
      <c r="AD215" s="235" t="str">
        <f>IF(AD214="","",VLOOKUP(AD214,'シフト記号表（勤務時間帯）'!$C$6:$K$35,9,FALSE))</f>
        <v/>
      </c>
      <c r="AE215" s="235" t="str">
        <f>IF(AE214="","",VLOOKUP(AE214,'シフト記号表（勤務時間帯）'!$C$6:$K$35,9,FALSE))</f>
        <v/>
      </c>
      <c r="AF215" s="236" t="str">
        <f>IF(AF214="","",VLOOKUP(AF214,'シフト記号表（勤務時間帯）'!$C$6:$K$35,9,FALSE))</f>
        <v/>
      </c>
      <c r="AG215" s="234" t="str">
        <f>IF(AG214="","",VLOOKUP(AG214,'シフト記号表（勤務時間帯）'!$C$6:$K$35,9,FALSE))</f>
        <v/>
      </c>
      <c r="AH215" s="235" t="str">
        <f>IF(AH214="","",VLOOKUP(AH214,'シフト記号表（勤務時間帯）'!$C$6:$K$35,9,FALSE))</f>
        <v/>
      </c>
      <c r="AI215" s="235" t="str">
        <f>IF(AI214="","",VLOOKUP(AI214,'シフト記号表（勤務時間帯）'!$C$6:$K$35,9,FALSE))</f>
        <v/>
      </c>
      <c r="AJ215" s="235" t="str">
        <f>IF(AJ214="","",VLOOKUP(AJ214,'シフト記号表（勤務時間帯）'!$C$6:$K$35,9,FALSE))</f>
        <v/>
      </c>
      <c r="AK215" s="235" t="str">
        <f>IF(AK214="","",VLOOKUP(AK214,'シフト記号表（勤務時間帯）'!$C$6:$K$35,9,FALSE))</f>
        <v/>
      </c>
      <c r="AL215" s="235" t="str">
        <f>IF(AL214="","",VLOOKUP(AL214,'シフト記号表（勤務時間帯）'!$C$6:$K$35,9,FALSE))</f>
        <v/>
      </c>
      <c r="AM215" s="236" t="str">
        <f>IF(AM214="","",VLOOKUP(AM214,'シフト記号表（勤務時間帯）'!$C$6:$K$35,9,FALSE))</f>
        <v/>
      </c>
      <c r="AN215" s="234" t="str">
        <f>IF(AN214="","",VLOOKUP(AN214,'シフト記号表（勤務時間帯）'!$C$6:$K$35,9,FALSE))</f>
        <v/>
      </c>
      <c r="AO215" s="235" t="str">
        <f>IF(AO214="","",VLOOKUP(AO214,'シフト記号表（勤務時間帯）'!$C$6:$K$35,9,FALSE))</f>
        <v/>
      </c>
      <c r="AP215" s="235" t="str">
        <f>IF(AP214="","",VLOOKUP(AP214,'シフト記号表（勤務時間帯）'!$C$6:$K$35,9,FALSE))</f>
        <v/>
      </c>
      <c r="AQ215" s="235" t="str">
        <f>IF(AQ214="","",VLOOKUP(AQ214,'シフト記号表（勤務時間帯）'!$C$6:$K$35,9,FALSE))</f>
        <v/>
      </c>
      <c r="AR215" s="235" t="str">
        <f>IF(AR214="","",VLOOKUP(AR214,'シフト記号表（勤務時間帯）'!$C$6:$K$35,9,FALSE))</f>
        <v/>
      </c>
      <c r="AS215" s="235" t="str">
        <f>IF(AS214="","",VLOOKUP(AS214,'シフト記号表（勤務時間帯）'!$C$6:$K$35,9,FALSE))</f>
        <v/>
      </c>
      <c r="AT215" s="236" t="str">
        <f>IF(AT214="","",VLOOKUP(AT214,'シフト記号表（勤務時間帯）'!$C$6:$K$35,9,FALSE))</f>
        <v/>
      </c>
      <c r="AU215" s="234" t="str">
        <f>IF(AU214="","",VLOOKUP(AU214,'シフト記号表（勤務時間帯）'!$C$6:$K$35,9,FALSE))</f>
        <v/>
      </c>
      <c r="AV215" s="235" t="str">
        <f>IF(AV214="","",VLOOKUP(AV214,'シフト記号表（勤務時間帯）'!$C$6:$K$35,9,FALSE))</f>
        <v/>
      </c>
      <c r="AW215" s="235" t="str">
        <f>IF(AW214="","",VLOOKUP(AW214,'シフト記号表（勤務時間帯）'!$C$6:$K$35,9,FALSE))</f>
        <v/>
      </c>
      <c r="AX215" s="1257" t="str">
        <f>IF($BB$3="４週",SUM(S215:AT215),IF($BB$3="暦月",SUM(S215:AW215),""))</f>
        <v/>
      </c>
      <c r="AY215" s="1258"/>
      <c r="AZ215" s="1259" t="str">
        <f>IF($BB$3="４週",AX215/4,IF($BB$3="暦月",'勤務表（参考様式１_100名まで）'!AX215/('勤務表（参考様式１_100名まで）'!$BB$8/7),""))</f>
        <v/>
      </c>
      <c r="BA215" s="1260"/>
      <c r="BB215" s="1248"/>
      <c r="BC215" s="1249"/>
      <c r="BD215" s="1249"/>
      <c r="BE215" s="1249"/>
      <c r="BF215" s="1250"/>
    </row>
    <row r="216" spans="2:58" ht="20.25" customHeight="1" x14ac:dyDescent="0.2">
      <c r="B216" s="1268"/>
      <c r="C216" s="1275"/>
      <c r="D216" s="1276"/>
      <c r="E216" s="1277"/>
      <c r="F216" s="242">
        <f>C214</f>
        <v>0</v>
      </c>
      <c r="G216" s="1280"/>
      <c r="H216" s="1284"/>
      <c r="I216" s="1282"/>
      <c r="J216" s="1282"/>
      <c r="K216" s="1283"/>
      <c r="L216" s="1287"/>
      <c r="M216" s="1252"/>
      <c r="N216" s="1252"/>
      <c r="O216" s="1253"/>
      <c r="P216" s="1261" t="s">
        <v>342</v>
      </c>
      <c r="Q216" s="1262"/>
      <c r="R216" s="1263"/>
      <c r="S216" s="238" t="str">
        <f>IF(S214="","",VLOOKUP(S214,'シフト記号表（勤務時間帯）'!$C$6:$U$35,19,FALSE))</f>
        <v/>
      </c>
      <c r="T216" s="239" t="str">
        <f>IF(T214="","",VLOOKUP(T214,'シフト記号表（勤務時間帯）'!$C$6:$U$35,19,FALSE))</f>
        <v/>
      </c>
      <c r="U216" s="239" t="str">
        <f>IF(U214="","",VLOOKUP(U214,'シフト記号表（勤務時間帯）'!$C$6:$U$35,19,FALSE))</f>
        <v/>
      </c>
      <c r="V216" s="239" t="str">
        <f>IF(V214="","",VLOOKUP(V214,'シフト記号表（勤務時間帯）'!$C$6:$U$35,19,FALSE))</f>
        <v/>
      </c>
      <c r="W216" s="239" t="str">
        <f>IF(W214="","",VLOOKUP(W214,'シフト記号表（勤務時間帯）'!$C$6:$U$35,19,FALSE))</f>
        <v/>
      </c>
      <c r="X216" s="239" t="str">
        <f>IF(X214="","",VLOOKUP(X214,'シフト記号表（勤務時間帯）'!$C$6:$U$35,19,FALSE))</f>
        <v/>
      </c>
      <c r="Y216" s="240" t="str">
        <f>IF(Y214="","",VLOOKUP(Y214,'シフト記号表（勤務時間帯）'!$C$6:$U$35,19,FALSE))</f>
        <v/>
      </c>
      <c r="Z216" s="238" t="str">
        <f>IF(Z214="","",VLOOKUP(Z214,'シフト記号表（勤務時間帯）'!$C$6:$U$35,19,FALSE))</f>
        <v/>
      </c>
      <c r="AA216" s="239" t="str">
        <f>IF(AA214="","",VLOOKUP(AA214,'シフト記号表（勤務時間帯）'!$C$6:$U$35,19,FALSE))</f>
        <v/>
      </c>
      <c r="AB216" s="239" t="str">
        <f>IF(AB214="","",VLOOKUP(AB214,'シフト記号表（勤務時間帯）'!$C$6:$U$35,19,FALSE))</f>
        <v/>
      </c>
      <c r="AC216" s="239" t="str">
        <f>IF(AC214="","",VLOOKUP(AC214,'シフト記号表（勤務時間帯）'!$C$6:$U$35,19,FALSE))</f>
        <v/>
      </c>
      <c r="AD216" s="239" t="str">
        <f>IF(AD214="","",VLOOKUP(AD214,'シフト記号表（勤務時間帯）'!$C$6:$U$35,19,FALSE))</f>
        <v/>
      </c>
      <c r="AE216" s="239" t="str">
        <f>IF(AE214="","",VLOOKUP(AE214,'シフト記号表（勤務時間帯）'!$C$6:$U$35,19,FALSE))</f>
        <v/>
      </c>
      <c r="AF216" s="240" t="str">
        <f>IF(AF214="","",VLOOKUP(AF214,'シフト記号表（勤務時間帯）'!$C$6:$U$35,19,FALSE))</f>
        <v/>
      </c>
      <c r="AG216" s="238" t="str">
        <f>IF(AG214="","",VLOOKUP(AG214,'シフト記号表（勤務時間帯）'!$C$6:$U$35,19,FALSE))</f>
        <v/>
      </c>
      <c r="AH216" s="239" t="str">
        <f>IF(AH214="","",VLOOKUP(AH214,'シフト記号表（勤務時間帯）'!$C$6:$U$35,19,FALSE))</f>
        <v/>
      </c>
      <c r="AI216" s="239" t="str">
        <f>IF(AI214="","",VLOOKUP(AI214,'シフト記号表（勤務時間帯）'!$C$6:$U$35,19,FALSE))</f>
        <v/>
      </c>
      <c r="AJ216" s="239" t="str">
        <f>IF(AJ214="","",VLOOKUP(AJ214,'シフト記号表（勤務時間帯）'!$C$6:$U$35,19,FALSE))</f>
        <v/>
      </c>
      <c r="AK216" s="239" t="str">
        <f>IF(AK214="","",VLOOKUP(AK214,'シフト記号表（勤務時間帯）'!$C$6:$U$35,19,FALSE))</f>
        <v/>
      </c>
      <c r="AL216" s="239" t="str">
        <f>IF(AL214="","",VLOOKUP(AL214,'シフト記号表（勤務時間帯）'!$C$6:$U$35,19,FALSE))</f>
        <v/>
      </c>
      <c r="AM216" s="240" t="str">
        <f>IF(AM214="","",VLOOKUP(AM214,'シフト記号表（勤務時間帯）'!$C$6:$U$35,19,FALSE))</f>
        <v/>
      </c>
      <c r="AN216" s="238" t="str">
        <f>IF(AN214="","",VLOOKUP(AN214,'シフト記号表（勤務時間帯）'!$C$6:$U$35,19,FALSE))</f>
        <v/>
      </c>
      <c r="AO216" s="239" t="str">
        <f>IF(AO214="","",VLOOKUP(AO214,'シフト記号表（勤務時間帯）'!$C$6:$U$35,19,FALSE))</f>
        <v/>
      </c>
      <c r="AP216" s="239" t="str">
        <f>IF(AP214="","",VLOOKUP(AP214,'シフト記号表（勤務時間帯）'!$C$6:$U$35,19,FALSE))</f>
        <v/>
      </c>
      <c r="AQ216" s="239" t="str">
        <f>IF(AQ214="","",VLOOKUP(AQ214,'シフト記号表（勤務時間帯）'!$C$6:$U$35,19,FALSE))</f>
        <v/>
      </c>
      <c r="AR216" s="239" t="str">
        <f>IF(AR214="","",VLOOKUP(AR214,'シフト記号表（勤務時間帯）'!$C$6:$U$35,19,FALSE))</f>
        <v/>
      </c>
      <c r="AS216" s="239" t="str">
        <f>IF(AS214="","",VLOOKUP(AS214,'シフト記号表（勤務時間帯）'!$C$6:$U$35,19,FALSE))</f>
        <v/>
      </c>
      <c r="AT216" s="240" t="str">
        <f>IF(AT214="","",VLOOKUP(AT214,'シフト記号表（勤務時間帯）'!$C$6:$U$35,19,FALSE))</f>
        <v/>
      </c>
      <c r="AU216" s="238" t="str">
        <f>IF(AU214="","",VLOOKUP(AU214,'シフト記号表（勤務時間帯）'!$C$6:$U$35,19,FALSE))</f>
        <v/>
      </c>
      <c r="AV216" s="239" t="str">
        <f>IF(AV214="","",VLOOKUP(AV214,'シフト記号表（勤務時間帯）'!$C$6:$U$35,19,FALSE))</f>
        <v/>
      </c>
      <c r="AW216" s="239" t="str">
        <f>IF(AW214="","",VLOOKUP(AW214,'シフト記号表（勤務時間帯）'!$C$6:$U$35,19,FALSE))</f>
        <v/>
      </c>
      <c r="AX216" s="1264" t="str">
        <f>IF($BB$3="４週",SUM(S216:AT216),IF($BB$3="暦月",SUM(S216:AW216),""))</f>
        <v/>
      </c>
      <c r="AY216" s="1265"/>
      <c r="AZ216" s="1266" t="str">
        <f>IF($BB$3="４週",AX216/4,IF($BB$3="暦月",'勤務表（参考様式１_100名まで）'!AX216/('勤務表（参考様式１_100名まで）'!$BB$8/7),""))</f>
        <v/>
      </c>
      <c r="BA216" s="1267"/>
      <c r="BB216" s="1251"/>
      <c r="BC216" s="1252"/>
      <c r="BD216" s="1252"/>
      <c r="BE216" s="1252"/>
      <c r="BF216" s="1253"/>
    </row>
    <row r="217" spans="2:58" ht="20.25" customHeight="1" x14ac:dyDescent="0.2">
      <c r="B217" s="1268">
        <f>B214+1</f>
        <v>66</v>
      </c>
      <c r="C217" s="1269"/>
      <c r="D217" s="1270"/>
      <c r="E217" s="1271"/>
      <c r="F217" s="241"/>
      <c r="G217" s="1278"/>
      <c r="H217" s="1281"/>
      <c r="I217" s="1282"/>
      <c r="J217" s="1282"/>
      <c r="K217" s="1283"/>
      <c r="L217" s="1285"/>
      <c r="M217" s="1246"/>
      <c r="N217" s="1246"/>
      <c r="O217" s="1247"/>
      <c r="P217" s="1288" t="s">
        <v>340</v>
      </c>
      <c r="Q217" s="1289"/>
      <c r="R217" s="1290"/>
      <c r="S217" s="230"/>
      <c r="T217" s="231"/>
      <c r="U217" s="231"/>
      <c r="V217" s="231"/>
      <c r="W217" s="231"/>
      <c r="X217" s="231"/>
      <c r="Y217" s="232"/>
      <c r="Z217" s="230"/>
      <c r="AA217" s="231"/>
      <c r="AB217" s="231"/>
      <c r="AC217" s="231"/>
      <c r="AD217" s="231"/>
      <c r="AE217" s="231"/>
      <c r="AF217" s="232"/>
      <c r="AG217" s="230"/>
      <c r="AH217" s="231"/>
      <c r="AI217" s="231"/>
      <c r="AJ217" s="231"/>
      <c r="AK217" s="231"/>
      <c r="AL217" s="231"/>
      <c r="AM217" s="232"/>
      <c r="AN217" s="230"/>
      <c r="AO217" s="231"/>
      <c r="AP217" s="231"/>
      <c r="AQ217" s="231"/>
      <c r="AR217" s="231"/>
      <c r="AS217" s="231"/>
      <c r="AT217" s="232"/>
      <c r="AU217" s="230"/>
      <c r="AV217" s="231"/>
      <c r="AW217" s="231"/>
      <c r="AX217" s="1241"/>
      <c r="AY217" s="1242"/>
      <c r="AZ217" s="1243"/>
      <c r="BA217" s="1244"/>
      <c r="BB217" s="1245"/>
      <c r="BC217" s="1246"/>
      <c r="BD217" s="1246"/>
      <c r="BE217" s="1246"/>
      <c r="BF217" s="1247"/>
    </row>
    <row r="218" spans="2:58" ht="20.25" customHeight="1" x14ac:dyDescent="0.2">
      <c r="B218" s="1268"/>
      <c r="C218" s="1272"/>
      <c r="D218" s="1273"/>
      <c r="E218" s="1274"/>
      <c r="F218" s="233"/>
      <c r="G218" s="1279"/>
      <c r="H218" s="1284"/>
      <c r="I218" s="1282"/>
      <c r="J218" s="1282"/>
      <c r="K218" s="1283"/>
      <c r="L218" s="1286"/>
      <c r="M218" s="1249"/>
      <c r="N218" s="1249"/>
      <c r="O218" s="1250"/>
      <c r="P218" s="1254" t="s">
        <v>341</v>
      </c>
      <c r="Q218" s="1255"/>
      <c r="R218" s="1256"/>
      <c r="S218" s="234" t="str">
        <f>IF(S217="","",VLOOKUP(S217,'シフト記号表（勤務時間帯）'!$C$6:$K$35,9,FALSE))</f>
        <v/>
      </c>
      <c r="T218" s="235" t="str">
        <f>IF(T217="","",VLOOKUP(T217,'シフト記号表（勤務時間帯）'!$C$6:$K$35,9,FALSE))</f>
        <v/>
      </c>
      <c r="U218" s="235" t="str">
        <f>IF(U217="","",VLOOKUP(U217,'シフト記号表（勤務時間帯）'!$C$6:$K$35,9,FALSE))</f>
        <v/>
      </c>
      <c r="V218" s="235" t="str">
        <f>IF(V217="","",VLOOKUP(V217,'シフト記号表（勤務時間帯）'!$C$6:$K$35,9,FALSE))</f>
        <v/>
      </c>
      <c r="W218" s="235" t="str">
        <f>IF(W217="","",VLOOKUP(W217,'シフト記号表（勤務時間帯）'!$C$6:$K$35,9,FALSE))</f>
        <v/>
      </c>
      <c r="X218" s="235" t="str">
        <f>IF(X217="","",VLOOKUP(X217,'シフト記号表（勤務時間帯）'!$C$6:$K$35,9,FALSE))</f>
        <v/>
      </c>
      <c r="Y218" s="236" t="str">
        <f>IF(Y217="","",VLOOKUP(Y217,'シフト記号表（勤務時間帯）'!$C$6:$K$35,9,FALSE))</f>
        <v/>
      </c>
      <c r="Z218" s="234" t="str">
        <f>IF(Z217="","",VLOOKUP(Z217,'シフト記号表（勤務時間帯）'!$C$6:$K$35,9,FALSE))</f>
        <v/>
      </c>
      <c r="AA218" s="235" t="str">
        <f>IF(AA217="","",VLOOKUP(AA217,'シフト記号表（勤務時間帯）'!$C$6:$K$35,9,FALSE))</f>
        <v/>
      </c>
      <c r="AB218" s="235" t="str">
        <f>IF(AB217="","",VLOOKUP(AB217,'シフト記号表（勤務時間帯）'!$C$6:$K$35,9,FALSE))</f>
        <v/>
      </c>
      <c r="AC218" s="235" t="str">
        <f>IF(AC217="","",VLOOKUP(AC217,'シフト記号表（勤務時間帯）'!$C$6:$K$35,9,FALSE))</f>
        <v/>
      </c>
      <c r="AD218" s="235" t="str">
        <f>IF(AD217="","",VLOOKUP(AD217,'シフト記号表（勤務時間帯）'!$C$6:$K$35,9,FALSE))</f>
        <v/>
      </c>
      <c r="AE218" s="235" t="str">
        <f>IF(AE217="","",VLOOKUP(AE217,'シフト記号表（勤務時間帯）'!$C$6:$K$35,9,FALSE))</f>
        <v/>
      </c>
      <c r="AF218" s="236" t="str">
        <f>IF(AF217="","",VLOOKUP(AF217,'シフト記号表（勤務時間帯）'!$C$6:$K$35,9,FALSE))</f>
        <v/>
      </c>
      <c r="AG218" s="234" t="str">
        <f>IF(AG217="","",VLOOKUP(AG217,'シフト記号表（勤務時間帯）'!$C$6:$K$35,9,FALSE))</f>
        <v/>
      </c>
      <c r="AH218" s="235" t="str">
        <f>IF(AH217="","",VLOOKUP(AH217,'シフト記号表（勤務時間帯）'!$C$6:$K$35,9,FALSE))</f>
        <v/>
      </c>
      <c r="AI218" s="235" t="str">
        <f>IF(AI217="","",VLOOKUP(AI217,'シフト記号表（勤務時間帯）'!$C$6:$K$35,9,FALSE))</f>
        <v/>
      </c>
      <c r="AJ218" s="235" t="str">
        <f>IF(AJ217="","",VLOOKUP(AJ217,'シフト記号表（勤務時間帯）'!$C$6:$K$35,9,FALSE))</f>
        <v/>
      </c>
      <c r="AK218" s="235" t="str">
        <f>IF(AK217="","",VLOOKUP(AK217,'シフト記号表（勤務時間帯）'!$C$6:$K$35,9,FALSE))</f>
        <v/>
      </c>
      <c r="AL218" s="235" t="str">
        <f>IF(AL217="","",VLOOKUP(AL217,'シフト記号表（勤務時間帯）'!$C$6:$K$35,9,FALSE))</f>
        <v/>
      </c>
      <c r="AM218" s="236" t="str">
        <f>IF(AM217="","",VLOOKUP(AM217,'シフト記号表（勤務時間帯）'!$C$6:$K$35,9,FALSE))</f>
        <v/>
      </c>
      <c r="AN218" s="234" t="str">
        <f>IF(AN217="","",VLOOKUP(AN217,'シフト記号表（勤務時間帯）'!$C$6:$K$35,9,FALSE))</f>
        <v/>
      </c>
      <c r="AO218" s="235" t="str">
        <f>IF(AO217="","",VLOOKUP(AO217,'シフト記号表（勤務時間帯）'!$C$6:$K$35,9,FALSE))</f>
        <v/>
      </c>
      <c r="AP218" s="235" t="str">
        <f>IF(AP217="","",VLOOKUP(AP217,'シフト記号表（勤務時間帯）'!$C$6:$K$35,9,FALSE))</f>
        <v/>
      </c>
      <c r="AQ218" s="235" t="str">
        <f>IF(AQ217="","",VLOOKUP(AQ217,'シフト記号表（勤務時間帯）'!$C$6:$K$35,9,FALSE))</f>
        <v/>
      </c>
      <c r="AR218" s="235" t="str">
        <f>IF(AR217="","",VLOOKUP(AR217,'シフト記号表（勤務時間帯）'!$C$6:$K$35,9,FALSE))</f>
        <v/>
      </c>
      <c r="AS218" s="235" t="str">
        <f>IF(AS217="","",VLOOKUP(AS217,'シフト記号表（勤務時間帯）'!$C$6:$K$35,9,FALSE))</f>
        <v/>
      </c>
      <c r="AT218" s="236" t="str">
        <f>IF(AT217="","",VLOOKUP(AT217,'シフト記号表（勤務時間帯）'!$C$6:$K$35,9,FALSE))</f>
        <v/>
      </c>
      <c r="AU218" s="234" t="str">
        <f>IF(AU217="","",VLOOKUP(AU217,'シフト記号表（勤務時間帯）'!$C$6:$K$35,9,FALSE))</f>
        <v/>
      </c>
      <c r="AV218" s="235" t="str">
        <f>IF(AV217="","",VLOOKUP(AV217,'シフト記号表（勤務時間帯）'!$C$6:$K$35,9,FALSE))</f>
        <v/>
      </c>
      <c r="AW218" s="235" t="str">
        <f>IF(AW217="","",VLOOKUP(AW217,'シフト記号表（勤務時間帯）'!$C$6:$K$35,9,FALSE))</f>
        <v/>
      </c>
      <c r="AX218" s="1257" t="str">
        <f>IF($BB$3="４週",SUM(S218:AT218),IF($BB$3="暦月",SUM(S218:AW218),""))</f>
        <v/>
      </c>
      <c r="AY218" s="1258"/>
      <c r="AZ218" s="1259" t="str">
        <f>IF($BB$3="４週",AX218/4,IF($BB$3="暦月",'勤務表（参考様式１_100名まで）'!AX218/('勤務表（参考様式１_100名まで）'!$BB$8/7),""))</f>
        <v/>
      </c>
      <c r="BA218" s="1260"/>
      <c r="BB218" s="1248"/>
      <c r="BC218" s="1249"/>
      <c r="BD218" s="1249"/>
      <c r="BE218" s="1249"/>
      <c r="BF218" s="1250"/>
    </row>
    <row r="219" spans="2:58" ht="20.25" customHeight="1" x14ac:dyDescent="0.2">
      <c r="B219" s="1268"/>
      <c r="C219" s="1275"/>
      <c r="D219" s="1276"/>
      <c r="E219" s="1277"/>
      <c r="F219" s="242">
        <f>C217</f>
        <v>0</v>
      </c>
      <c r="G219" s="1280"/>
      <c r="H219" s="1284"/>
      <c r="I219" s="1282"/>
      <c r="J219" s="1282"/>
      <c r="K219" s="1283"/>
      <c r="L219" s="1287"/>
      <c r="M219" s="1252"/>
      <c r="N219" s="1252"/>
      <c r="O219" s="1253"/>
      <c r="P219" s="1261" t="s">
        <v>342</v>
      </c>
      <c r="Q219" s="1262"/>
      <c r="R219" s="1263"/>
      <c r="S219" s="238" t="str">
        <f>IF(S217="","",VLOOKUP(S217,'シフト記号表（勤務時間帯）'!$C$6:$U$35,19,FALSE))</f>
        <v/>
      </c>
      <c r="T219" s="239" t="str">
        <f>IF(T217="","",VLOOKUP(T217,'シフト記号表（勤務時間帯）'!$C$6:$U$35,19,FALSE))</f>
        <v/>
      </c>
      <c r="U219" s="239" t="str">
        <f>IF(U217="","",VLOOKUP(U217,'シフト記号表（勤務時間帯）'!$C$6:$U$35,19,FALSE))</f>
        <v/>
      </c>
      <c r="V219" s="239" t="str">
        <f>IF(V217="","",VLOOKUP(V217,'シフト記号表（勤務時間帯）'!$C$6:$U$35,19,FALSE))</f>
        <v/>
      </c>
      <c r="W219" s="239" t="str">
        <f>IF(W217="","",VLOOKUP(W217,'シフト記号表（勤務時間帯）'!$C$6:$U$35,19,FALSE))</f>
        <v/>
      </c>
      <c r="X219" s="239" t="str">
        <f>IF(X217="","",VLOOKUP(X217,'シフト記号表（勤務時間帯）'!$C$6:$U$35,19,FALSE))</f>
        <v/>
      </c>
      <c r="Y219" s="240" t="str">
        <f>IF(Y217="","",VLOOKUP(Y217,'シフト記号表（勤務時間帯）'!$C$6:$U$35,19,FALSE))</f>
        <v/>
      </c>
      <c r="Z219" s="238" t="str">
        <f>IF(Z217="","",VLOOKUP(Z217,'シフト記号表（勤務時間帯）'!$C$6:$U$35,19,FALSE))</f>
        <v/>
      </c>
      <c r="AA219" s="239" t="str">
        <f>IF(AA217="","",VLOOKUP(AA217,'シフト記号表（勤務時間帯）'!$C$6:$U$35,19,FALSE))</f>
        <v/>
      </c>
      <c r="AB219" s="239" t="str">
        <f>IF(AB217="","",VLOOKUP(AB217,'シフト記号表（勤務時間帯）'!$C$6:$U$35,19,FALSE))</f>
        <v/>
      </c>
      <c r="AC219" s="239" t="str">
        <f>IF(AC217="","",VLOOKUP(AC217,'シフト記号表（勤務時間帯）'!$C$6:$U$35,19,FALSE))</f>
        <v/>
      </c>
      <c r="AD219" s="239" t="str">
        <f>IF(AD217="","",VLOOKUP(AD217,'シフト記号表（勤務時間帯）'!$C$6:$U$35,19,FALSE))</f>
        <v/>
      </c>
      <c r="AE219" s="239" t="str">
        <f>IF(AE217="","",VLOOKUP(AE217,'シフト記号表（勤務時間帯）'!$C$6:$U$35,19,FALSE))</f>
        <v/>
      </c>
      <c r="AF219" s="240" t="str">
        <f>IF(AF217="","",VLOOKUP(AF217,'シフト記号表（勤務時間帯）'!$C$6:$U$35,19,FALSE))</f>
        <v/>
      </c>
      <c r="AG219" s="238" t="str">
        <f>IF(AG217="","",VLOOKUP(AG217,'シフト記号表（勤務時間帯）'!$C$6:$U$35,19,FALSE))</f>
        <v/>
      </c>
      <c r="AH219" s="239" t="str">
        <f>IF(AH217="","",VLOOKUP(AH217,'シフト記号表（勤務時間帯）'!$C$6:$U$35,19,FALSE))</f>
        <v/>
      </c>
      <c r="AI219" s="239" t="str">
        <f>IF(AI217="","",VLOOKUP(AI217,'シフト記号表（勤務時間帯）'!$C$6:$U$35,19,FALSE))</f>
        <v/>
      </c>
      <c r="AJ219" s="239" t="str">
        <f>IF(AJ217="","",VLOOKUP(AJ217,'シフト記号表（勤務時間帯）'!$C$6:$U$35,19,FALSE))</f>
        <v/>
      </c>
      <c r="AK219" s="239" t="str">
        <f>IF(AK217="","",VLOOKUP(AK217,'シフト記号表（勤務時間帯）'!$C$6:$U$35,19,FALSE))</f>
        <v/>
      </c>
      <c r="AL219" s="239" t="str">
        <f>IF(AL217="","",VLOOKUP(AL217,'シフト記号表（勤務時間帯）'!$C$6:$U$35,19,FALSE))</f>
        <v/>
      </c>
      <c r="AM219" s="240" t="str">
        <f>IF(AM217="","",VLOOKUP(AM217,'シフト記号表（勤務時間帯）'!$C$6:$U$35,19,FALSE))</f>
        <v/>
      </c>
      <c r="AN219" s="238" t="str">
        <f>IF(AN217="","",VLOOKUP(AN217,'シフト記号表（勤務時間帯）'!$C$6:$U$35,19,FALSE))</f>
        <v/>
      </c>
      <c r="AO219" s="239" t="str">
        <f>IF(AO217="","",VLOOKUP(AO217,'シフト記号表（勤務時間帯）'!$C$6:$U$35,19,FALSE))</f>
        <v/>
      </c>
      <c r="AP219" s="239" t="str">
        <f>IF(AP217="","",VLOOKUP(AP217,'シフト記号表（勤務時間帯）'!$C$6:$U$35,19,FALSE))</f>
        <v/>
      </c>
      <c r="AQ219" s="239" t="str">
        <f>IF(AQ217="","",VLOOKUP(AQ217,'シフト記号表（勤務時間帯）'!$C$6:$U$35,19,FALSE))</f>
        <v/>
      </c>
      <c r="AR219" s="239" t="str">
        <f>IF(AR217="","",VLOOKUP(AR217,'シフト記号表（勤務時間帯）'!$C$6:$U$35,19,FALSE))</f>
        <v/>
      </c>
      <c r="AS219" s="239" t="str">
        <f>IF(AS217="","",VLOOKUP(AS217,'シフト記号表（勤務時間帯）'!$C$6:$U$35,19,FALSE))</f>
        <v/>
      </c>
      <c r="AT219" s="240" t="str">
        <f>IF(AT217="","",VLOOKUP(AT217,'シフト記号表（勤務時間帯）'!$C$6:$U$35,19,FALSE))</f>
        <v/>
      </c>
      <c r="AU219" s="238" t="str">
        <f>IF(AU217="","",VLOOKUP(AU217,'シフト記号表（勤務時間帯）'!$C$6:$U$35,19,FALSE))</f>
        <v/>
      </c>
      <c r="AV219" s="239" t="str">
        <f>IF(AV217="","",VLOOKUP(AV217,'シフト記号表（勤務時間帯）'!$C$6:$U$35,19,FALSE))</f>
        <v/>
      </c>
      <c r="AW219" s="239" t="str">
        <f>IF(AW217="","",VLOOKUP(AW217,'シフト記号表（勤務時間帯）'!$C$6:$U$35,19,FALSE))</f>
        <v/>
      </c>
      <c r="AX219" s="1264" t="str">
        <f>IF($BB$3="４週",SUM(S219:AT219),IF($BB$3="暦月",SUM(S219:AW219),""))</f>
        <v/>
      </c>
      <c r="AY219" s="1265"/>
      <c r="AZ219" s="1266" t="str">
        <f>IF($BB$3="４週",AX219/4,IF($BB$3="暦月",'勤務表（参考様式１_100名まで）'!AX219/('勤務表（参考様式１_100名まで）'!$BB$8/7),""))</f>
        <v/>
      </c>
      <c r="BA219" s="1267"/>
      <c r="BB219" s="1251"/>
      <c r="BC219" s="1252"/>
      <c r="BD219" s="1252"/>
      <c r="BE219" s="1252"/>
      <c r="BF219" s="1253"/>
    </row>
    <row r="220" spans="2:58" ht="20.25" customHeight="1" x14ac:dyDescent="0.2">
      <c r="B220" s="1268">
        <f>B217+1</f>
        <v>67</v>
      </c>
      <c r="C220" s="1269"/>
      <c r="D220" s="1270"/>
      <c r="E220" s="1271"/>
      <c r="F220" s="241"/>
      <c r="G220" s="1278"/>
      <c r="H220" s="1281"/>
      <c r="I220" s="1282"/>
      <c r="J220" s="1282"/>
      <c r="K220" s="1283"/>
      <c r="L220" s="1285"/>
      <c r="M220" s="1246"/>
      <c r="N220" s="1246"/>
      <c r="O220" s="1247"/>
      <c r="P220" s="1288" t="s">
        <v>340</v>
      </c>
      <c r="Q220" s="1289"/>
      <c r="R220" s="1290"/>
      <c r="S220" s="230"/>
      <c r="T220" s="231"/>
      <c r="U220" s="231"/>
      <c r="V220" s="231"/>
      <c r="W220" s="231"/>
      <c r="X220" s="231"/>
      <c r="Y220" s="232"/>
      <c r="Z220" s="230"/>
      <c r="AA220" s="231"/>
      <c r="AB220" s="231"/>
      <c r="AC220" s="231"/>
      <c r="AD220" s="231"/>
      <c r="AE220" s="231"/>
      <c r="AF220" s="232"/>
      <c r="AG220" s="230"/>
      <c r="AH220" s="231"/>
      <c r="AI220" s="231"/>
      <c r="AJ220" s="231"/>
      <c r="AK220" s="231"/>
      <c r="AL220" s="231"/>
      <c r="AM220" s="232"/>
      <c r="AN220" s="230"/>
      <c r="AO220" s="231"/>
      <c r="AP220" s="231"/>
      <c r="AQ220" s="231"/>
      <c r="AR220" s="231"/>
      <c r="AS220" s="231"/>
      <c r="AT220" s="232"/>
      <c r="AU220" s="230"/>
      <c r="AV220" s="231"/>
      <c r="AW220" s="231"/>
      <c r="AX220" s="1241"/>
      <c r="AY220" s="1242"/>
      <c r="AZ220" s="1243"/>
      <c r="BA220" s="1244"/>
      <c r="BB220" s="1245"/>
      <c r="BC220" s="1246"/>
      <c r="BD220" s="1246"/>
      <c r="BE220" s="1246"/>
      <c r="BF220" s="1247"/>
    </row>
    <row r="221" spans="2:58" ht="20.25" customHeight="1" x14ac:dyDescent="0.2">
      <c r="B221" s="1268"/>
      <c r="C221" s="1272"/>
      <c r="D221" s="1273"/>
      <c r="E221" s="1274"/>
      <c r="F221" s="233"/>
      <c r="G221" s="1279"/>
      <c r="H221" s="1284"/>
      <c r="I221" s="1282"/>
      <c r="J221" s="1282"/>
      <c r="K221" s="1283"/>
      <c r="L221" s="1286"/>
      <c r="M221" s="1249"/>
      <c r="N221" s="1249"/>
      <c r="O221" s="1250"/>
      <c r="P221" s="1254" t="s">
        <v>341</v>
      </c>
      <c r="Q221" s="1255"/>
      <c r="R221" s="1256"/>
      <c r="S221" s="234" t="str">
        <f>IF(S220="","",VLOOKUP(S220,'シフト記号表（勤務時間帯）'!$C$6:$K$35,9,FALSE))</f>
        <v/>
      </c>
      <c r="T221" s="235" t="str">
        <f>IF(T220="","",VLOOKUP(T220,'シフト記号表（勤務時間帯）'!$C$6:$K$35,9,FALSE))</f>
        <v/>
      </c>
      <c r="U221" s="235" t="str">
        <f>IF(U220="","",VLOOKUP(U220,'シフト記号表（勤務時間帯）'!$C$6:$K$35,9,FALSE))</f>
        <v/>
      </c>
      <c r="V221" s="235" t="str">
        <f>IF(V220="","",VLOOKUP(V220,'シフト記号表（勤務時間帯）'!$C$6:$K$35,9,FALSE))</f>
        <v/>
      </c>
      <c r="W221" s="235" t="str">
        <f>IF(W220="","",VLOOKUP(W220,'シフト記号表（勤務時間帯）'!$C$6:$K$35,9,FALSE))</f>
        <v/>
      </c>
      <c r="X221" s="235" t="str">
        <f>IF(X220="","",VLOOKUP(X220,'シフト記号表（勤務時間帯）'!$C$6:$K$35,9,FALSE))</f>
        <v/>
      </c>
      <c r="Y221" s="236" t="str">
        <f>IF(Y220="","",VLOOKUP(Y220,'シフト記号表（勤務時間帯）'!$C$6:$K$35,9,FALSE))</f>
        <v/>
      </c>
      <c r="Z221" s="234" t="str">
        <f>IF(Z220="","",VLOOKUP(Z220,'シフト記号表（勤務時間帯）'!$C$6:$K$35,9,FALSE))</f>
        <v/>
      </c>
      <c r="AA221" s="235" t="str">
        <f>IF(AA220="","",VLOOKUP(AA220,'シフト記号表（勤務時間帯）'!$C$6:$K$35,9,FALSE))</f>
        <v/>
      </c>
      <c r="AB221" s="235" t="str">
        <f>IF(AB220="","",VLOOKUP(AB220,'シフト記号表（勤務時間帯）'!$C$6:$K$35,9,FALSE))</f>
        <v/>
      </c>
      <c r="AC221" s="235" t="str">
        <f>IF(AC220="","",VLOOKUP(AC220,'シフト記号表（勤務時間帯）'!$C$6:$K$35,9,FALSE))</f>
        <v/>
      </c>
      <c r="AD221" s="235" t="str">
        <f>IF(AD220="","",VLOOKUP(AD220,'シフト記号表（勤務時間帯）'!$C$6:$K$35,9,FALSE))</f>
        <v/>
      </c>
      <c r="AE221" s="235" t="str">
        <f>IF(AE220="","",VLOOKUP(AE220,'シフト記号表（勤務時間帯）'!$C$6:$K$35,9,FALSE))</f>
        <v/>
      </c>
      <c r="AF221" s="236" t="str">
        <f>IF(AF220="","",VLOOKUP(AF220,'シフト記号表（勤務時間帯）'!$C$6:$K$35,9,FALSE))</f>
        <v/>
      </c>
      <c r="AG221" s="234" t="str">
        <f>IF(AG220="","",VLOOKUP(AG220,'シフト記号表（勤務時間帯）'!$C$6:$K$35,9,FALSE))</f>
        <v/>
      </c>
      <c r="AH221" s="235" t="str">
        <f>IF(AH220="","",VLOOKUP(AH220,'シフト記号表（勤務時間帯）'!$C$6:$K$35,9,FALSE))</f>
        <v/>
      </c>
      <c r="AI221" s="235" t="str">
        <f>IF(AI220="","",VLOOKUP(AI220,'シフト記号表（勤務時間帯）'!$C$6:$K$35,9,FALSE))</f>
        <v/>
      </c>
      <c r="AJ221" s="235" t="str">
        <f>IF(AJ220="","",VLOOKUP(AJ220,'シフト記号表（勤務時間帯）'!$C$6:$K$35,9,FALSE))</f>
        <v/>
      </c>
      <c r="AK221" s="235" t="str">
        <f>IF(AK220="","",VLOOKUP(AK220,'シフト記号表（勤務時間帯）'!$C$6:$K$35,9,FALSE))</f>
        <v/>
      </c>
      <c r="AL221" s="235" t="str">
        <f>IF(AL220="","",VLOOKUP(AL220,'シフト記号表（勤務時間帯）'!$C$6:$K$35,9,FALSE))</f>
        <v/>
      </c>
      <c r="AM221" s="236" t="str">
        <f>IF(AM220="","",VLOOKUP(AM220,'シフト記号表（勤務時間帯）'!$C$6:$K$35,9,FALSE))</f>
        <v/>
      </c>
      <c r="AN221" s="234" t="str">
        <f>IF(AN220="","",VLOOKUP(AN220,'シフト記号表（勤務時間帯）'!$C$6:$K$35,9,FALSE))</f>
        <v/>
      </c>
      <c r="AO221" s="235" t="str">
        <f>IF(AO220="","",VLOOKUP(AO220,'シフト記号表（勤務時間帯）'!$C$6:$K$35,9,FALSE))</f>
        <v/>
      </c>
      <c r="AP221" s="235" t="str">
        <f>IF(AP220="","",VLOOKUP(AP220,'シフト記号表（勤務時間帯）'!$C$6:$K$35,9,FALSE))</f>
        <v/>
      </c>
      <c r="AQ221" s="235" t="str">
        <f>IF(AQ220="","",VLOOKUP(AQ220,'シフト記号表（勤務時間帯）'!$C$6:$K$35,9,FALSE))</f>
        <v/>
      </c>
      <c r="AR221" s="235" t="str">
        <f>IF(AR220="","",VLOOKUP(AR220,'シフト記号表（勤務時間帯）'!$C$6:$K$35,9,FALSE))</f>
        <v/>
      </c>
      <c r="AS221" s="235" t="str">
        <f>IF(AS220="","",VLOOKUP(AS220,'シフト記号表（勤務時間帯）'!$C$6:$K$35,9,FALSE))</f>
        <v/>
      </c>
      <c r="AT221" s="236" t="str">
        <f>IF(AT220="","",VLOOKUP(AT220,'シフト記号表（勤務時間帯）'!$C$6:$K$35,9,FALSE))</f>
        <v/>
      </c>
      <c r="AU221" s="234" t="str">
        <f>IF(AU220="","",VLOOKUP(AU220,'シフト記号表（勤務時間帯）'!$C$6:$K$35,9,FALSE))</f>
        <v/>
      </c>
      <c r="AV221" s="235" t="str">
        <f>IF(AV220="","",VLOOKUP(AV220,'シフト記号表（勤務時間帯）'!$C$6:$K$35,9,FALSE))</f>
        <v/>
      </c>
      <c r="AW221" s="235" t="str">
        <f>IF(AW220="","",VLOOKUP(AW220,'シフト記号表（勤務時間帯）'!$C$6:$K$35,9,FALSE))</f>
        <v/>
      </c>
      <c r="AX221" s="1257" t="str">
        <f>IF($BB$3="４週",SUM(S221:AT221),IF($BB$3="暦月",SUM(S221:AW221),""))</f>
        <v/>
      </c>
      <c r="AY221" s="1258"/>
      <c r="AZ221" s="1259" t="str">
        <f>IF($BB$3="４週",AX221/4,IF($BB$3="暦月",'勤務表（参考様式１_100名まで）'!AX221/('勤務表（参考様式１_100名まで）'!$BB$8/7),""))</f>
        <v/>
      </c>
      <c r="BA221" s="1260"/>
      <c r="BB221" s="1248"/>
      <c r="BC221" s="1249"/>
      <c r="BD221" s="1249"/>
      <c r="BE221" s="1249"/>
      <c r="BF221" s="1250"/>
    </row>
    <row r="222" spans="2:58" ht="20.25" customHeight="1" x14ac:dyDescent="0.2">
      <c r="B222" s="1268"/>
      <c r="C222" s="1275"/>
      <c r="D222" s="1276"/>
      <c r="E222" s="1277"/>
      <c r="F222" s="242">
        <f>C220</f>
        <v>0</v>
      </c>
      <c r="G222" s="1280"/>
      <c r="H222" s="1284"/>
      <c r="I222" s="1282"/>
      <c r="J222" s="1282"/>
      <c r="K222" s="1283"/>
      <c r="L222" s="1287"/>
      <c r="M222" s="1252"/>
      <c r="N222" s="1252"/>
      <c r="O222" s="1253"/>
      <c r="P222" s="1261" t="s">
        <v>342</v>
      </c>
      <c r="Q222" s="1262"/>
      <c r="R222" s="1263"/>
      <c r="S222" s="238" t="str">
        <f>IF(S220="","",VLOOKUP(S220,'シフト記号表（勤務時間帯）'!$C$6:$U$35,19,FALSE))</f>
        <v/>
      </c>
      <c r="T222" s="239" t="str">
        <f>IF(T220="","",VLOOKUP(T220,'シフト記号表（勤務時間帯）'!$C$6:$U$35,19,FALSE))</f>
        <v/>
      </c>
      <c r="U222" s="239" t="str">
        <f>IF(U220="","",VLOOKUP(U220,'シフト記号表（勤務時間帯）'!$C$6:$U$35,19,FALSE))</f>
        <v/>
      </c>
      <c r="V222" s="239" t="str">
        <f>IF(V220="","",VLOOKUP(V220,'シフト記号表（勤務時間帯）'!$C$6:$U$35,19,FALSE))</f>
        <v/>
      </c>
      <c r="W222" s="239" t="str">
        <f>IF(W220="","",VLOOKUP(W220,'シフト記号表（勤務時間帯）'!$C$6:$U$35,19,FALSE))</f>
        <v/>
      </c>
      <c r="X222" s="239" t="str">
        <f>IF(X220="","",VLOOKUP(X220,'シフト記号表（勤務時間帯）'!$C$6:$U$35,19,FALSE))</f>
        <v/>
      </c>
      <c r="Y222" s="240" t="str">
        <f>IF(Y220="","",VLOOKUP(Y220,'シフト記号表（勤務時間帯）'!$C$6:$U$35,19,FALSE))</f>
        <v/>
      </c>
      <c r="Z222" s="238" t="str">
        <f>IF(Z220="","",VLOOKUP(Z220,'シフト記号表（勤務時間帯）'!$C$6:$U$35,19,FALSE))</f>
        <v/>
      </c>
      <c r="AA222" s="239" t="str">
        <f>IF(AA220="","",VLOOKUP(AA220,'シフト記号表（勤務時間帯）'!$C$6:$U$35,19,FALSE))</f>
        <v/>
      </c>
      <c r="AB222" s="239" t="str">
        <f>IF(AB220="","",VLOOKUP(AB220,'シフト記号表（勤務時間帯）'!$C$6:$U$35,19,FALSE))</f>
        <v/>
      </c>
      <c r="AC222" s="239" t="str">
        <f>IF(AC220="","",VLOOKUP(AC220,'シフト記号表（勤務時間帯）'!$C$6:$U$35,19,FALSE))</f>
        <v/>
      </c>
      <c r="AD222" s="239" t="str">
        <f>IF(AD220="","",VLOOKUP(AD220,'シフト記号表（勤務時間帯）'!$C$6:$U$35,19,FALSE))</f>
        <v/>
      </c>
      <c r="AE222" s="239" t="str">
        <f>IF(AE220="","",VLOOKUP(AE220,'シフト記号表（勤務時間帯）'!$C$6:$U$35,19,FALSE))</f>
        <v/>
      </c>
      <c r="AF222" s="240" t="str">
        <f>IF(AF220="","",VLOOKUP(AF220,'シフト記号表（勤務時間帯）'!$C$6:$U$35,19,FALSE))</f>
        <v/>
      </c>
      <c r="AG222" s="238" t="str">
        <f>IF(AG220="","",VLOOKUP(AG220,'シフト記号表（勤務時間帯）'!$C$6:$U$35,19,FALSE))</f>
        <v/>
      </c>
      <c r="AH222" s="239" t="str">
        <f>IF(AH220="","",VLOOKUP(AH220,'シフト記号表（勤務時間帯）'!$C$6:$U$35,19,FALSE))</f>
        <v/>
      </c>
      <c r="AI222" s="239" t="str">
        <f>IF(AI220="","",VLOOKUP(AI220,'シフト記号表（勤務時間帯）'!$C$6:$U$35,19,FALSE))</f>
        <v/>
      </c>
      <c r="AJ222" s="239" t="str">
        <f>IF(AJ220="","",VLOOKUP(AJ220,'シフト記号表（勤務時間帯）'!$C$6:$U$35,19,FALSE))</f>
        <v/>
      </c>
      <c r="AK222" s="239" t="str">
        <f>IF(AK220="","",VLOOKUP(AK220,'シフト記号表（勤務時間帯）'!$C$6:$U$35,19,FALSE))</f>
        <v/>
      </c>
      <c r="AL222" s="239" t="str">
        <f>IF(AL220="","",VLOOKUP(AL220,'シフト記号表（勤務時間帯）'!$C$6:$U$35,19,FALSE))</f>
        <v/>
      </c>
      <c r="AM222" s="240" t="str">
        <f>IF(AM220="","",VLOOKUP(AM220,'シフト記号表（勤務時間帯）'!$C$6:$U$35,19,FALSE))</f>
        <v/>
      </c>
      <c r="AN222" s="238" t="str">
        <f>IF(AN220="","",VLOOKUP(AN220,'シフト記号表（勤務時間帯）'!$C$6:$U$35,19,FALSE))</f>
        <v/>
      </c>
      <c r="AO222" s="239" t="str">
        <f>IF(AO220="","",VLOOKUP(AO220,'シフト記号表（勤務時間帯）'!$C$6:$U$35,19,FALSE))</f>
        <v/>
      </c>
      <c r="AP222" s="239" t="str">
        <f>IF(AP220="","",VLOOKUP(AP220,'シフト記号表（勤務時間帯）'!$C$6:$U$35,19,FALSE))</f>
        <v/>
      </c>
      <c r="AQ222" s="239" t="str">
        <f>IF(AQ220="","",VLOOKUP(AQ220,'シフト記号表（勤務時間帯）'!$C$6:$U$35,19,FALSE))</f>
        <v/>
      </c>
      <c r="AR222" s="239" t="str">
        <f>IF(AR220="","",VLOOKUP(AR220,'シフト記号表（勤務時間帯）'!$C$6:$U$35,19,FALSE))</f>
        <v/>
      </c>
      <c r="AS222" s="239" t="str">
        <f>IF(AS220="","",VLOOKUP(AS220,'シフト記号表（勤務時間帯）'!$C$6:$U$35,19,FALSE))</f>
        <v/>
      </c>
      <c r="AT222" s="240" t="str">
        <f>IF(AT220="","",VLOOKUP(AT220,'シフト記号表（勤務時間帯）'!$C$6:$U$35,19,FALSE))</f>
        <v/>
      </c>
      <c r="AU222" s="238" t="str">
        <f>IF(AU220="","",VLOOKUP(AU220,'シフト記号表（勤務時間帯）'!$C$6:$U$35,19,FALSE))</f>
        <v/>
      </c>
      <c r="AV222" s="239" t="str">
        <f>IF(AV220="","",VLOOKUP(AV220,'シフト記号表（勤務時間帯）'!$C$6:$U$35,19,FALSE))</f>
        <v/>
      </c>
      <c r="AW222" s="239" t="str">
        <f>IF(AW220="","",VLOOKUP(AW220,'シフト記号表（勤務時間帯）'!$C$6:$U$35,19,FALSE))</f>
        <v/>
      </c>
      <c r="AX222" s="1264" t="str">
        <f>IF($BB$3="４週",SUM(S222:AT222),IF($BB$3="暦月",SUM(S222:AW222),""))</f>
        <v/>
      </c>
      <c r="AY222" s="1265"/>
      <c r="AZ222" s="1266" t="str">
        <f>IF($BB$3="４週",AX222/4,IF($BB$3="暦月",'勤務表（参考様式１_100名まで）'!AX222/('勤務表（参考様式１_100名まで）'!$BB$8/7),""))</f>
        <v/>
      </c>
      <c r="BA222" s="1267"/>
      <c r="BB222" s="1251"/>
      <c r="BC222" s="1252"/>
      <c r="BD222" s="1252"/>
      <c r="BE222" s="1252"/>
      <c r="BF222" s="1253"/>
    </row>
    <row r="223" spans="2:58" ht="20.25" customHeight="1" x14ac:dyDescent="0.2">
      <c r="B223" s="1268">
        <f>B220+1</f>
        <v>68</v>
      </c>
      <c r="C223" s="1269"/>
      <c r="D223" s="1270"/>
      <c r="E223" s="1271"/>
      <c r="F223" s="241"/>
      <c r="G223" s="1278"/>
      <c r="H223" s="1281"/>
      <c r="I223" s="1282"/>
      <c r="J223" s="1282"/>
      <c r="K223" s="1283"/>
      <c r="L223" s="1285"/>
      <c r="M223" s="1246"/>
      <c r="N223" s="1246"/>
      <c r="O223" s="1247"/>
      <c r="P223" s="1288" t="s">
        <v>340</v>
      </c>
      <c r="Q223" s="1289"/>
      <c r="R223" s="1290"/>
      <c r="S223" s="230"/>
      <c r="T223" s="231"/>
      <c r="U223" s="231"/>
      <c r="V223" s="231"/>
      <c r="W223" s="231"/>
      <c r="X223" s="231"/>
      <c r="Y223" s="232"/>
      <c r="Z223" s="230"/>
      <c r="AA223" s="231"/>
      <c r="AB223" s="231"/>
      <c r="AC223" s="231"/>
      <c r="AD223" s="231"/>
      <c r="AE223" s="231"/>
      <c r="AF223" s="232"/>
      <c r="AG223" s="230"/>
      <c r="AH223" s="231"/>
      <c r="AI223" s="231"/>
      <c r="AJ223" s="231"/>
      <c r="AK223" s="231"/>
      <c r="AL223" s="231"/>
      <c r="AM223" s="232"/>
      <c r="AN223" s="230"/>
      <c r="AO223" s="231"/>
      <c r="AP223" s="231"/>
      <c r="AQ223" s="231"/>
      <c r="AR223" s="231"/>
      <c r="AS223" s="231"/>
      <c r="AT223" s="232"/>
      <c r="AU223" s="230"/>
      <c r="AV223" s="231"/>
      <c r="AW223" s="231"/>
      <c r="AX223" s="1241"/>
      <c r="AY223" s="1242"/>
      <c r="AZ223" s="1243"/>
      <c r="BA223" s="1244"/>
      <c r="BB223" s="1245"/>
      <c r="BC223" s="1246"/>
      <c r="BD223" s="1246"/>
      <c r="BE223" s="1246"/>
      <c r="BF223" s="1247"/>
    </row>
    <row r="224" spans="2:58" ht="20.25" customHeight="1" x14ac:dyDescent="0.2">
      <c r="B224" s="1268"/>
      <c r="C224" s="1272"/>
      <c r="D224" s="1273"/>
      <c r="E224" s="1274"/>
      <c r="F224" s="233"/>
      <c r="G224" s="1279"/>
      <c r="H224" s="1284"/>
      <c r="I224" s="1282"/>
      <c r="J224" s="1282"/>
      <c r="K224" s="1283"/>
      <c r="L224" s="1286"/>
      <c r="M224" s="1249"/>
      <c r="N224" s="1249"/>
      <c r="O224" s="1250"/>
      <c r="P224" s="1254" t="s">
        <v>341</v>
      </c>
      <c r="Q224" s="1255"/>
      <c r="R224" s="1256"/>
      <c r="S224" s="234" t="str">
        <f>IF(S223="","",VLOOKUP(S223,'シフト記号表（勤務時間帯）'!$C$6:$K$35,9,FALSE))</f>
        <v/>
      </c>
      <c r="T224" s="235" t="str">
        <f>IF(T223="","",VLOOKUP(T223,'シフト記号表（勤務時間帯）'!$C$6:$K$35,9,FALSE))</f>
        <v/>
      </c>
      <c r="U224" s="235" t="str">
        <f>IF(U223="","",VLOOKUP(U223,'シフト記号表（勤務時間帯）'!$C$6:$K$35,9,FALSE))</f>
        <v/>
      </c>
      <c r="V224" s="235" t="str">
        <f>IF(V223="","",VLOOKUP(V223,'シフト記号表（勤務時間帯）'!$C$6:$K$35,9,FALSE))</f>
        <v/>
      </c>
      <c r="W224" s="235" t="str">
        <f>IF(W223="","",VLOOKUP(W223,'シフト記号表（勤務時間帯）'!$C$6:$K$35,9,FALSE))</f>
        <v/>
      </c>
      <c r="X224" s="235" t="str">
        <f>IF(X223="","",VLOOKUP(X223,'シフト記号表（勤務時間帯）'!$C$6:$K$35,9,FALSE))</f>
        <v/>
      </c>
      <c r="Y224" s="236" t="str">
        <f>IF(Y223="","",VLOOKUP(Y223,'シフト記号表（勤務時間帯）'!$C$6:$K$35,9,FALSE))</f>
        <v/>
      </c>
      <c r="Z224" s="234" t="str">
        <f>IF(Z223="","",VLOOKUP(Z223,'シフト記号表（勤務時間帯）'!$C$6:$K$35,9,FALSE))</f>
        <v/>
      </c>
      <c r="AA224" s="235" t="str">
        <f>IF(AA223="","",VLOOKUP(AA223,'シフト記号表（勤務時間帯）'!$C$6:$K$35,9,FALSE))</f>
        <v/>
      </c>
      <c r="AB224" s="235" t="str">
        <f>IF(AB223="","",VLOOKUP(AB223,'シフト記号表（勤務時間帯）'!$C$6:$K$35,9,FALSE))</f>
        <v/>
      </c>
      <c r="AC224" s="235" t="str">
        <f>IF(AC223="","",VLOOKUP(AC223,'シフト記号表（勤務時間帯）'!$C$6:$K$35,9,FALSE))</f>
        <v/>
      </c>
      <c r="AD224" s="235" t="str">
        <f>IF(AD223="","",VLOOKUP(AD223,'シフト記号表（勤務時間帯）'!$C$6:$K$35,9,FALSE))</f>
        <v/>
      </c>
      <c r="AE224" s="235" t="str">
        <f>IF(AE223="","",VLOOKUP(AE223,'シフト記号表（勤務時間帯）'!$C$6:$K$35,9,FALSE))</f>
        <v/>
      </c>
      <c r="AF224" s="236" t="str">
        <f>IF(AF223="","",VLOOKUP(AF223,'シフト記号表（勤務時間帯）'!$C$6:$K$35,9,FALSE))</f>
        <v/>
      </c>
      <c r="AG224" s="234" t="str">
        <f>IF(AG223="","",VLOOKUP(AG223,'シフト記号表（勤務時間帯）'!$C$6:$K$35,9,FALSE))</f>
        <v/>
      </c>
      <c r="AH224" s="235" t="str">
        <f>IF(AH223="","",VLOOKUP(AH223,'シフト記号表（勤務時間帯）'!$C$6:$K$35,9,FALSE))</f>
        <v/>
      </c>
      <c r="AI224" s="235" t="str">
        <f>IF(AI223="","",VLOOKUP(AI223,'シフト記号表（勤務時間帯）'!$C$6:$K$35,9,FALSE))</f>
        <v/>
      </c>
      <c r="AJ224" s="235" t="str">
        <f>IF(AJ223="","",VLOOKUP(AJ223,'シフト記号表（勤務時間帯）'!$C$6:$K$35,9,FALSE))</f>
        <v/>
      </c>
      <c r="AK224" s="235" t="str">
        <f>IF(AK223="","",VLOOKUP(AK223,'シフト記号表（勤務時間帯）'!$C$6:$K$35,9,FALSE))</f>
        <v/>
      </c>
      <c r="AL224" s="235" t="str">
        <f>IF(AL223="","",VLOOKUP(AL223,'シフト記号表（勤務時間帯）'!$C$6:$K$35,9,FALSE))</f>
        <v/>
      </c>
      <c r="AM224" s="236" t="str">
        <f>IF(AM223="","",VLOOKUP(AM223,'シフト記号表（勤務時間帯）'!$C$6:$K$35,9,FALSE))</f>
        <v/>
      </c>
      <c r="AN224" s="234" t="str">
        <f>IF(AN223="","",VLOOKUP(AN223,'シフト記号表（勤務時間帯）'!$C$6:$K$35,9,FALSE))</f>
        <v/>
      </c>
      <c r="AO224" s="235" t="str">
        <f>IF(AO223="","",VLOOKUP(AO223,'シフト記号表（勤務時間帯）'!$C$6:$K$35,9,FALSE))</f>
        <v/>
      </c>
      <c r="AP224" s="235" t="str">
        <f>IF(AP223="","",VLOOKUP(AP223,'シフト記号表（勤務時間帯）'!$C$6:$K$35,9,FALSE))</f>
        <v/>
      </c>
      <c r="AQ224" s="235" t="str">
        <f>IF(AQ223="","",VLOOKUP(AQ223,'シフト記号表（勤務時間帯）'!$C$6:$K$35,9,FALSE))</f>
        <v/>
      </c>
      <c r="AR224" s="235" t="str">
        <f>IF(AR223="","",VLOOKUP(AR223,'シフト記号表（勤務時間帯）'!$C$6:$K$35,9,FALSE))</f>
        <v/>
      </c>
      <c r="AS224" s="235" t="str">
        <f>IF(AS223="","",VLOOKUP(AS223,'シフト記号表（勤務時間帯）'!$C$6:$K$35,9,FALSE))</f>
        <v/>
      </c>
      <c r="AT224" s="236" t="str">
        <f>IF(AT223="","",VLOOKUP(AT223,'シフト記号表（勤務時間帯）'!$C$6:$K$35,9,FALSE))</f>
        <v/>
      </c>
      <c r="AU224" s="234" t="str">
        <f>IF(AU223="","",VLOOKUP(AU223,'シフト記号表（勤務時間帯）'!$C$6:$K$35,9,FALSE))</f>
        <v/>
      </c>
      <c r="AV224" s="235" t="str">
        <f>IF(AV223="","",VLOOKUP(AV223,'シフト記号表（勤務時間帯）'!$C$6:$K$35,9,FALSE))</f>
        <v/>
      </c>
      <c r="AW224" s="235" t="str">
        <f>IF(AW223="","",VLOOKUP(AW223,'シフト記号表（勤務時間帯）'!$C$6:$K$35,9,FALSE))</f>
        <v/>
      </c>
      <c r="AX224" s="1257" t="str">
        <f>IF($BB$3="４週",SUM(S224:AT224),IF($BB$3="暦月",SUM(S224:AW224),""))</f>
        <v/>
      </c>
      <c r="AY224" s="1258"/>
      <c r="AZ224" s="1259" t="str">
        <f>IF($BB$3="４週",AX224/4,IF($BB$3="暦月",'勤務表（参考様式１_100名まで）'!AX224/('勤務表（参考様式１_100名まで）'!$BB$8/7),""))</f>
        <v/>
      </c>
      <c r="BA224" s="1260"/>
      <c r="BB224" s="1248"/>
      <c r="BC224" s="1249"/>
      <c r="BD224" s="1249"/>
      <c r="BE224" s="1249"/>
      <c r="BF224" s="1250"/>
    </row>
    <row r="225" spans="2:58" ht="20.25" customHeight="1" x14ac:dyDescent="0.2">
      <c r="B225" s="1268"/>
      <c r="C225" s="1275"/>
      <c r="D225" s="1276"/>
      <c r="E225" s="1277"/>
      <c r="F225" s="242">
        <f>C223</f>
        <v>0</v>
      </c>
      <c r="G225" s="1280"/>
      <c r="H225" s="1284"/>
      <c r="I225" s="1282"/>
      <c r="J225" s="1282"/>
      <c r="K225" s="1283"/>
      <c r="L225" s="1287"/>
      <c r="M225" s="1252"/>
      <c r="N225" s="1252"/>
      <c r="O225" s="1253"/>
      <c r="P225" s="1261" t="s">
        <v>342</v>
      </c>
      <c r="Q225" s="1262"/>
      <c r="R225" s="1263"/>
      <c r="S225" s="238" t="str">
        <f>IF(S223="","",VLOOKUP(S223,'シフト記号表（勤務時間帯）'!$C$6:$U$35,19,FALSE))</f>
        <v/>
      </c>
      <c r="T225" s="239" t="str">
        <f>IF(T223="","",VLOOKUP(T223,'シフト記号表（勤務時間帯）'!$C$6:$U$35,19,FALSE))</f>
        <v/>
      </c>
      <c r="U225" s="239" t="str">
        <f>IF(U223="","",VLOOKUP(U223,'シフト記号表（勤務時間帯）'!$C$6:$U$35,19,FALSE))</f>
        <v/>
      </c>
      <c r="V225" s="239" t="str">
        <f>IF(V223="","",VLOOKUP(V223,'シフト記号表（勤務時間帯）'!$C$6:$U$35,19,FALSE))</f>
        <v/>
      </c>
      <c r="W225" s="239" t="str">
        <f>IF(W223="","",VLOOKUP(W223,'シフト記号表（勤務時間帯）'!$C$6:$U$35,19,FALSE))</f>
        <v/>
      </c>
      <c r="X225" s="239" t="str">
        <f>IF(X223="","",VLOOKUP(X223,'シフト記号表（勤務時間帯）'!$C$6:$U$35,19,FALSE))</f>
        <v/>
      </c>
      <c r="Y225" s="240" t="str">
        <f>IF(Y223="","",VLOOKUP(Y223,'シフト記号表（勤務時間帯）'!$C$6:$U$35,19,FALSE))</f>
        <v/>
      </c>
      <c r="Z225" s="238" t="str">
        <f>IF(Z223="","",VLOOKUP(Z223,'シフト記号表（勤務時間帯）'!$C$6:$U$35,19,FALSE))</f>
        <v/>
      </c>
      <c r="AA225" s="239" t="str">
        <f>IF(AA223="","",VLOOKUP(AA223,'シフト記号表（勤務時間帯）'!$C$6:$U$35,19,FALSE))</f>
        <v/>
      </c>
      <c r="AB225" s="239" t="str">
        <f>IF(AB223="","",VLOOKUP(AB223,'シフト記号表（勤務時間帯）'!$C$6:$U$35,19,FALSE))</f>
        <v/>
      </c>
      <c r="AC225" s="239" t="str">
        <f>IF(AC223="","",VLOOKUP(AC223,'シフト記号表（勤務時間帯）'!$C$6:$U$35,19,FALSE))</f>
        <v/>
      </c>
      <c r="AD225" s="239" t="str">
        <f>IF(AD223="","",VLOOKUP(AD223,'シフト記号表（勤務時間帯）'!$C$6:$U$35,19,FALSE))</f>
        <v/>
      </c>
      <c r="AE225" s="239" t="str">
        <f>IF(AE223="","",VLOOKUP(AE223,'シフト記号表（勤務時間帯）'!$C$6:$U$35,19,FALSE))</f>
        <v/>
      </c>
      <c r="AF225" s="240" t="str">
        <f>IF(AF223="","",VLOOKUP(AF223,'シフト記号表（勤務時間帯）'!$C$6:$U$35,19,FALSE))</f>
        <v/>
      </c>
      <c r="AG225" s="238" t="str">
        <f>IF(AG223="","",VLOOKUP(AG223,'シフト記号表（勤務時間帯）'!$C$6:$U$35,19,FALSE))</f>
        <v/>
      </c>
      <c r="AH225" s="239" t="str">
        <f>IF(AH223="","",VLOOKUP(AH223,'シフト記号表（勤務時間帯）'!$C$6:$U$35,19,FALSE))</f>
        <v/>
      </c>
      <c r="AI225" s="239" t="str">
        <f>IF(AI223="","",VLOOKUP(AI223,'シフト記号表（勤務時間帯）'!$C$6:$U$35,19,FALSE))</f>
        <v/>
      </c>
      <c r="AJ225" s="239" t="str">
        <f>IF(AJ223="","",VLOOKUP(AJ223,'シフト記号表（勤務時間帯）'!$C$6:$U$35,19,FALSE))</f>
        <v/>
      </c>
      <c r="AK225" s="239" t="str">
        <f>IF(AK223="","",VLOOKUP(AK223,'シフト記号表（勤務時間帯）'!$C$6:$U$35,19,FALSE))</f>
        <v/>
      </c>
      <c r="AL225" s="239" t="str">
        <f>IF(AL223="","",VLOOKUP(AL223,'シフト記号表（勤務時間帯）'!$C$6:$U$35,19,FALSE))</f>
        <v/>
      </c>
      <c r="AM225" s="240" t="str">
        <f>IF(AM223="","",VLOOKUP(AM223,'シフト記号表（勤務時間帯）'!$C$6:$U$35,19,FALSE))</f>
        <v/>
      </c>
      <c r="AN225" s="238" t="str">
        <f>IF(AN223="","",VLOOKUP(AN223,'シフト記号表（勤務時間帯）'!$C$6:$U$35,19,FALSE))</f>
        <v/>
      </c>
      <c r="AO225" s="239" t="str">
        <f>IF(AO223="","",VLOOKUP(AO223,'シフト記号表（勤務時間帯）'!$C$6:$U$35,19,FALSE))</f>
        <v/>
      </c>
      <c r="AP225" s="239" t="str">
        <f>IF(AP223="","",VLOOKUP(AP223,'シフト記号表（勤務時間帯）'!$C$6:$U$35,19,FALSE))</f>
        <v/>
      </c>
      <c r="AQ225" s="239" t="str">
        <f>IF(AQ223="","",VLOOKUP(AQ223,'シフト記号表（勤務時間帯）'!$C$6:$U$35,19,FALSE))</f>
        <v/>
      </c>
      <c r="AR225" s="239" t="str">
        <f>IF(AR223="","",VLOOKUP(AR223,'シフト記号表（勤務時間帯）'!$C$6:$U$35,19,FALSE))</f>
        <v/>
      </c>
      <c r="AS225" s="239" t="str">
        <f>IF(AS223="","",VLOOKUP(AS223,'シフト記号表（勤務時間帯）'!$C$6:$U$35,19,FALSE))</f>
        <v/>
      </c>
      <c r="AT225" s="240" t="str">
        <f>IF(AT223="","",VLOOKUP(AT223,'シフト記号表（勤務時間帯）'!$C$6:$U$35,19,FALSE))</f>
        <v/>
      </c>
      <c r="AU225" s="238" t="str">
        <f>IF(AU223="","",VLOOKUP(AU223,'シフト記号表（勤務時間帯）'!$C$6:$U$35,19,FALSE))</f>
        <v/>
      </c>
      <c r="AV225" s="239" t="str">
        <f>IF(AV223="","",VLOOKUP(AV223,'シフト記号表（勤務時間帯）'!$C$6:$U$35,19,FALSE))</f>
        <v/>
      </c>
      <c r="AW225" s="239" t="str">
        <f>IF(AW223="","",VLOOKUP(AW223,'シフト記号表（勤務時間帯）'!$C$6:$U$35,19,FALSE))</f>
        <v/>
      </c>
      <c r="AX225" s="1264" t="str">
        <f>IF($BB$3="４週",SUM(S225:AT225),IF($BB$3="暦月",SUM(S225:AW225),""))</f>
        <v/>
      </c>
      <c r="AY225" s="1265"/>
      <c r="AZ225" s="1266" t="str">
        <f>IF($BB$3="４週",AX225/4,IF($BB$3="暦月",'勤務表（参考様式１_100名まで）'!AX225/('勤務表（参考様式１_100名まで）'!$BB$8/7),""))</f>
        <v/>
      </c>
      <c r="BA225" s="1267"/>
      <c r="BB225" s="1251"/>
      <c r="BC225" s="1252"/>
      <c r="BD225" s="1252"/>
      <c r="BE225" s="1252"/>
      <c r="BF225" s="1253"/>
    </row>
    <row r="226" spans="2:58" ht="20.25" customHeight="1" x14ac:dyDescent="0.2">
      <c r="B226" s="1268">
        <f>B223+1</f>
        <v>69</v>
      </c>
      <c r="C226" s="1269"/>
      <c r="D226" s="1270"/>
      <c r="E226" s="1271"/>
      <c r="F226" s="241"/>
      <c r="G226" s="1278"/>
      <c r="H226" s="1281"/>
      <c r="I226" s="1282"/>
      <c r="J226" s="1282"/>
      <c r="K226" s="1283"/>
      <c r="L226" s="1285"/>
      <c r="M226" s="1246"/>
      <c r="N226" s="1246"/>
      <c r="O226" s="1247"/>
      <c r="P226" s="1288" t="s">
        <v>340</v>
      </c>
      <c r="Q226" s="1289"/>
      <c r="R226" s="1290"/>
      <c r="S226" s="230"/>
      <c r="T226" s="231"/>
      <c r="U226" s="231"/>
      <c r="V226" s="231"/>
      <c r="W226" s="231"/>
      <c r="X226" s="231"/>
      <c r="Y226" s="232"/>
      <c r="Z226" s="230"/>
      <c r="AA226" s="231"/>
      <c r="AB226" s="231"/>
      <c r="AC226" s="231"/>
      <c r="AD226" s="231"/>
      <c r="AE226" s="231"/>
      <c r="AF226" s="232"/>
      <c r="AG226" s="230"/>
      <c r="AH226" s="231"/>
      <c r="AI226" s="231"/>
      <c r="AJ226" s="231"/>
      <c r="AK226" s="231"/>
      <c r="AL226" s="231"/>
      <c r="AM226" s="232"/>
      <c r="AN226" s="230"/>
      <c r="AO226" s="231"/>
      <c r="AP226" s="231"/>
      <c r="AQ226" s="231"/>
      <c r="AR226" s="231"/>
      <c r="AS226" s="231"/>
      <c r="AT226" s="232"/>
      <c r="AU226" s="230"/>
      <c r="AV226" s="231"/>
      <c r="AW226" s="231"/>
      <c r="AX226" s="1241"/>
      <c r="AY226" s="1242"/>
      <c r="AZ226" s="1243"/>
      <c r="BA226" s="1244"/>
      <c r="BB226" s="1245"/>
      <c r="BC226" s="1246"/>
      <c r="BD226" s="1246"/>
      <c r="BE226" s="1246"/>
      <c r="BF226" s="1247"/>
    </row>
    <row r="227" spans="2:58" ht="20.25" customHeight="1" x14ac:dyDescent="0.2">
      <c r="B227" s="1268"/>
      <c r="C227" s="1272"/>
      <c r="D227" s="1273"/>
      <c r="E227" s="1274"/>
      <c r="F227" s="233"/>
      <c r="G227" s="1279"/>
      <c r="H227" s="1284"/>
      <c r="I227" s="1282"/>
      <c r="J227" s="1282"/>
      <c r="K227" s="1283"/>
      <c r="L227" s="1286"/>
      <c r="M227" s="1249"/>
      <c r="N227" s="1249"/>
      <c r="O227" s="1250"/>
      <c r="P227" s="1254" t="s">
        <v>341</v>
      </c>
      <c r="Q227" s="1255"/>
      <c r="R227" s="1256"/>
      <c r="S227" s="234" t="str">
        <f>IF(S226="","",VLOOKUP(S226,'シフト記号表（勤務時間帯）'!$C$6:$K$35,9,FALSE))</f>
        <v/>
      </c>
      <c r="T227" s="235" t="str">
        <f>IF(T226="","",VLOOKUP(T226,'シフト記号表（勤務時間帯）'!$C$6:$K$35,9,FALSE))</f>
        <v/>
      </c>
      <c r="U227" s="235" t="str">
        <f>IF(U226="","",VLOOKUP(U226,'シフト記号表（勤務時間帯）'!$C$6:$K$35,9,FALSE))</f>
        <v/>
      </c>
      <c r="V227" s="235" t="str">
        <f>IF(V226="","",VLOOKUP(V226,'シフト記号表（勤務時間帯）'!$C$6:$K$35,9,FALSE))</f>
        <v/>
      </c>
      <c r="W227" s="235" t="str">
        <f>IF(W226="","",VLOOKUP(W226,'シフト記号表（勤務時間帯）'!$C$6:$K$35,9,FALSE))</f>
        <v/>
      </c>
      <c r="X227" s="235" t="str">
        <f>IF(X226="","",VLOOKUP(X226,'シフト記号表（勤務時間帯）'!$C$6:$K$35,9,FALSE))</f>
        <v/>
      </c>
      <c r="Y227" s="236" t="str">
        <f>IF(Y226="","",VLOOKUP(Y226,'シフト記号表（勤務時間帯）'!$C$6:$K$35,9,FALSE))</f>
        <v/>
      </c>
      <c r="Z227" s="234" t="str">
        <f>IF(Z226="","",VLOOKUP(Z226,'シフト記号表（勤務時間帯）'!$C$6:$K$35,9,FALSE))</f>
        <v/>
      </c>
      <c r="AA227" s="235" t="str">
        <f>IF(AA226="","",VLOOKUP(AA226,'シフト記号表（勤務時間帯）'!$C$6:$K$35,9,FALSE))</f>
        <v/>
      </c>
      <c r="AB227" s="235" t="str">
        <f>IF(AB226="","",VLOOKUP(AB226,'シフト記号表（勤務時間帯）'!$C$6:$K$35,9,FALSE))</f>
        <v/>
      </c>
      <c r="AC227" s="235" t="str">
        <f>IF(AC226="","",VLOOKUP(AC226,'シフト記号表（勤務時間帯）'!$C$6:$K$35,9,FALSE))</f>
        <v/>
      </c>
      <c r="AD227" s="235" t="str">
        <f>IF(AD226="","",VLOOKUP(AD226,'シフト記号表（勤務時間帯）'!$C$6:$K$35,9,FALSE))</f>
        <v/>
      </c>
      <c r="AE227" s="235" t="str">
        <f>IF(AE226="","",VLOOKUP(AE226,'シフト記号表（勤務時間帯）'!$C$6:$K$35,9,FALSE))</f>
        <v/>
      </c>
      <c r="AF227" s="236" t="str">
        <f>IF(AF226="","",VLOOKUP(AF226,'シフト記号表（勤務時間帯）'!$C$6:$K$35,9,FALSE))</f>
        <v/>
      </c>
      <c r="AG227" s="234" t="str">
        <f>IF(AG226="","",VLOOKUP(AG226,'シフト記号表（勤務時間帯）'!$C$6:$K$35,9,FALSE))</f>
        <v/>
      </c>
      <c r="AH227" s="235" t="str">
        <f>IF(AH226="","",VLOOKUP(AH226,'シフト記号表（勤務時間帯）'!$C$6:$K$35,9,FALSE))</f>
        <v/>
      </c>
      <c r="AI227" s="235" t="str">
        <f>IF(AI226="","",VLOOKUP(AI226,'シフト記号表（勤務時間帯）'!$C$6:$K$35,9,FALSE))</f>
        <v/>
      </c>
      <c r="AJ227" s="235" t="str">
        <f>IF(AJ226="","",VLOOKUP(AJ226,'シフト記号表（勤務時間帯）'!$C$6:$K$35,9,FALSE))</f>
        <v/>
      </c>
      <c r="AK227" s="235" t="str">
        <f>IF(AK226="","",VLOOKUP(AK226,'シフト記号表（勤務時間帯）'!$C$6:$K$35,9,FALSE))</f>
        <v/>
      </c>
      <c r="AL227" s="235" t="str">
        <f>IF(AL226="","",VLOOKUP(AL226,'シフト記号表（勤務時間帯）'!$C$6:$K$35,9,FALSE))</f>
        <v/>
      </c>
      <c r="AM227" s="236" t="str">
        <f>IF(AM226="","",VLOOKUP(AM226,'シフト記号表（勤務時間帯）'!$C$6:$K$35,9,FALSE))</f>
        <v/>
      </c>
      <c r="AN227" s="234" t="str">
        <f>IF(AN226="","",VLOOKUP(AN226,'シフト記号表（勤務時間帯）'!$C$6:$K$35,9,FALSE))</f>
        <v/>
      </c>
      <c r="AO227" s="235" t="str">
        <f>IF(AO226="","",VLOOKUP(AO226,'シフト記号表（勤務時間帯）'!$C$6:$K$35,9,FALSE))</f>
        <v/>
      </c>
      <c r="AP227" s="235" t="str">
        <f>IF(AP226="","",VLOOKUP(AP226,'シフト記号表（勤務時間帯）'!$C$6:$K$35,9,FALSE))</f>
        <v/>
      </c>
      <c r="AQ227" s="235" t="str">
        <f>IF(AQ226="","",VLOOKUP(AQ226,'シフト記号表（勤務時間帯）'!$C$6:$K$35,9,FALSE))</f>
        <v/>
      </c>
      <c r="AR227" s="235" t="str">
        <f>IF(AR226="","",VLOOKUP(AR226,'シフト記号表（勤務時間帯）'!$C$6:$K$35,9,FALSE))</f>
        <v/>
      </c>
      <c r="AS227" s="235" t="str">
        <f>IF(AS226="","",VLOOKUP(AS226,'シフト記号表（勤務時間帯）'!$C$6:$K$35,9,FALSE))</f>
        <v/>
      </c>
      <c r="AT227" s="236" t="str">
        <f>IF(AT226="","",VLOOKUP(AT226,'シフト記号表（勤務時間帯）'!$C$6:$K$35,9,FALSE))</f>
        <v/>
      </c>
      <c r="AU227" s="234" t="str">
        <f>IF(AU226="","",VLOOKUP(AU226,'シフト記号表（勤務時間帯）'!$C$6:$K$35,9,FALSE))</f>
        <v/>
      </c>
      <c r="AV227" s="235" t="str">
        <f>IF(AV226="","",VLOOKUP(AV226,'シフト記号表（勤務時間帯）'!$C$6:$K$35,9,FALSE))</f>
        <v/>
      </c>
      <c r="AW227" s="235" t="str">
        <f>IF(AW226="","",VLOOKUP(AW226,'シフト記号表（勤務時間帯）'!$C$6:$K$35,9,FALSE))</f>
        <v/>
      </c>
      <c r="AX227" s="1257" t="str">
        <f>IF($BB$3="４週",SUM(S227:AT227),IF($BB$3="暦月",SUM(S227:AW227),""))</f>
        <v/>
      </c>
      <c r="AY227" s="1258"/>
      <c r="AZ227" s="1259" t="str">
        <f>IF($BB$3="４週",AX227/4,IF($BB$3="暦月",'勤務表（参考様式１_100名まで）'!AX227/('勤務表（参考様式１_100名まで）'!$BB$8/7),""))</f>
        <v/>
      </c>
      <c r="BA227" s="1260"/>
      <c r="BB227" s="1248"/>
      <c r="BC227" s="1249"/>
      <c r="BD227" s="1249"/>
      <c r="BE227" s="1249"/>
      <c r="BF227" s="1250"/>
    </row>
    <row r="228" spans="2:58" ht="20.25" customHeight="1" x14ac:dyDescent="0.2">
      <c r="B228" s="1268"/>
      <c r="C228" s="1275"/>
      <c r="D228" s="1276"/>
      <c r="E228" s="1277"/>
      <c r="F228" s="242">
        <f>C226</f>
        <v>0</v>
      </c>
      <c r="G228" s="1280"/>
      <c r="H228" s="1284"/>
      <c r="I228" s="1282"/>
      <c r="J228" s="1282"/>
      <c r="K228" s="1283"/>
      <c r="L228" s="1287"/>
      <c r="M228" s="1252"/>
      <c r="N228" s="1252"/>
      <c r="O228" s="1253"/>
      <c r="P228" s="1261" t="s">
        <v>342</v>
      </c>
      <c r="Q228" s="1262"/>
      <c r="R228" s="1263"/>
      <c r="S228" s="238" t="str">
        <f>IF(S226="","",VLOOKUP(S226,'シフト記号表（勤務時間帯）'!$C$6:$U$35,19,FALSE))</f>
        <v/>
      </c>
      <c r="T228" s="239" t="str">
        <f>IF(T226="","",VLOOKUP(T226,'シフト記号表（勤務時間帯）'!$C$6:$U$35,19,FALSE))</f>
        <v/>
      </c>
      <c r="U228" s="239" t="str">
        <f>IF(U226="","",VLOOKUP(U226,'シフト記号表（勤務時間帯）'!$C$6:$U$35,19,FALSE))</f>
        <v/>
      </c>
      <c r="V228" s="239" t="str">
        <f>IF(V226="","",VLOOKUP(V226,'シフト記号表（勤務時間帯）'!$C$6:$U$35,19,FALSE))</f>
        <v/>
      </c>
      <c r="W228" s="239" t="str">
        <f>IF(W226="","",VLOOKUP(W226,'シフト記号表（勤務時間帯）'!$C$6:$U$35,19,FALSE))</f>
        <v/>
      </c>
      <c r="X228" s="239" t="str">
        <f>IF(X226="","",VLOOKUP(X226,'シフト記号表（勤務時間帯）'!$C$6:$U$35,19,FALSE))</f>
        <v/>
      </c>
      <c r="Y228" s="240" t="str">
        <f>IF(Y226="","",VLOOKUP(Y226,'シフト記号表（勤務時間帯）'!$C$6:$U$35,19,FALSE))</f>
        <v/>
      </c>
      <c r="Z228" s="238" t="str">
        <f>IF(Z226="","",VLOOKUP(Z226,'シフト記号表（勤務時間帯）'!$C$6:$U$35,19,FALSE))</f>
        <v/>
      </c>
      <c r="AA228" s="239" t="str">
        <f>IF(AA226="","",VLOOKUP(AA226,'シフト記号表（勤務時間帯）'!$C$6:$U$35,19,FALSE))</f>
        <v/>
      </c>
      <c r="AB228" s="239" t="str">
        <f>IF(AB226="","",VLOOKUP(AB226,'シフト記号表（勤務時間帯）'!$C$6:$U$35,19,FALSE))</f>
        <v/>
      </c>
      <c r="AC228" s="239" t="str">
        <f>IF(AC226="","",VLOOKUP(AC226,'シフト記号表（勤務時間帯）'!$C$6:$U$35,19,FALSE))</f>
        <v/>
      </c>
      <c r="AD228" s="239" t="str">
        <f>IF(AD226="","",VLOOKUP(AD226,'シフト記号表（勤務時間帯）'!$C$6:$U$35,19,FALSE))</f>
        <v/>
      </c>
      <c r="AE228" s="239" t="str">
        <f>IF(AE226="","",VLOOKUP(AE226,'シフト記号表（勤務時間帯）'!$C$6:$U$35,19,FALSE))</f>
        <v/>
      </c>
      <c r="AF228" s="240" t="str">
        <f>IF(AF226="","",VLOOKUP(AF226,'シフト記号表（勤務時間帯）'!$C$6:$U$35,19,FALSE))</f>
        <v/>
      </c>
      <c r="AG228" s="238" t="str">
        <f>IF(AG226="","",VLOOKUP(AG226,'シフト記号表（勤務時間帯）'!$C$6:$U$35,19,FALSE))</f>
        <v/>
      </c>
      <c r="AH228" s="239" t="str">
        <f>IF(AH226="","",VLOOKUP(AH226,'シフト記号表（勤務時間帯）'!$C$6:$U$35,19,FALSE))</f>
        <v/>
      </c>
      <c r="AI228" s="239" t="str">
        <f>IF(AI226="","",VLOOKUP(AI226,'シフト記号表（勤務時間帯）'!$C$6:$U$35,19,FALSE))</f>
        <v/>
      </c>
      <c r="AJ228" s="239" t="str">
        <f>IF(AJ226="","",VLOOKUP(AJ226,'シフト記号表（勤務時間帯）'!$C$6:$U$35,19,FALSE))</f>
        <v/>
      </c>
      <c r="AK228" s="239" t="str">
        <f>IF(AK226="","",VLOOKUP(AK226,'シフト記号表（勤務時間帯）'!$C$6:$U$35,19,FALSE))</f>
        <v/>
      </c>
      <c r="AL228" s="239" t="str">
        <f>IF(AL226="","",VLOOKUP(AL226,'シフト記号表（勤務時間帯）'!$C$6:$U$35,19,FALSE))</f>
        <v/>
      </c>
      <c r="AM228" s="240" t="str">
        <f>IF(AM226="","",VLOOKUP(AM226,'シフト記号表（勤務時間帯）'!$C$6:$U$35,19,FALSE))</f>
        <v/>
      </c>
      <c r="AN228" s="238" t="str">
        <f>IF(AN226="","",VLOOKUP(AN226,'シフト記号表（勤務時間帯）'!$C$6:$U$35,19,FALSE))</f>
        <v/>
      </c>
      <c r="AO228" s="239" t="str">
        <f>IF(AO226="","",VLOOKUP(AO226,'シフト記号表（勤務時間帯）'!$C$6:$U$35,19,FALSE))</f>
        <v/>
      </c>
      <c r="AP228" s="239" t="str">
        <f>IF(AP226="","",VLOOKUP(AP226,'シフト記号表（勤務時間帯）'!$C$6:$U$35,19,FALSE))</f>
        <v/>
      </c>
      <c r="AQ228" s="239" t="str">
        <f>IF(AQ226="","",VLOOKUP(AQ226,'シフト記号表（勤務時間帯）'!$C$6:$U$35,19,FALSE))</f>
        <v/>
      </c>
      <c r="AR228" s="239" t="str">
        <f>IF(AR226="","",VLOOKUP(AR226,'シフト記号表（勤務時間帯）'!$C$6:$U$35,19,FALSE))</f>
        <v/>
      </c>
      <c r="AS228" s="239" t="str">
        <f>IF(AS226="","",VLOOKUP(AS226,'シフト記号表（勤務時間帯）'!$C$6:$U$35,19,FALSE))</f>
        <v/>
      </c>
      <c r="AT228" s="240" t="str">
        <f>IF(AT226="","",VLOOKUP(AT226,'シフト記号表（勤務時間帯）'!$C$6:$U$35,19,FALSE))</f>
        <v/>
      </c>
      <c r="AU228" s="238" t="str">
        <f>IF(AU226="","",VLOOKUP(AU226,'シフト記号表（勤務時間帯）'!$C$6:$U$35,19,FALSE))</f>
        <v/>
      </c>
      <c r="AV228" s="239" t="str">
        <f>IF(AV226="","",VLOOKUP(AV226,'シフト記号表（勤務時間帯）'!$C$6:$U$35,19,FALSE))</f>
        <v/>
      </c>
      <c r="AW228" s="239" t="str">
        <f>IF(AW226="","",VLOOKUP(AW226,'シフト記号表（勤務時間帯）'!$C$6:$U$35,19,FALSE))</f>
        <v/>
      </c>
      <c r="AX228" s="1264" t="str">
        <f>IF($BB$3="４週",SUM(S228:AT228),IF($BB$3="暦月",SUM(S228:AW228),""))</f>
        <v/>
      </c>
      <c r="AY228" s="1265"/>
      <c r="AZ228" s="1266" t="str">
        <f>IF($BB$3="４週",AX228/4,IF($BB$3="暦月",'勤務表（参考様式１_100名まで）'!AX228/('勤務表（参考様式１_100名まで）'!$BB$8/7),""))</f>
        <v/>
      </c>
      <c r="BA228" s="1267"/>
      <c r="BB228" s="1251"/>
      <c r="BC228" s="1252"/>
      <c r="BD228" s="1252"/>
      <c r="BE228" s="1252"/>
      <c r="BF228" s="1253"/>
    </row>
    <row r="229" spans="2:58" ht="20.25" customHeight="1" x14ac:dyDescent="0.2">
      <c r="B229" s="1268">
        <f>B226+1</f>
        <v>70</v>
      </c>
      <c r="C229" s="1269"/>
      <c r="D229" s="1270"/>
      <c r="E229" s="1271"/>
      <c r="F229" s="241"/>
      <c r="G229" s="1278"/>
      <c r="H229" s="1281"/>
      <c r="I229" s="1282"/>
      <c r="J229" s="1282"/>
      <c r="K229" s="1283"/>
      <c r="L229" s="1285"/>
      <c r="M229" s="1246"/>
      <c r="N229" s="1246"/>
      <c r="O229" s="1247"/>
      <c r="P229" s="1288" t="s">
        <v>340</v>
      </c>
      <c r="Q229" s="1289"/>
      <c r="R229" s="1290"/>
      <c r="S229" s="230"/>
      <c r="T229" s="231"/>
      <c r="U229" s="231"/>
      <c r="V229" s="231"/>
      <c r="W229" s="231"/>
      <c r="X229" s="231"/>
      <c r="Y229" s="232"/>
      <c r="Z229" s="230"/>
      <c r="AA229" s="231"/>
      <c r="AB229" s="231"/>
      <c r="AC229" s="231"/>
      <c r="AD229" s="231"/>
      <c r="AE229" s="231"/>
      <c r="AF229" s="232"/>
      <c r="AG229" s="230"/>
      <c r="AH229" s="231"/>
      <c r="AI229" s="231"/>
      <c r="AJ229" s="231"/>
      <c r="AK229" s="231"/>
      <c r="AL229" s="231"/>
      <c r="AM229" s="232"/>
      <c r="AN229" s="230"/>
      <c r="AO229" s="231"/>
      <c r="AP229" s="231"/>
      <c r="AQ229" s="231"/>
      <c r="AR229" s="231"/>
      <c r="AS229" s="231"/>
      <c r="AT229" s="232"/>
      <c r="AU229" s="230"/>
      <c r="AV229" s="231"/>
      <c r="AW229" s="231"/>
      <c r="AX229" s="1241"/>
      <c r="AY229" s="1242"/>
      <c r="AZ229" s="1243"/>
      <c r="BA229" s="1244"/>
      <c r="BB229" s="1245"/>
      <c r="BC229" s="1246"/>
      <c r="BD229" s="1246"/>
      <c r="BE229" s="1246"/>
      <c r="BF229" s="1247"/>
    </row>
    <row r="230" spans="2:58" ht="20.25" customHeight="1" x14ac:dyDescent="0.2">
      <c r="B230" s="1268"/>
      <c r="C230" s="1272"/>
      <c r="D230" s="1273"/>
      <c r="E230" s="1274"/>
      <c r="F230" s="233"/>
      <c r="G230" s="1279"/>
      <c r="H230" s="1284"/>
      <c r="I230" s="1282"/>
      <c r="J230" s="1282"/>
      <c r="K230" s="1283"/>
      <c r="L230" s="1286"/>
      <c r="M230" s="1249"/>
      <c r="N230" s="1249"/>
      <c r="O230" s="1250"/>
      <c r="P230" s="1254" t="s">
        <v>341</v>
      </c>
      <c r="Q230" s="1255"/>
      <c r="R230" s="1256"/>
      <c r="S230" s="234" t="str">
        <f>IF(S229="","",VLOOKUP(S229,'シフト記号表（勤務時間帯）'!$C$6:$K$35,9,FALSE))</f>
        <v/>
      </c>
      <c r="T230" s="235" t="str">
        <f>IF(T229="","",VLOOKUP(T229,'シフト記号表（勤務時間帯）'!$C$6:$K$35,9,FALSE))</f>
        <v/>
      </c>
      <c r="U230" s="235" t="str">
        <f>IF(U229="","",VLOOKUP(U229,'シフト記号表（勤務時間帯）'!$C$6:$K$35,9,FALSE))</f>
        <v/>
      </c>
      <c r="V230" s="235" t="str">
        <f>IF(V229="","",VLOOKUP(V229,'シフト記号表（勤務時間帯）'!$C$6:$K$35,9,FALSE))</f>
        <v/>
      </c>
      <c r="W230" s="235" t="str">
        <f>IF(W229="","",VLOOKUP(W229,'シフト記号表（勤務時間帯）'!$C$6:$K$35,9,FALSE))</f>
        <v/>
      </c>
      <c r="X230" s="235" t="str">
        <f>IF(X229="","",VLOOKUP(X229,'シフト記号表（勤務時間帯）'!$C$6:$K$35,9,FALSE))</f>
        <v/>
      </c>
      <c r="Y230" s="236" t="str">
        <f>IF(Y229="","",VLOOKUP(Y229,'シフト記号表（勤務時間帯）'!$C$6:$K$35,9,FALSE))</f>
        <v/>
      </c>
      <c r="Z230" s="234" t="str">
        <f>IF(Z229="","",VLOOKUP(Z229,'シフト記号表（勤務時間帯）'!$C$6:$K$35,9,FALSE))</f>
        <v/>
      </c>
      <c r="AA230" s="235" t="str">
        <f>IF(AA229="","",VLOOKUP(AA229,'シフト記号表（勤務時間帯）'!$C$6:$K$35,9,FALSE))</f>
        <v/>
      </c>
      <c r="AB230" s="235" t="str">
        <f>IF(AB229="","",VLOOKUP(AB229,'シフト記号表（勤務時間帯）'!$C$6:$K$35,9,FALSE))</f>
        <v/>
      </c>
      <c r="AC230" s="235" t="str">
        <f>IF(AC229="","",VLOOKUP(AC229,'シフト記号表（勤務時間帯）'!$C$6:$K$35,9,FALSE))</f>
        <v/>
      </c>
      <c r="AD230" s="235" t="str">
        <f>IF(AD229="","",VLOOKUP(AD229,'シフト記号表（勤務時間帯）'!$C$6:$K$35,9,FALSE))</f>
        <v/>
      </c>
      <c r="AE230" s="235" t="str">
        <f>IF(AE229="","",VLOOKUP(AE229,'シフト記号表（勤務時間帯）'!$C$6:$K$35,9,FALSE))</f>
        <v/>
      </c>
      <c r="AF230" s="236" t="str">
        <f>IF(AF229="","",VLOOKUP(AF229,'シフト記号表（勤務時間帯）'!$C$6:$K$35,9,FALSE))</f>
        <v/>
      </c>
      <c r="AG230" s="234" t="str">
        <f>IF(AG229="","",VLOOKUP(AG229,'シフト記号表（勤務時間帯）'!$C$6:$K$35,9,FALSE))</f>
        <v/>
      </c>
      <c r="AH230" s="235" t="str">
        <f>IF(AH229="","",VLOOKUP(AH229,'シフト記号表（勤務時間帯）'!$C$6:$K$35,9,FALSE))</f>
        <v/>
      </c>
      <c r="AI230" s="235" t="str">
        <f>IF(AI229="","",VLOOKUP(AI229,'シフト記号表（勤務時間帯）'!$C$6:$K$35,9,FALSE))</f>
        <v/>
      </c>
      <c r="AJ230" s="235" t="str">
        <f>IF(AJ229="","",VLOOKUP(AJ229,'シフト記号表（勤務時間帯）'!$C$6:$K$35,9,FALSE))</f>
        <v/>
      </c>
      <c r="AK230" s="235" t="str">
        <f>IF(AK229="","",VLOOKUP(AK229,'シフト記号表（勤務時間帯）'!$C$6:$K$35,9,FALSE))</f>
        <v/>
      </c>
      <c r="AL230" s="235" t="str">
        <f>IF(AL229="","",VLOOKUP(AL229,'シフト記号表（勤務時間帯）'!$C$6:$K$35,9,FALSE))</f>
        <v/>
      </c>
      <c r="AM230" s="236" t="str">
        <f>IF(AM229="","",VLOOKUP(AM229,'シフト記号表（勤務時間帯）'!$C$6:$K$35,9,FALSE))</f>
        <v/>
      </c>
      <c r="AN230" s="234" t="str">
        <f>IF(AN229="","",VLOOKUP(AN229,'シフト記号表（勤務時間帯）'!$C$6:$K$35,9,FALSE))</f>
        <v/>
      </c>
      <c r="AO230" s="235" t="str">
        <f>IF(AO229="","",VLOOKUP(AO229,'シフト記号表（勤務時間帯）'!$C$6:$K$35,9,FALSE))</f>
        <v/>
      </c>
      <c r="AP230" s="235" t="str">
        <f>IF(AP229="","",VLOOKUP(AP229,'シフト記号表（勤務時間帯）'!$C$6:$K$35,9,FALSE))</f>
        <v/>
      </c>
      <c r="AQ230" s="235" t="str">
        <f>IF(AQ229="","",VLOOKUP(AQ229,'シフト記号表（勤務時間帯）'!$C$6:$K$35,9,FALSE))</f>
        <v/>
      </c>
      <c r="AR230" s="235" t="str">
        <f>IF(AR229="","",VLOOKUP(AR229,'シフト記号表（勤務時間帯）'!$C$6:$K$35,9,FALSE))</f>
        <v/>
      </c>
      <c r="AS230" s="235" t="str">
        <f>IF(AS229="","",VLOOKUP(AS229,'シフト記号表（勤務時間帯）'!$C$6:$K$35,9,FALSE))</f>
        <v/>
      </c>
      <c r="AT230" s="236" t="str">
        <f>IF(AT229="","",VLOOKUP(AT229,'シフト記号表（勤務時間帯）'!$C$6:$K$35,9,FALSE))</f>
        <v/>
      </c>
      <c r="AU230" s="234" t="str">
        <f>IF(AU229="","",VLOOKUP(AU229,'シフト記号表（勤務時間帯）'!$C$6:$K$35,9,FALSE))</f>
        <v/>
      </c>
      <c r="AV230" s="235" t="str">
        <f>IF(AV229="","",VLOOKUP(AV229,'シフト記号表（勤務時間帯）'!$C$6:$K$35,9,FALSE))</f>
        <v/>
      </c>
      <c r="AW230" s="235" t="str">
        <f>IF(AW229="","",VLOOKUP(AW229,'シフト記号表（勤務時間帯）'!$C$6:$K$35,9,FALSE))</f>
        <v/>
      </c>
      <c r="AX230" s="1257" t="str">
        <f>IF($BB$3="４週",SUM(S230:AT230),IF($BB$3="暦月",SUM(S230:AW230),""))</f>
        <v/>
      </c>
      <c r="AY230" s="1258"/>
      <c r="AZ230" s="1259" t="str">
        <f>IF($BB$3="４週",AX230/4,IF($BB$3="暦月",'勤務表（参考様式１_100名まで）'!AX230/('勤務表（参考様式１_100名まで）'!$BB$8/7),""))</f>
        <v/>
      </c>
      <c r="BA230" s="1260"/>
      <c r="BB230" s="1248"/>
      <c r="BC230" s="1249"/>
      <c r="BD230" s="1249"/>
      <c r="BE230" s="1249"/>
      <c r="BF230" s="1250"/>
    </row>
    <row r="231" spans="2:58" ht="20.25" customHeight="1" x14ac:dyDescent="0.2">
      <c r="B231" s="1268"/>
      <c r="C231" s="1275"/>
      <c r="D231" s="1276"/>
      <c r="E231" s="1277"/>
      <c r="F231" s="242">
        <f>C229</f>
        <v>0</v>
      </c>
      <c r="G231" s="1280"/>
      <c r="H231" s="1284"/>
      <c r="I231" s="1282"/>
      <c r="J231" s="1282"/>
      <c r="K231" s="1283"/>
      <c r="L231" s="1287"/>
      <c r="M231" s="1252"/>
      <c r="N231" s="1252"/>
      <c r="O231" s="1253"/>
      <c r="P231" s="1261" t="s">
        <v>342</v>
      </c>
      <c r="Q231" s="1262"/>
      <c r="R231" s="1263"/>
      <c r="S231" s="238" t="str">
        <f>IF(S229="","",VLOOKUP(S229,'シフト記号表（勤務時間帯）'!$C$6:$U$35,19,FALSE))</f>
        <v/>
      </c>
      <c r="T231" s="239" t="str">
        <f>IF(T229="","",VLOOKUP(T229,'シフト記号表（勤務時間帯）'!$C$6:$U$35,19,FALSE))</f>
        <v/>
      </c>
      <c r="U231" s="239" t="str">
        <f>IF(U229="","",VLOOKUP(U229,'シフト記号表（勤務時間帯）'!$C$6:$U$35,19,FALSE))</f>
        <v/>
      </c>
      <c r="V231" s="239" t="str">
        <f>IF(V229="","",VLOOKUP(V229,'シフト記号表（勤務時間帯）'!$C$6:$U$35,19,FALSE))</f>
        <v/>
      </c>
      <c r="W231" s="239" t="str">
        <f>IF(W229="","",VLOOKUP(W229,'シフト記号表（勤務時間帯）'!$C$6:$U$35,19,FALSE))</f>
        <v/>
      </c>
      <c r="X231" s="239" t="str">
        <f>IF(X229="","",VLOOKUP(X229,'シフト記号表（勤務時間帯）'!$C$6:$U$35,19,FALSE))</f>
        <v/>
      </c>
      <c r="Y231" s="240" t="str">
        <f>IF(Y229="","",VLOOKUP(Y229,'シフト記号表（勤務時間帯）'!$C$6:$U$35,19,FALSE))</f>
        <v/>
      </c>
      <c r="Z231" s="238" t="str">
        <f>IF(Z229="","",VLOOKUP(Z229,'シフト記号表（勤務時間帯）'!$C$6:$U$35,19,FALSE))</f>
        <v/>
      </c>
      <c r="AA231" s="239" t="str">
        <f>IF(AA229="","",VLOOKUP(AA229,'シフト記号表（勤務時間帯）'!$C$6:$U$35,19,FALSE))</f>
        <v/>
      </c>
      <c r="AB231" s="239" t="str">
        <f>IF(AB229="","",VLOOKUP(AB229,'シフト記号表（勤務時間帯）'!$C$6:$U$35,19,FALSE))</f>
        <v/>
      </c>
      <c r="AC231" s="239" t="str">
        <f>IF(AC229="","",VLOOKUP(AC229,'シフト記号表（勤務時間帯）'!$C$6:$U$35,19,FALSE))</f>
        <v/>
      </c>
      <c r="AD231" s="239" t="str">
        <f>IF(AD229="","",VLOOKUP(AD229,'シフト記号表（勤務時間帯）'!$C$6:$U$35,19,FALSE))</f>
        <v/>
      </c>
      <c r="AE231" s="239" t="str">
        <f>IF(AE229="","",VLOOKUP(AE229,'シフト記号表（勤務時間帯）'!$C$6:$U$35,19,FALSE))</f>
        <v/>
      </c>
      <c r="AF231" s="240" t="str">
        <f>IF(AF229="","",VLOOKUP(AF229,'シフト記号表（勤務時間帯）'!$C$6:$U$35,19,FALSE))</f>
        <v/>
      </c>
      <c r="AG231" s="238" t="str">
        <f>IF(AG229="","",VLOOKUP(AG229,'シフト記号表（勤務時間帯）'!$C$6:$U$35,19,FALSE))</f>
        <v/>
      </c>
      <c r="AH231" s="239" t="str">
        <f>IF(AH229="","",VLOOKUP(AH229,'シフト記号表（勤務時間帯）'!$C$6:$U$35,19,FALSE))</f>
        <v/>
      </c>
      <c r="AI231" s="239" t="str">
        <f>IF(AI229="","",VLOOKUP(AI229,'シフト記号表（勤務時間帯）'!$C$6:$U$35,19,FALSE))</f>
        <v/>
      </c>
      <c r="AJ231" s="239" t="str">
        <f>IF(AJ229="","",VLOOKUP(AJ229,'シフト記号表（勤務時間帯）'!$C$6:$U$35,19,FALSE))</f>
        <v/>
      </c>
      <c r="AK231" s="239" t="str">
        <f>IF(AK229="","",VLOOKUP(AK229,'シフト記号表（勤務時間帯）'!$C$6:$U$35,19,FALSE))</f>
        <v/>
      </c>
      <c r="AL231" s="239" t="str">
        <f>IF(AL229="","",VLOOKUP(AL229,'シフト記号表（勤務時間帯）'!$C$6:$U$35,19,FALSE))</f>
        <v/>
      </c>
      <c r="AM231" s="240" t="str">
        <f>IF(AM229="","",VLOOKUP(AM229,'シフト記号表（勤務時間帯）'!$C$6:$U$35,19,FALSE))</f>
        <v/>
      </c>
      <c r="AN231" s="238" t="str">
        <f>IF(AN229="","",VLOOKUP(AN229,'シフト記号表（勤務時間帯）'!$C$6:$U$35,19,FALSE))</f>
        <v/>
      </c>
      <c r="AO231" s="239" t="str">
        <f>IF(AO229="","",VLOOKUP(AO229,'シフト記号表（勤務時間帯）'!$C$6:$U$35,19,FALSE))</f>
        <v/>
      </c>
      <c r="AP231" s="239" t="str">
        <f>IF(AP229="","",VLOOKUP(AP229,'シフト記号表（勤務時間帯）'!$C$6:$U$35,19,FALSE))</f>
        <v/>
      </c>
      <c r="AQ231" s="239" t="str">
        <f>IF(AQ229="","",VLOOKUP(AQ229,'シフト記号表（勤務時間帯）'!$C$6:$U$35,19,FALSE))</f>
        <v/>
      </c>
      <c r="AR231" s="239" t="str">
        <f>IF(AR229="","",VLOOKUP(AR229,'シフト記号表（勤務時間帯）'!$C$6:$U$35,19,FALSE))</f>
        <v/>
      </c>
      <c r="AS231" s="239" t="str">
        <f>IF(AS229="","",VLOOKUP(AS229,'シフト記号表（勤務時間帯）'!$C$6:$U$35,19,FALSE))</f>
        <v/>
      </c>
      <c r="AT231" s="240" t="str">
        <f>IF(AT229="","",VLOOKUP(AT229,'シフト記号表（勤務時間帯）'!$C$6:$U$35,19,FALSE))</f>
        <v/>
      </c>
      <c r="AU231" s="238" t="str">
        <f>IF(AU229="","",VLOOKUP(AU229,'シフト記号表（勤務時間帯）'!$C$6:$U$35,19,FALSE))</f>
        <v/>
      </c>
      <c r="AV231" s="239" t="str">
        <f>IF(AV229="","",VLOOKUP(AV229,'シフト記号表（勤務時間帯）'!$C$6:$U$35,19,FALSE))</f>
        <v/>
      </c>
      <c r="AW231" s="239" t="str">
        <f>IF(AW229="","",VLOOKUP(AW229,'シフト記号表（勤務時間帯）'!$C$6:$U$35,19,FALSE))</f>
        <v/>
      </c>
      <c r="AX231" s="1264" t="str">
        <f>IF($BB$3="４週",SUM(S231:AT231),IF($BB$3="暦月",SUM(S231:AW231),""))</f>
        <v/>
      </c>
      <c r="AY231" s="1265"/>
      <c r="AZ231" s="1266" t="str">
        <f>IF($BB$3="４週",AX231/4,IF($BB$3="暦月",'勤務表（参考様式１_100名まで）'!AX231/('勤務表（参考様式１_100名まで）'!$BB$8/7),""))</f>
        <v/>
      </c>
      <c r="BA231" s="1267"/>
      <c r="BB231" s="1251"/>
      <c r="BC231" s="1252"/>
      <c r="BD231" s="1252"/>
      <c r="BE231" s="1252"/>
      <c r="BF231" s="1253"/>
    </row>
    <row r="232" spans="2:58" ht="20.25" customHeight="1" x14ac:dyDescent="0.2">
      <c r="B232" s="1268">
        <f>B229+1</f>
        <v>71</v>
      </c>
      <c r="C232" s="1269"/>
      <c r="D232" s="1270"/>
      <c r="E232" s="1271"/>
      <c r="F232" s="241"/>
      <c r="G232" s="1278"/>
      <c r="H232" s="1281"/>
      <c r="I232" s="1282"/>
      <c r="J232" s="1282"/>
      <c r="K232" s="1283"/>
      <c r="L232" s="1285"/>
      <c r="M232" s="1246"/>
      <c r="N232" s="1246"/>
      <c r="O232" s="1247"/>
      <c r="P232" s="1288" t="s">
        <v>340</v>
      </c>
      <c r="Q232" s="1289"/>
      <c r="R232" s="1290"/>
      <c r="S232" s="230"/>
      <c r="T232" s="231"/>
      <c r="U232" s="231"/>
      <c r="V232" s="231"/>
      <c r="W232" s="231"/>
      <c r="X232" s="231"/>
      <c r="Y232" s="232"/>
      <c r="Z232" s="230"/>
      <c r="AA232" s="231"/>
      <c r="AB232" s="231"/>
      <c r="AC232" s="231"/>
      <c r="AD232" s="231"/>
      <c r="AE232" s="231"/>
      <c r="AF232" s="232"/>
      <c r="AG232" s="230"/>
      <c r="AH232" s="231"/>
      <c r="AI232" s="231"/>
      <c r="AJ232" s="231"/>
      <c r="AK232" s="231"/>
      <c r="AL232" s="231"/>
      <c r="AM232" s="232"/>
      <c r="AN232" s="230"/>
      <c r="AO232" s="231"/>
      <c r="AP232" s="231"/>
      <c r="AQ232" s="231"/>
      <c r="AR232" s="231"/>
      <c r="AS232" s="231"/>
      <c r="AT232" s="232"/>
      <c r="AU232" s="230"/>
      <c r="AV232" s="231"/>
      <c r="AW232" s="231"/>
      <c r="AX232" s="1241"/>
      <c r="AY232" s="1242"/>
      <c r="AZ232" s="1243"/>
      <c r="BA232" s="1244"/>
      <c r="BB232" s="1245"/>
      <c r="BC232" s="1246"/>
      <c r="BD232" s="1246"/>
      <c r="BE232" s="1246"/>
      <c r="BF232" s="1247"/>
    </row>
    <row r="233" spans="2:58" ht="20.25" customHeight="1" x14ac:dyDescent="0.2">
      <c r="B233" s="1268"/>
      <c r="C233" s="1272"/>
      <c r="D233" s="1273"/>
      <c r="E233" s="1274"/>
      <c r="F233" s="233"/>
      <c r="G233" s="1279"/>
      <c r="H233" s="1284"/>
      <c r="I233" s="1282"/>
      <c r="J233" s="1282"/>
      <c r="K233" s="1283"/>
      <c r="L233" s="1286"/>
      <c r="M233" s="1249"/>
      <c r="N233" s="1249"/>
      <c r="O233" s="1250"/>
      <c r="P233" s="1254" t="s">
        <v>341</v>
      </c>
      <c r="Q233" s="1255"/>
      <c r="R233" s="1256"/>
      <c r="S233" s="234" t="str">
        <f>IF(S232="","",VLOOKUP(S232,'シフト記号表（勤務時間帯）'!$C$6:$K$35,9,FALSE))</f>
        <v/>
      </c>
      <c r="T233" s="235" t="str">
        <f>IF(T232="","",VLOOKUP(T232,'シフト記号表（勤務時間帯）'!$C$6:$K$35,9,FALSE))</f>
        <v/>
      </c>
      <c r="U233" s="235" t="str">
        <f>IF(U232="","",VLOOKUP(U232,'シフト記号表（勤務時間帯）'!$C$6:$K$35,9,FALSE))</f>
        <v/>
      </c>
      <c r="V233" s="235" t="str">
        <f>IF(V232="","",VLOOKUP(V232,'シフト記号表（勤務時間帯）'!$C$6:$K$35,9,FALSE))</f>
        <v/>
      </c>
      <c r="W233" s="235" t="str">
        <f>IF(W232="","",VLOOKUP(W232,'シフト記号表（勤務時間帯）'!$C$6:$K$35,9,FALSE))</f>
        <v/>
      </c>
      <c r="X233" s="235" t="str">
        <f>IF(X232="","",VLOOKUP(X232,'シフト記号表（勤務時間帯）'!$C$6:$K$35,9,FALSE))</f>
        <v/>
      </c>
      <c r="Y233" s="236" t="str">
        <f>IF(Y232="","",VLOOKUP(Y232,'シフト記号表（勤務時間帯）'!$C$6:$K$35,9,FALSE))</f>
        <v/>
      </c>
      <c r="Z233" s="234" t="str">
        <f>IF(Z232="","",VLOOKUP(Z232,'シフト記号表（勤務時間帯）'!$C$6:$K$35,9,FALSE))</f>
        <v/>
      </c>
      <c r="AA233" s="235" t="str">
        <f>IF(AA232="","",VLOOKUP(AA232,'シフト記号表（勤務時間帯）'!$C$6:$K$35,9,FALSE))</f>
        <v/>
      </c>
      <c r="AB233" s="235" t="str">
        <f>IF(AB232="","",VLOOKUP(AB232,'シフト記号表（勤務時間帯）'!$C$6:$K$35,9,FALSE))</f>
        <v/>
      </c>
      <c r="AC233" s="235" t="str">
        <f>IF(AC232="","",VLOOKUP(AC232,'シフト記号表（勤務時間帯）'!$C$6:$K$35,9,FALSE))</f>
        <v/>
      </c>
      <c r="AD233" s="235" t="str">
        <f>IF(AD232="","",VLOOKUP(AD232,'シフト記号表（勤務時間帯）'!$C$6:$K$35,9,FALSE))</f>
        <v/>
      </c>
      <c r="AE233" s="235" t="str">
        <f>IF(AE232="","",VLOOKUP(AE232,'シフト記号表（勤務時間帯）'!$C$6:$K$35,9,FALSE))</f>
        <v/>
      </c>
      <c r="AF233" s="236" t="str">
        <f>IF(AF232="","",VLOOKUP(AF232,'シフト記号表（勤務時間帯）'!$C$6:$K$35,9,FALSE))</f>
        <v/>
      </c>
      <c r="AG233" s="234" t="str">
        <f>IF(AG232="","",VLOOKUP(AG232,'シフト記号表（勤務時間帯）'!$C$6:$K$35,9,FALSE))</f>
        <v/>
      </c>
      <c r="AH233" s="235" t="str">
        <f>IF(AH232="","",VLOOKUP(AH232,'シフト記号表（勤務時間帯）'!$C$6:$K$35,9,FALSE))</f>
        <v/>
      </c>
      <c r="AI233" s="235" t="str">
        <f>IF(AI232="","",VLOOKUP(AI232,'シフト記号表（勤務時間帯）'!$C$6:$K$35,9,FALSE))</f>
        <v/>
      </c>
      <c r="AJ233" s="235" t="str">
        <f>IF(AJ232="","",VLOOKUP(AJ232,'シフト記号表（勤務時間帯）'!$C$6:$K$35,9,FALSE))</f>
        <v/>
      </c>
      <c r="AK233" s="235" t="str">
        <f>IF(AK232="","",VLOOKUP(AK232,'シフト記号表（勤務時間帯）'!$C$6:$K$35,9,FALSE))</f>
        <v/>
      </c>
      <c r="AL233" s="235" t="str">
        <f>IF(AL232="","",VLOOKUP(AL232,'シフト記号表（勤務時間帯）'!$C$6:$K$35,9,FALSE))</f>
        <v/>
      </c>
      <c r="AM233" s="236" t="str">
        <f>IF(AM232="","",VLOOKUP(AM232,'シフト記号表（勤務時間帯）'!$C$6:$K$35,9,FALSE))</f>
        <v/>
      </c>
      <c r="AN233" s="234" t="str">
        <f>IF(AN232="","",VLOOKUP(AN232,'シフト記号表（勤務時間帯）'!$C$6:$K$35,9,FALSE))</f>
        <v/>
      </c>
      <c r="AO233" s="235" t="str">
        <f>IF(AO232="","",VLOOKUP(AO232,'シフト記号表（勤務時間帯）'!$C$6:$K$35,9,FALSE))</f>
        <v/>
      </c>
      <c r="AP233" s="235" t="str">
        <f>IF(AP232="","",VLOOKUP(AP232,'シフト記号表（勤務時間帯）'!$C$6:$K$35,9,FALSE))</f>
        <v/>
      </c>
      <c r="AQ233" s="235" t="str">
        <f>IF(AQ232="","",VLOOKUP(AQ232,'シフト記号表（勤務時間帯）'!$C$6:$K$35,9,FALSE))</f>
        <v/>
      </c>
      <c r="AR233" s="235" t="str">
        <f>IF(AR232="","",VLOOKUP(AR232,'シフト記号表（勤務時間帯）'!$C$6:$K$35,9,FALSE))</f>
        <v/>
      </c>
      <c r="AS233" s="235" t="str">
        <f>IF(AS232="","",VLOOKUP(AS232,'シフト記号表（勤務時間帯）'!$C$6:$K$35,9,FALSE))</f>
        <v/>
      </c>
      <c r="AT233" s="236" t="str">
        <f>IF(AT232="","",VLOOKUP(AT232,'シフト記号表（勤務時間帯）'!$C$6:$K$35,9,FALSE))</f>
        <v/>
      </c>
      <c r="AU233" s="234" t="str">
        <f>IF(AU232="","",VLOOKUP(AU232,'シフト記号表（勤務時間帯）'!$C$6:$K$35,9,FALSE))</f>
        <v/>
      </c>
      <c r="AV233" s="235" t="str">
        <f>IF(AV232="","",VLOOKUP(AV232,'シフト記号表（勤務時間帯）'!$C$6:$K$35,9,FALSE))</f>
        <v/>
      </c>
      <c r="AW233" s="235" t="str">
        <f>IF(AW232="","",VLOOKUP(AW232,'シフト記号表（勤務時間帯）'!$C$6:$K$35,9,FALSE))</f>
        <v/>
      </c>
      <c r="AX233" s="1257" t="str">
        <f>IF($BB$3="４週",SUM(S233:AT233),IF($BB$3="暦月",SUM(S233:AW233),""))</f>
        <v/>
      </c>
      <c r="AY233" s="1258"/>
      <c r="AZ233" s="1259" t="str">
        <f>IF($BB$3="４週",AX233/4,IF($BB$3="暦月",'勤務表（参考様式１_100名まで）'!AX233/('勤務表（参考様式１_100名まで）'!$BB$8/7),""))</f>
        <v/>
      </c>
      <c r="BA233" s="1260"/>
      <c r="BB233" s="1248"/>
      <c r="BC233" s="1249"/>
      <c r="BD233" s="1249"/>
      <c r="BE233" s="1249"/>
      <c r="BF233" s="1250"/>
    </row>
    <row r="234" spans="2:58" ht="20.25" customHeight="1" x14ac:dyDescent="0.2">
      <c r="B234" s="1268"/>
      <c r="C234" s="1275"/>
      <c r="D234" s="1276"/>
      <c r="E234" s="1277"/>
      <c r="F234" s="242">
        <f>C232</f>
        <v>0</v>
      </c>
      <c r="G234" s="1280"/>
      <c r="H234" s="1284"/>
      <c r="I234" s="1282"/>
      <c r="J234" s="1282"/>
      <c r="K234" s="1283"/>
      <c r="L234" s="1287"/>
      <c r="M234" s="1252"/>
      <c r="N234" s="1252"/>
      <c r="O234" s="1253"/>
      <c r="P234" s="1261" t="s">
        <v>342</v>
      </c>
      <c r="Q234" s="1262"/>
      <c r="R234" s="1263"/>
      <c r="S234" s="238" t="str">
        <f>IF(S232="","",VLOOKUP(S232,'シフト記号表（勤務時間帯）'!$C$6:$U$35,19,FALSE))</f>
        <v/>
      </c>
      <c r="T234" s="239" t="str">
        <f>IF(T232="","",VLOOKUP(T232,'シフト記号表（勤務時間帯）'!$C$6:$U$35,19,FALSE))</f>
        <v/>
      </c>
      <c r="U234" s="239" t="str">
        <f>IF(U232="","",VLOOKUP(U232,'シフト記号表（勤務時間帯）'!$C$6:$U$35,19,FALSE))</f>
        <v/>
      </c>
      <c r="V234" s="239" t="str">
        <f>IF(V232="","",VLOOKUP(V232,'シフト記号表（勤務時間帯）'!$C$6:$U$35,19,FALSE))</f>
        <v/>
      </c>
      <c r="W234" s="239" t="str">
        <f>IF(W232="","",VLOOKUP(W232,'シフト記号表（勤務時間帯）'!$C$6:$U$35,19,FALSE))</f>
        <v/>
      </c>
      <c r="X234" s="239" t="str">
        <f>IF(X232="","",VLOOKUP(X232,'シフト記号表（勤務時間帯）'!$C$6:$U$35,19,FALSE))</f>
        <v/>
      </c>
      <c r="Y234" s="240" t="str">
        <f>IF(Y232="","",VLOOKUP(Y232,'シフト記号表（勤務時間帯）'!$C$6:$U$35,19,FALSE))</f>
        <v/>
      </c>
      <c r="Z234" s="238" t="str">
        <f>IF(Z232="","",VLOOKUP(Z232,'シフト記号表（勤務時間帯）'!$C$6:$U$35,19,FALSE))</f>
        <v/>
      </c>
      <c r="AA234" s="239" t="str">
        <f>IF(AA232="","",VLOOKUP(AA232,'シフト記号表（勤務時間帯）'!$C$6:$U$35,19,FALSE))</f>
        <v/>
      </c>
      <c r="AB234" s="239" t="str">
        <f>IF(AB232="","",VLOOKUP(AB232,'シフト記号表（勤務時間帯）'!$C$6:$U$35,19,FALSE))</f>
        <v/>
      </c>
      <c r="AC234" s="239" t="str">
        <f>IF(AC232="","",VLOOKUP(AC232,'シフト記号表（勤務時間帯）'!$C$6:$U$35,19,FALSE))</f>
        <v/>
      </c>
      <c r="AD234" s="239" t="str">
        <f>IF(AD232="","",VLOOKUP(AD232,'シフト記号表（勤務時間帯）'!$C$6:$U$35,19,FALSE))</f>
        <v/>
      </c>
      <c r="AE234" s="239" t="str">
        <f>IF(AE232="","",VLOOKUP(AE232,'シフト記号表（勤務時間帯）'!$C$6:$U$35,19,FALSE))</f>
        <v/>
      </c>
      <c r="AF234" s="240" t="str">
        <f>IF(AF232="","",VLOOKUP(AF232,'シフト記号表（勤務時間帯）'!$C$6:$U$35,19,FALSE))</f>
        <v/>
      </c>
      <c r="AG234" s="238" t="str">
        <f>IF(AG232="","",VLOOKUP(AG232,'シフト記号表（勤務時間帯）'!$C$6:$U$35,19,FALSE))</f>
        <v/>
      </c>
      <c r="AH234" s="239" t="str">
        <f>IF(AH232="","",VLOOKUP(AH232,'シフト記号表（勤務時間帯）'!$C$6:$U$35,19,FALSE))</f>
        <v/>
      </c>
      <c r="AI234" s="239" t="str">
        <f>IF(AI232="","",VLOOKUP(AI232,'シフト記号表（勤務時間帯）'!$C$6:$U$35,19,FALSE))</f>
        <v/>
      </c>
      <c r="AJ234" s="239" t="str">
        <f>IF(AJ232="","",VLOOKUP(AJ232,'シフト記号表（勤務時間帯）'!$C$6:$U$35,19,FALSE))</f>
        <v/>
      </c>
      <c r="AK234" s="239" t="str">
        <f>IF(AK232="","",VLOOKUP(AK232,'シフト記号表（勤務時間帯）'!$C$6:$U$35,19,FALSE))</f>
        <v/>
      </c>
      <c r="AL234" s="239" t="str">
        <f>IF(AL232="","",VLOOKUP(AL232,'シフト記号表（勤務時間帯）'!$C$6:$U$35,19,FALSE))</f>
        <v/>
      </c>
      <c r="AM234" s="240" t="str">
        <f>IF(AM232="","",VLOOKUP(AM232,'シフト記号表（勤務時間帯）'!$C$6:$U$35,19,FALSE))</f>
        <v/>
      </c>
      <c r="AN234" s="238" t="str">
        <f>IF(AN232="","",VLOOKUP(AN232,'シフト記号表（勤務時間帯）'!$C$6:$U$35,19,FALSE))</f>
        <v/>
      </c>
      <c r="AO234" s="239" t="str">
        <f>IF(AO232="","",VLOOKUP(AO232,'シフト記号表（勤務時間帯）'!$C$6:$U$35,19,FALSE))</f>
        <v/>
      </c>
      <c r="AP234" s="239" t="str">
        <f>IF(AP232="","",VLOOKUP(AP232,'シフト記号表（勤務時間帯）'!$C$6:$U$35,19,FALSE))</f>
        <v/>
      </c>
      <c r="AQ234" s="239" t="str">
        <f>IF(AQ232="","",VLOOKUP(AQ232,'シフト記号表（勤務時間帯）'!$C$6:$U$35,19,FALSE))</f>
        <v/>
      </c>
      <c r="AR234" s="239" t="str">
        <f>IF(AR232="","",VLOOKUP(AR232,'シフト記号表（勤務時間帯）'!$C$6:$U$35,19,FALSE))</f>
        <v/>
      </c>
      <c r="AS234" s="239" t="str">
        <f>IF(AS232="","",VLOOKUP(AS232,'シフト記号表（勤務時間帯）'!$C$6:$U$35,19,FALSE))</f>
        <v/>
      </c>
      <c r="AT234" s="240" t="str">
        <f>IF(AT232="","",VLOOKUP(AT232,'シフト記号表（勤務時間帯）'!$C$6:$U$35,19,FALSE))</f>
        <v/>
      </c>
      <c r="AU234" s="238" t="str">
        <f>IF(AU232="","",VLOOKUP(AU232,'シフト記号表（勤務時間帯）'!$C$6:$U$35,19,FALSE))</f>
        <v/>
      </c>
      <c r="AV234" s="239" t="str">
        <f>IF(AV232="","",VLOOKUP(AV232,'シフト記号表（勤務時間帯）'!$C$6:$U$35,19,FALSE))</f>
        <v/>
      </c>
      <c r="AW234" s="239" t="str">
        <f>IF(AW232="","",VLOOKUP(AW232,'シフト記号表（勤務時間帯）'!$C$6:$U$35,19,FALSE))</f>
        <v/>
      </c>
      <c r="AX234" s="1264" t="str">
        <f>IF($BB$3="４週",SUM(S234:AT234),IF($BB$3="暦月",SUM(S234:AW234),""))</f>
        <v/>
      </c>
      <c r="AY234" s="1265"/>
      <c r="AZ234" s="1266" t="str">
        <f>IF($BB$3="４週",AX234/4,IF($BB$3="暦月",'勤務表（参考様式１_100名まで）'!AX234/('勤務表（参考様式１_100名まで）'!$BB$8/7),""))</f>
        <v/>
      </c>
      <c r="BA234" s="1267"/>
      <c r="BB234" s="1251"/>
      <c r="BC234" s="1252"/>
      <c r="BD234" s="1252"/>
      <c r="BE234" s="1252"/>
      <c r="BF234" s="1253"/>
    </row>
    <row r="235" spans="2:58" ht="20.25" customHeight="1" x14ac:dyDescent="0.2">
      <c r="B235" s="1268">
        <f>B232+1</f>
        <v>72</v>
      </c>
      <c r="C235" s="1269"/>
      <c r="D235" s="1270"/>
      <c r="E235" s="1271"/>
      <c r="F235" s="241"/>
      <c r="G235" s="1278"/>
      <c r="H235" s="1281"/>
      <c r="I235" s="1282"/>
      <c r="J235" s="1282"/>
      <c r="K235" s="1283"/>
      <c r="L235" s="1285"/>
      <c r="M235" s="1246"/>
      <c r="N235" s="1246"/>
      <c r="O235" s="1247"/>
      <c r="P235" s="1288" t="s">
        <v>340</v>
      </c>
      <c r="Q235" s="1289"/>
      <c r="R235" s="1290"/>
      <c r="S235" s="230"/>
      <c r="T235" s="231"/>
      <c r="U235" s="231"/>
      <c r="V235" s="231"/>
      <c r="W235" s="231"/>
      <c r="X235" s="231"/>
      <c r="Y235" s="232"/>
      <c r="Z235" s="230"/>
      <c r="AA235" s="231"/>
      <c r="AB235" s="231"/>
      <c r="AC235" s="231"/>
      <c r="AD235" s="231"/>
      <c r="AE235" s="231"/>
      <c r="AF235" s="232"/>
      <c r="AG235" s="230"/>
      <c r="AH235" s="231"/>
      <c r="AI235" s="231"/>
      <c r="AJ235" s="231"/>
      <c r="AK235" s="231"/>
      <c r="AL235" s="231"/>
      <c r="AM235" s="232"/>
      <c r="AN235" s="230"/>
      <c r="AO235" s="231"/>
      <c r="AP235" s="231"/>
      <c r="AQ235" s="231"/>
      <c r="AR235" s="231"/>
      <c r="AS235" s="231"/>
      <c r="AT235" s="232"/>
      <c r="AU235" s="230"/>
      <c r="AV235" s="231"/>
      <c r="AW235" s="231"/>
      <c r="AX235" s="1241"/>
      <c r="AY235" s="1242"/>
      <c r="AZ235" s="1243"/>
      <c r="BA235" s="1244"/>
      <c r="BB235" s="1245"/>
      <c r="BC235" s="1246"/>
      <c r="BD235" s="1246"/>
      <c r="BE235" s="1246"/>
      <c r="BF235" s="1247"/>
    </row>
    <row r="236" spans="2:58" ht="20.25" customHeight="1" x14ac:dyDescent="0.2">
      <c r="B236" s="1268"/>
      <c r="C236" s="1272"/>
      <c r="D236" s="1273"/>
      <c r="E236" s="1274"/>
      <c r="F236" s="233"/>
      <c r="G236" s="1279"/>
      <c r="H236" s="1284"/>
      <c r="I236" s="1282"/>
      <c r="J236" s="1282"/>
      <c r="K236" s="1283"/>
      <c r="L236" s="1286"/>
      <c r="M236" s="1249"/>
      <c r="N236" s="1249"/>
      <c r="O236" s="1250"/>
      <c r="P236" s="1254" t="s">
        <v>341</v>
      </c>
      <c r="Q236" s="1255"/>
      <c r="R236" s="1256"/>
      <c r="S236" s="234" t="str">
        <f>IF(S235="","",VLOOKUP(S235,'シフト記号表（勤務時間帯）'!$C$6:$K$35,9,FALSE))</f>
        <v/>
      </c>
      <c r="T236" s="235" t="str">
        <f>IF(T235="","",VLOOKUP(T235,'シフト記号表（勤務時間帯）'!$C$6:$K$35,9,FALSE))</f>
        <v/>
      </c>
      <c r="U236" s="235" t="str">
        <f>IF(U235="","",VLOOKUP(U235,'シフト記号表（勤務時間帯）'!$C$6:$K$35,9,FALSE))</f>
        <v/>
      </c>
      <c r="V236" s="235" t="str">
        <f>IF(V235="","",VLOOKUP(V235,'シフト記号表（勤務時間帯）'!$C$6:$K$35,9,FALSE))</f>
        <v/>
      </c>
      <c r="W236" s="235" t="str">
        <f>IF(W235="","",VLOOKUP(W235,'シフト記号表（勤務時間帯）'!$C$6:$K$35,9,FALSE))</f>
        <v/>
      </c>
      <c r="X236" s="235" t="str">
        <f>IF(X235="","",VLOOKUP(X235,'シフト記号表（勤務時間帯）'!$C$6:$K$35,9,FALSE))</f>
        <v/>
      </c>
      <c r="Y236" s="236" t="str">
        <f>IF(Y235="","",VLOOKUP(Y235,'シフト記号表（勤務時間帯）'!$C$6:$K$35,9,FALSE))</f>
        <v/>
      </c>
      <c r="Z236" s="234" t="str">
        <f>IF(Z235="","",VLOOKUP(Z235,'シフト記号表（勤務時間帯）'!$C$6:$K$35,9,FALSE))</f>
        <v/>
      </c>
      <c r="AA236" s="235" t="str">
        <f>IF(AA235="","",VLOOKUP(AA235,'シフト記号表（勤務時間帯）'!$C$6:$K$35,9,FALSE))</f>
        <v/>
      </c>
      <c r="AB236" s="235" t="str">
        <f>IF(AB235="","",VLOOKUP(AB235,'シフト記号表（勤務時間帯）'!$C$6:$K$35,9,FALSE))</f>
        <v/>
      </c>
      <c r="AC236" s="235" t="str">
        <f>IF(AC235="","",VLOOKUP(AC235,'シフト記号表（勤務時間帯）'!$C$6:$K$35,9,FALSE))</f>
        <v/>
      </c>
      <c r="AD236" s="235" t="str">
        <f>IF(AD235="","",VLOOKUP(AD235,'シフト記号表（勤務時間帯）'!$C$6:$K$35,9,FALSE))</f>
        <v/>
      </c>
      <c r="AE236" s="235" t="str">
        <f>IF(AE235="","",VLOOKUP(AE235,'シフト記号表（勤務時間帯）'!$C$6:$K$35,9,FALSE))</f>
        <v/>
      </c>
      <c r="AF236" s="236" t="str">
        <f>IF(AF235="","",VLOOKUP(AF235,'シフト記号表（勤務時間帯）'!$C$6:$K$35,9,FALSE))</f>
        <v/>
      </c>
      <c r="AG236" s="234" t="str">
        <f>IF(AG235="","",VLOOKUP(AG235,'シフト記号表（勤務時間帯）'!$C$6:$K$35,9,FALSE))</f>
        <v/>
      </c>
      <c r="AH236" s="235" t="str">
        <f>IF(AH235="","",VLOOKUP(AH235,'シフト記号表（勤務時間帯）'!$C$6:$K$35,9,FALSE))</f>
        <v/>
      </c>
      <c r="AI236" s="235" t="str">
        <f>IF(AI235="","",VLOOKUP(AI235,'シフト記号表（勤務時間帯）'!$C$6:$K$35,9,FALSE))</f>
        <v/>
      </c>
      <c r="AJ236" s="235" t="str">
        <f>IF(AJ235="","",VLOOKUP(AJ235,'シフト記号表（勤務時間帯）'!$C$6:$K$35,9,FALSE))</f>
        <v/>
      </c>
      <c r="AK236" s="235" t="str">
        <f>IF(AK235="","",VLOOKUP(AK235,'シフト記号表（勤務時間帯）'!$C$6:$K$35,9,FALSE))</f>
        <v/>
      </c>
      <c r="AL236" s="235" t="str">
        <f>IF(AL235="","",VLOOKUP(AL235,'シフト記号表（勤務時間帯）'!$C$6:$K$35,9,FALSE))</f>
        <v/>
      </c>
      <c r="AM236" s="236" t="str">
        <f>IF(AM235="","",VLOOKUP(AM235,'シフト記号表（勤務時間帯）'!$C$6:$K$35,9,FALSE))</f>
        <v/>
      </c>
      <c r="AN236" s="234" t="str">
        <f>IF(AN235="","",VLOOKUP(AN235,'シフト記号表（勤務時間帯）'!$C$6:$K$35,9,FALSE))</f>
        <v/>
      </c>
      <c r="AO236" s="235" t="str">
        <f>IF(AO235="","",VLOOKUP(AO235,'シフト記号表（勤務時間帯）'!$C$6:$K$35,9,FALSE))</f>
        <v/>
      </c>
      <c r="AP236" s="235" t="str">
        <f>IF(AP235="","",VLOOKUP(AP235,'シフト記号表（勤務時間帯）'!$C$6:$K$35,9,FALSE))</f>
        <v/>
      </c>
      <c r="AQ236" s="235" t="str">
        <f>IF(AQ235="","",VLOOKUP(AQ235,'シフト記号表（勤務時間帯）'!$C$6:$K$35,9,FALSE))</f>
        <v/>
      </c>
      <c r="AR236" s="235" t="str">
        <f>IF(AR235="","",VLOOKUP(AR235,'シフト記号表（勤務時間帯）'!$C$6:$K$35,9,FALSE))</f>
        <v/>
      </c>
      <c r="AS236" s="235" t="str">
        <f>IF(AS235="","",VLOOKUP(AS235,'シフト記号表（勤務時間帯）'!$C$6:$K$35,9,FALSE))</f>
        <v/>
      </c>
      <c r="AT236" s="236" t="str">
        <f>IF(AT235="","",VLOOKUP(AT235,'シフト記号表（勤務時間帯）'!$C$6:$K$35,9,FALSE))</f>
        <v/>
      </c>
      <c r="AU236" s="234" t="str">
        <f>IF(AU235="","",VLOOKUP(AU235,'シフト記号表（勤務時間帯）'!$C$6:$K$35,9,FALSE))</f>
        <v/>
      </c>
      <c r="AV236" s="235" t="str">
        <f>IF(AV235="","",VLOOKUP(AV235,'シフト記号表（勤務時間帯）'!$C$6:$K$35,9,FALSE))</f>
        <v/>
      </c>
      <c r="AW236" s="235" t="str">
        <f>IF(AW235="","",VLOOKUP(AW235,'シフト記号表（勤務時間帯）'!$C$6:$K$35,9,FALSE))</f>
        <v/>
      </c>
      <c r="AX236" s="1257" t="str">
        <f>IF($BB$3="４週",SUM(S236:AT236),IF($BB$3="暦月",SUM(S236:AW236),""))</f>
        <v/>
      </c>
      <c r="AY236" s="1258"/>
      <c r="AZ236" s="1259" t="str">
        <f>IF($BB$3="４週",AX236/4,IF($BB$3="暦月",'勤務表（参考様式１_100名まで）'!AX236/('勤務表（参考様式１_100名まで）'!$BB$8/7),""))</f>
        <v/>
      </c>
      <c r="BA236" s="1260"/>
      <c r="BB236" s="1248"/>
      <c r="BC236" s="1249"/>
      <c r="BD236" s="1249"/>
      <c r="BE236" s="1249"/>
      <c r="BF236" s="1250"/>
    </row>
    <row r="237" spans="2:58" ht="20.25" customHeight="1" x14ac:dyDescent="0.2">
      <c r="B237" s="1268"/>
      <c r="C237" s="1275"/>
      <c r="D237" s="1276"/>
      <c r="E237" s="1277"/>
      <c r="F237" s="242">
        <f>C235</f>
        <v>0</v>
      </c>
      <c r="G237" s="1280"/>
      <c r="H237" s="1284"/>
      <c r="I237" s="1282"/>
      <c r="J237" s="1282"/>
      <c r="K237" s="1283"/>
      <c r="L237" s="1287"/>
      <c r="M237" s="1252"/>
      <c r="N237" s="1252"/>
      <c r="O237" s="1253"/>
      <c r="P237" s="1261" t="s">
        <v>342</v>
      </c>
      <c r="Q237" s="1262"/>
      <c r="R237" s="1263"/>
      <c r="S237" s="238" t="str">
        <f>IF(S235="","",VLOOKUP(S235,'シフト記号表（勤務時間帯）'!$C$6:$U$35,19,FALSE))</f>
        <v/>
      </c>
      <c r="T237" s="239" t="str">
        <f>IF(T235="","",VLOOKUP(T235,'シフト記号表（勤務時間帯）'!$C$6:$U$35,19,FALSE))</f>
        <v/>
      </c>
      <c r="U237" s="239" t="str">
        <f>IF(U235="","",VLOOKUP(U235,'シフト記号表（勤務時間帯）'!$C$6:$U$35,19,FALSE))</f>
        <v/>
      </c>
      <c r="V237" s="239" t="str">
        <f>IF(V235="","",VLOOKUP(V235,'シフト記号表（勤務時間帯）'!$C$6:$U$35,19,FALSE))</f>
        <v/>
      </c>
      <c r="W237" s="239" t="str">
        <f>IF(W235="","",VLOOKUP(W235,'シフト記号表（勤務時間帯）'!$C$6:$U$35,19,FALSE))</f>
        <v/>
      </c>
      <c r="X237" s="239" t="str">
        <f>IF(X235="","",VLOOKUP(X235,'シフト記号表（勤務時間帯）'!$C$6:$U$35,19,FALSE))</f>
        <v/>
      </c>
      <c r="Y237" s="240" t="str">
        <f>IF(Y235="","",VLOOKUP(Y235,'シフト記号表（勤務時間帯）'!$C$6:$U$35,19,FALSE))</f>
        <v/>
      </c>
      <c r="Z237" s="238" t="str">
        <f>IF(Z235="","",VLOOKUP(Z235,'シフト記号表（勤務時間帯）'!$C$6:$U$35,19,FALSE))</f>
        <v/>
      </c>
      <c r="AA237" s="239" t="str">
        <f>IF(AA235="","",VLOOKUP(AA235,'シフト記号表（勤務時間帯）'!$C$6:$U$35,19,FALSE))</f>
        <v/>
      </c>
      <c r="AB237" s="239" t="str">
        <f>IF(AB235="","",VLOOKUP(AB235,'シフト記号表（勤務時間帯）'!$C$6:$U$35,19,FALSE))</f>
        <v/>
      </c>
      <c r="AC237" s="239" t="str">
        <f>IF(AC235="","",VLOOKUP(AC235,'シフト記号表（勤務時間帯）'!$C$6:$U$35,19,FALSE))</f>
        <v/>
      </c>
      <c r="AD237" s="239" t="str">
        <f>IF(AD235="","",VLOOKUP(AD235,'シフト記号表（勤務時間帯）'!$C$6:$U$35,19,FALSE))</f>
        <v/>
      </c>
      <c r="AE237" s="239" t="str">
        <f>IF(AE235="","",VLOOKUP(AE235,'シフト記号表（勤務時間帯）'!$C$6:$U$35,19,FALSE))</f>
        <v/>
      </c>
      <c r="AF237" s="240" t="str">
        <f>IF(AF235="","",VLOOKUP(AF235,'シフト記号表（勤務時間帯）'!$C$6:$U$35,19,FALSE))</f>
        <v/>
      </c>
      <c r="AG237" s="238" t="str">
        <f>IF(AG235="","",VLOOKUP(AG235,'シフト記号表（勤務時間帯）'!$C$6:$U$35,19,FALSE))</f>
        <v/>
      </c>
      <c r="AH237" s="239" t="str">
        <f>IF(AH235="","",VLOOKUP(AH235,'シフト記号表（勤務時間帯）'!$C$6:$U$35,19,FALSE))</f>
        <v/>
      </c>
      <c r="AI237" s="239" t="str">
        <f>IF(AI235="","",VLOOKUP(AI235,'シフト記号表（勤務時間帯）'!$C$6:$U$35,19,FALSE))</f>
        <v/>
      </c>
      <c r="AJ237" s="239" t="str">
        <f>IF(AJ235="","",VLOOKUP(AJ235,'シフト記号表（勤務時間帯）'!$C$6:$U$35,19,FALSE))</f>
        <v/>
      </c>
      <c r="AK237" s="239" t="str">
        <f>IF(AK235="","",VLOOKUP(AK235,'シフト記号表（勤務時間帯）'!$C$6:$U$35,19,FALSE))</f>
        <v/>
      </c>
      <c r="AL237" s="239" t="str">
        <f>IF(AL235="","",VLOOKUP(AL235,'シフト記号表（勤務時間帯）'!$C$6:$U$35,19,FALSE))</f>
        <v/>
      </c>
      <c r="AM237" s="240" t="str">
        <f>IF(AM235="","",VLOOKUP(AM235,'シフト記号表（勤務時間帯）'!$C$6:$U$35,19,FALSE))</f>
        <v/>
      </c>
      <c r="AN237" s="238" t="str">
        <f>IF(AN235="","",VLOOKUP(AN235,'シフト記号表（勤務時間帯）'!$C$6:$U$35,19,FALSE))</f>
        <v/>
      </c>
      <c r="AO237" s="239" t="str">
        <f>IF(AO235="","",VLOOKUP(AO235,'シフト記号表（勤務時間帯）'!$C$6:$U$35,19,FALSE))</f>
        <v/>
      </c>
      <c r="AP237" s="239" t="str">
        <f>IF(AP235="","",VLOOKUP(AP235,'シフト記号表（勤務時間帯）'!$C$6:$U$35,19,FALSE))</f>
        <v/>
      </c>
      <c r="AQ237" s="239" t="str">
        <f>IF(AQ235="","",VLOOKUP(AQ235,'シフト記号表（勤務時間帯）'!$C$6:$U$35,19,FALSE))</f>
        <v/>
      </c>
      <c r="AR237" s="239" t="str">
        <f>IF(AR235="","",VLOOKUP(AR235,'シフト記号表（勤務時間帯）'!$C$6:$U$35,19,FALSE))</f>
        <v/>
      </c>
      <c r="AS237" s="239" t="str">
        <f>IF(AS235="","",VLOOKUP(AS235,'シフト記号表（勤務時間帯）'!$C$6:$U$35,19,FALSE))</f>
        <v/>
      </c>
      <c r="AT237" s="240" t="str">
        <f>IF(AT235="","",VLOOKUP(AT235,'シフト記号表（勤務時間帯）'!$C$6:$U$35,19,FALSE))</f>
        <v/>
      </c>
      <c r="AU237" s="238" t="str">
        <f>IF(AU235="","",VLOOKUP(AU235,'シフト記号表（勤務時間帯）'!$C$6:$U$35,19,FALSE))</f>
        <v/>
      </c>
      <c r="AV237" s="239" t="str">
        <f>IF(AV235="","",VLOOKUP(AV235,'シフト記号表（勤務時間帯）'!$C$6:$U$35,19,FALSE))</f>
        <v/>
      </c>
      <c r="AW237" s="239" t="str">
        <f>IF(AW235="","",VLOOKUP(AW235,'シフト記号表（勤務時間帯）'!$C$6:$U$35,19,FALSE))</f>
        <v/>
      </c>
      <c r="AX237" s="1264" t="str">
        <f>IF($BB$3="４週",SUM(S237:AT237),IF($BB$3="暦月",SUM(S237:AW237),""))</f>
        <v/>
      </c>
      <c r="AY237" s="1265"/>
      <c r="AZ237" s="1266" t="str">
        <f>IF($BB$3="４週",AX237/4,IF($BB$3="暦月",'勤務表（参考様式１_100名まで）'!AX237/('勤務表（参考様式１_100名まで）'!$BB$8/7),""))</f>
        <v/>
      </c>
      <c r="BA237" s="1267"/>
      <c r="BB237" s="1251"/>
      <c r="BC237" s="1252"/>
      <c r="BD237" s="1252"/>
      <c r="BE237" s="1252"/>
      <c r="BF237" s="1253"/>
    </row>
    <row r="238" spans="2:58" ht="20.25" customHeight="1" x14ac:dyDescent="0.2">
      <c r="B238" s="1268">
        <f>B235+1</f>
        <v>73</v>
      </c>
      <c r="C238" s="1269"/>
      <c r="D238" s="1270"/>
      <c r="E238" s="1271"/>
      <c r="F238" s="241"/>
      <c r="G238" s="1278"/>
      <c r="H238" s="1281"/>
      <c r="I238" s="1282"/>
      <c r="J238" s="1282"/>
      <c r="K238" s="1283"/>
      <c r="L238" s="1285"/>
      <c r="M238" s="1246"/>
      <c r="N238" s="1246"/>
      <c r="O238" s="1247"/>
      <c r="P238" s="1288" t="s">
        <v>340</v>
      </c>
      <c r="Q238" s="1289"/>
      <c r="R238" s="1290"/>
      <c r="S238" s="230"/>
      <c r="T238" s="231"/>
      <c r="U238" s="231"/>
      <c r="V238" s="231"/>
      <c r="W238" s="231"/>
      <c r="X238" s="231"/>
      <c r="Y238" s="232"/>
      <c r="Z238" s="230"/>
      <c r="AA238" s="231"/>
      <c r="AB238" s="231"/>
      <c r="AC238" s="231"/>
      <c r="AD238" s="231"/>
      <c r="AE238" s="231"/>
      <c r="AF238" s="232"/>
      <c r="AG238" s="230"/>
      <c r="AH238" s="231"/>
      <c r="AI238" s="231"/>
      <c r="AJ238" s="231"/>
      <c r="AK238" s="231"/>
      <c r="AL238" s="231"/>
      <c r="AM238" s="232"/>
      <c r="AN238" s="230"/>
      <c r="AO238" s="231"/>
      <c r="AP238" s="231"/>
      <c r="AQ238" s="231"/>
      <c r="AR238" s="231"/>
      <c r="AS238" s="231"/>
      <c r="AT238" s="232"/>
      <c r="AU238" s="230"/>
      <c r="AV238" s="231"/>
      <c r="AW238" s="231"/>
      <c r="AX238" s="1241"/>
      <c r="AY238" s="1242"/>
      <c r="AZ238" s="1243"/>
      <c r="BA238" s="1244"/>
      <c r="BB238" s="1245"/>
      <c r="BC238" s="1246"/>
      <c r="BD238" s="1246"/>
      <c r="BE238" s="1246"/>
      <c r="BF238" s="1247"/>
    </row>
    <row r="239" spans="2:58" ht="20.25" customHeight="1" x14ac:dyDescent="0.2">
      <c r="B239" s="1268"/>
      <c r="C239" s="1272"/>
      <c r="D239" s="1273"/>
      <c r="E239" s="1274"/>
      <c r="F239" s="233"/>
      <c r="G239" s="1279"/>
      <c r="H239" s="1284"/>
      <c r="I239" s="1282"/>
      <c r="J239" s="1282"/>
      <c r="K239" s="1283"/>
      <c r="L239" s="1286"/>
      <c r="M239" s="1249"/>
      <c r="N239" s="1249"/>
      <c r="O239" s="1250"/>
      <c r="P239" s="1254" t="s">
        <v>341</v>
      </c>
      <c r="Q239" s="1255"/>
      <c r="R239" s="1256"/>
      <c r="S239" s="234" t="str">
        <f>IF(S238="","",VLOOKUP(S238,'シフト記号表（勤務時間帯）'!$C$6:$K$35,9,FALSE))</f>
        <v/>
      </c>
      <c r="T239" s="235" t="str">
        <f>IF(T238="","",VLOOKUP(T238,'シフト記号表（勤務時間帯）'!$C$6:$K$35,9,FALSE))</f>
        <v/>
      </c>
      <c r="U239" s="235" t="str">
        <f>IF(U238="","",VLOOKUP(U238,'シフト記号表（勤務時間帯）'!$C$6:$K$35,9,FALSE))</f>
        <v/>
      </c>
      <c r="V239" s="235" t="str">
        <f>IF(V238="","",VLOOKUP(V238,'シフト記号表（勤務時間帯）'!$C$6:$K$35,9,FALSE))</f>
        <v/>
      </c>
      <c r="W239" s="235" t="str">
        <f>IF(W238="","",VLOOKUP(W238,'シフト記号表（勤務時間帯）'!$C$6:$K$35,9,FALSE))</f>
        <v/>
      </c>
      <c r="X239" s="235" t="str">
        <f>IF(X238="","",VLOOKUP(X238,'シフト記号表（勤務時間帯）'!$C$6:$K$35,9,FALSE))</f>
        <v/>
      </c>
      <c r="Y239" s="236" t="str">
        <f>IF(Y238="","",VLOOKUP(Y238,'シフト記号表（勤務時間帯）'!$C$6:$K$35,9,FALSE))</f>
        <v/>
      </c>
      <c r="Z239" s="234" t="str">
        <f>IF(Z238="","",VLOOKUP(Z238,'シフト記号表（勤務時間帯）'!$C$6:$K$35,9,FALSE))</f>
        <v/>
      </c>
      <c r="AA239" s="235" t="str">
        <f>IF(AA238="","",VLOOKUP(AA238,'シフト記号表（勤務時間帯）'!$C$6:$K$35,9,FALSE))</f>
        <v/>
      </c>
      <c r="AB239" s="235" t="str">
        <f>IF(AB238="","",VLOOKUP(AB238,'シフト記号表（勤務時間帯）'!$C$6:$K$35,9,FALSE))</f>
        <v/>
      </c>
      <c r="AC239" s="235" t="str">
        <f>IF(AC238="","",VLOOKUP(AC238,'シフト記号表（勤務時間帯）'!$C$6:$K$35,9,FALSE))</f>
        <v/>
      </c>
      <c r="AD239" s="235" t="str">
        <f>IF(AD238="","",VLOOKUP(AD238,'シフト記号表（勤務時間帯）'!$C$6:$K$35,9,FALSE))</f>
        <v/>
      </c>
      <c r="AE239" s="235" t="str">
        <f>IF(AE238="","",VLOOKUP(AE238,'シフト記号表（勤務時間帯）'!$C$6:$K$35,9,FALSE))</f>
        <v/>
      </c>
      <c r="AF239" s="236" t="str">
        <f>IF(AF238="","",VLOOKUP(AF238,'シフト記号表（勤務時間帯）'!$C$6:$K$35,9,FALSE))</f>
        <v/>
      </c>
      <c r="AG239" s="234" t="str">
        <f>IF(AG238="","",VLOOKUP(AG238,'シフト記号表（勤務時間帯）'!$C$6:$K$35,9,FALSE))</f>
        <v/>
      </c>
      <c r="AH239" s="235" t="str">
        <f>IF(AH238="","",VLOOKUP(AH238,'シフト記号表（勤務時間帯）'!$C$6:$K$35,9,FALSE))</f>
        <v/>
      </c>
      <c r="AI239" s="235" t="str">
        <f>IF(AI238="","",VLOOKUP(AI238,'シフト記号表（勤務時間帯）'!$C$6:$K$35,9,FALSE))</f>
        <v/>
      </c>
      <c r="AJ239" s="235" t="str">
        <f>IF(AJ238="","",VLOOKUP(AJ238,'シフト記号表（勤務時間帯）'!$C$6:$K$35,9,FALSE))</f>
        <v/>
      </c>
      <c r="AK239" s="235" t="str">
        <f>IF(AK238="","",VLOOKUP(AK238,'シフト記号表（勤務時間帯）'!$C$6:$K$35,9,FALSE))</f>
        <v/>
      </c>
      <c r="AL239" s="235" t="str">
        <f>IF(AL238="","",VLOOKUP(AL238,'シフト記号表（勤務時間帯）'!$C$6:$K$35,9,FALSE))</f>
        <v/>
      </c>
      <c r="AM239" s="236" t="str">
        <f>IF(AM238="","",VLOOKUP(AM238,'シフト記号表（勤務時間帯）'!$C$6:$K$35,9,FALSE))</f>
        <v/>
      </c>
      <c r="AN239" s="234" t="str">
        <f>IF(AN238="","",VLOOKUP(AN238,'シフト記号表（勤務時間帯）'!$C$6:$K$35,9,FALSE))</f>
        <v/>
      </c>
      <c r="AO239" s="235" t="str">
        <f>IF(AO238="","",VLOOKUP(AO238,'シフト記号表（勤務時間帯）'!$C$6:$K$35,9,FALSE))</f>
        <v/>
      </c>
      <c r="AP239" s="235" t="str">
        <f>IF(AP238="","",VLOOKUP(AP238,'シフト記号表（勤務時間帯）'!$C$6:$K$35,9,FALSE))</f>
        <v/>
      </c>
      <c r="AQ239" s="235" t="str">
        <f>IF(AQ238="","",VLOOKUP(AQ238,'シフト記号表（勤務時間帯）'!$C$6:$K$35,9,FALSE))</f>
        <v/>
      </c>
      <c r="AR239" s="235" t="str">
        <f>IF(AR238="","",VLOOKUP(AR238,'シフト記号表（勤務時間帯）'!$C$6:$K$35,9,FALSE))</f>
        <v/>
      </c>
      <c r="AS239" s="235" t="str">
        <f>IF(AS238="","",VLOOKUP(AS238,'シフト記号表（勤務時間帯）'!$C$6:$K$35,9,FALSE))</f>
        <v/>
      </c>
      <c r="AT239" s="236" t="str">
        <f>IF(AT238="","",VLOOKUP(AT238,'シフト記号表（勤務時間帯）'!$C$6:$K$35,9,FALSE))</f>
        <v/>
      </c>
      <c r="AU239" s="234" t="str">
        <f>IF(AU238="","",VLOOKUP(AU238,'シフト記号表（勤務時間帯）'!$C$6:$K$35,9,FALSE))</f>
        <v/>
      </c>
      <c r="AV239" s="235" t="str">
        <f>IF(AV238="","",VLOOKUP(AV238,'シフト記号表（勤務時間帯）'!$C$6:$K$35,9,FALSE))</f>
        <v/>
      </c>
      <c r="AW239" s="235" t="str">
        <f>IF(AW238="","",VLOOKUP(AW238,'シフト記号表（勤務時間帯）'!$C$6:$K$35,9,FALSE))</f>
        <v/>
      </c>
      <c r="AX239" s="1257" t="str">
        <f>IF($BB$3="４週",SUM(S239:AT239),IF($BB$3="暦月",SUM(S239:AW239),""))</f>
        <v/>
      </c>
      <c r="AY239" s="1258"/>
      <c r="AZ239" s="1259" t="str">
        <f>IF($BB$3="４週",AX239/4,IF($BB$3="暦月",'勤務表（参考様式１_100名まで）'!AX239/('勤務表（参考様式１_100名まで）'!$BB$8/7),""))</f>
        <v/>
      </c>
      <c r="BA239" s="1260"/>
      <c r="BB239" s="1248"/>
      <c r="BC239" s="1249"/>
      <c r="BD239" s="1249"/>
      <c r="BE239" s="1249"/>
      <c r="BF239" s="1250"/>
    </row>
    <row r="240" spans="2:58" ht="20.25" customHeight="1" x14ac:dyDescent="0.2">
      <c r="B240" s="1268"/>
      <c r="C240" s="1275"/>
      <c r="D240" s="1276"/>
      <c r="E240" s="1277"/>
      <c r="F240" s="242">
        <f>C238</f>
        <v>0</v>
      </c>
      <c r="G240" s="1280"/>
      <c r="H240" s="1284"/>
      <c r="I240" s="1282"/>
      <c r="J240" s="1282"/>
      <c r="K240" s="1283"/>
      <c r="L240" s="1287"/>
      <c r="M240" s="1252"/>
      <c r="N240" s="1252"/>
      <c r="O240" s="1253"/>
      <c r="P240" s="1261" t="s">
        <v>342</v>
      </c>
      <c r="Q240" s="1262"/>
      <c r="R240" s="1263"/>
      <c r="S240" s="238" t="str">
        <f>IF(S238="","",VLOOKUP(S238,'シフト記号表（勤務時間帯）'!$C$6:$U$35,19,FALSE))</f>
        <v/>
      </c>
      <c r="T240" s="239" t="str">
        <f>IF(T238="","",VLOOKUP(T238,'シフト記号表（勤務時間帯）'!$C$6:$U$35,19,FALSE))</f>
        <v/>
      </c>
      <c r="U240" s="239" t="str">
        <f>IF(U238="","",VLOOKUP(U238,'シフト記号表（勤務時間帯）'!$C$6:$U$35,19,FALSE))</f>
        <v/>
      </c>
      <c r="V240" s="239" t="str">
        <f>IF(V238="","",VLOOKUP(V238,'シフト記号表（勤務時間帯）'!$C$6:$U$35,19,FALSE))</f>
        <v/>
      </c>
      <c r="W240" s="239" t="str">
        <f>IF(W238="","",VLOOKUP(W238,'シフト記号表（勤務時間帯）'!$C$6:$U$35,19,FALSE))</f>
        <v/>
      </c>
      <c r="X240" s="239" t="str">
        <f>IF(X238="","",VLOOKUP(X238,'シフト記号表（勤務時間帯）'!$C$6:$U$35,19,FALSE))</f>
        <v/>
      </c>
      <c r="Y240" s="240" t="str">
        <f>IF(Y238="","",VLOOKUP(Y238,'シフト記号表（勤務時間帯）'!$C$6:$U$35,19,FALSE))</f>
        <v/>
      </c>
      <c r="Z240" s="238" t="str">
        <f>IF(Z238="","",VLOOKUP(Z238,'シフト記号表（勤務時間帯）'!$C$6:$U$35,19,FALSE))</f>
        <v/>
      </c>
      <c r="AA240" s="239" t="str">
        <f>IF(AA238="","",VLOOKUP(AA238,'シフト記号表（勤務時間帯）'!$C$6:$U$35,19,FALSE))</f>
        <v/>
      </c>
      <c r="AB240" s="239" t="str">
        <f>IF(AB238="","",VLOOKUP(AB238,'シフト記号表（勤務時間帯）'!$C$6:$U$35,19,FALSE))</f>
        <v/>
      </c>
      <c r="AC240" s="239" t="str">
        <f>IF(AC238="","",VLOOKUP(AC238,'シフト記号表（勤務時間帯）'!$C$6:$U$35,19,FALSE))</f>
        <v/>
      </c>
      <c r="AD240" s="239" t="str">
        <f>IF(AD238="","",VLOOKUP(AD238,'シフト記号表（勤務時間帯）'!$C$6:$U$35,19,FALSE))</f>
        <v/>
      </c>
      <c r="AE240" s="239" t="str">
        <f>IF(AE238="","",VLOOKUP(AE238,'シフト記号表（勤務時間帯）'!$C$6:$U$35,19,FALSE))</f>
        <v/>
      </c>
      <c r="AF240" s="240" t="str">
        <f>IF(AF238="","",VLOOKUP(AF238,'シフト記号表（勤務時間帯）'!$C$6:$U$35,19,FALSE))</f>
        <v/>
      </c>
      <c r="AG240" s="238" t="str">
        <f>IF(AG238="","",VLOOKUP(AG238,'シフト記号表（勤務時間帯）'!$C$6:$U$35,19,FALSE))</f>
        <v/>
      </c>
      <c r="AH240" s="239" t="str">
        <f>IF(AH238="","",VLOOKUP(AH238,'シフト記号表（勤務時間帯）'!$C$6:$U$35,19,FALSE))</f>
        <v/>
      </c>
      <c r="AI240" s="239" t="str">
        <f>IF(AI238="","",VLOOKUP(AI238,'シフト記号表（勤務時間帯）'!$C$6:$U$35,19,FALSE))</f>
        <v/>
      </c>
      <c r="AJ240" s="239" t="str">
        <f>IF(AJ238="","",VLOOKUP(AJ238,'シフト記号表（勤務時間帯）'!$C$6:$U$35,19,FALSE))</f>
        <v/>
      </c>
      <c r="AK240" s="239" t="str">
        <f>IF(AK238="","",VLOOKUP(AK238,'シフト記号表（勤務時間帯）'!$C$6:$U$35,19,FALSE))</f>
        <v/>
      </c>
      <c r="AL240" s="239" t="str">
        <f>IF(AL238="","",VLOOKUP(AL238,'シフト記号表（勤務時間帯）'!$C$6:$U$35,19,FALSE))</f>
        <v/>
      </c>
      <c r="AM240" s="240" t="str">
        <f>IF(AM238="","",VLOOKUP(AM238,'シフト記号表（勤務時間帯）'!$C$6:$U$35,19,FALSE))</f>
        <v/>
      </c>
      <c r="AN240" s="238" t="str">
        <f>IF(AN238="","",VLOOKUP(AN238,'シフト記号表（勤務時間帯）'!$C$6:$U$35,19,FALSE))</f>
        <v/>
      </c>
      <c r="AO240" s="239" t="str">
        <f>IF(AO238="","",VLOOKUP(AO238,'シフト記号表（勤務時間帯）'!$C$6:$U$35,19,FALSE))</f>
        <v/>
      </c>
      <c r="AP240" s="239" t="str">
        <f>IF(AP238="","",VLOOKUP(AP238,'シフト記号表（勤務時間帯）'!$C$6:$U$35,19,FALSE))</f>
        <v/>
      </c>
      <c r="AQ240" s="239" t="str">
        <f>IF(AQ238="","",VLOOKUP(AQ238,'シフト記号表（勤務時間帯）'!$C$6:$U$35,19,FALSE))</f>
        <v/>
      </c>
      <c r="AR240" s="239" t="str">
        <f>IF(AR238="","",VLOOKUP(AR238,'シフト記号表（勤務時間帯）'!$C$6:$U$35,19,FALSE))</f>
        <v/>
      </c>
      <c r="AS240" s="239" t="str">
        <f>IF(AS238="","",VLOOKUP(AS238,'シフト記号表（勤務時間帯）'!$C$6:$U$35,19,FALSE))</f>
        <v/>
      </c>
      <c r="AT240" s="240" t="str">
        <f>IF(AT238="","",VLOOKUP(AT238,'シフト記号表（勤務時間帯）'!$C$6:$U$35,19,FALSE))</f>
        <v/>
      </c>
      <c r="AU240" s="238" t="str">
        <f>IF(AU238="","",VLOOKUP(AU238,'シフト記号表（勤務時間帯）'!$C$6:$U$35,19,FALSE))</f>
        <v/>
      </c>
      <c r="AV240" s="239" t="str">
        <f>IF(AV238="","",VLOOKUP(AV238,'シフト記号表（勤務時間帯）'!$C$6:$U$35,19,FALSE))</f>
        <v/>
      </c>
      <c r="AW240" s="239" t="str">
        <f>IF(AW238="","",VLOOKUP(AW238,'シフト記号表（勤務時間帯）'!$C$6:$U$35,19,FALSE))</f>
        <v/>
      </c>
      <c r="AX240" s="1264" t="str">
        <f>IF($BB$3="４週",SUM(S240:AT240),IF($BB$3="暦月",SUM(S240:AW240),""))</f>
        <v/>
      </c>
      <c r="AY240" s="1265"/>
      <c r="AZ240" s="1266" t="str">
        <f>IF($BB$3="４週",AX240/4,IF($BB$3="暦月",'勤務表（参考様式１_100名まで）'!AX240/('勤務表（参考様式１_100名まで）'!$BB$8/7),""))</f>
        <v/>
      </c>
      <c r="BA240" s="1267"/>
      <c r="BB240" s="1251"/>
      <c r="BC240" s="1252"/>
      <c r="BD240" s="1252"/>
      <c r="BE240" s="1252"/>
      <c r="BF240" s="1253"/>
    </row>
    <row r="241" spans="2:58" ht="20.25" customHeight="1" x14ac:dyDescent="0.2">
      <c r="B241" s="1268">
        <f>B238+1</f>
        <v>74</v>
      </c>
      <c r="C241" s="1269"/>
      <c r="D241" s="1270"/>
      <c r="E241" s="1271"/>
      <c r="F241" s="241"/>
      <c r="G241" s="1278"/>
      <c r="H241" s="1281"/>
      <c r="I241" s="1282"/>
      <c r="J241" s="1282"/>
      <c r="K241" s="1283"/>
      <c r="L241" s="1285"/>
      <c r="M241" s="1246"/>
      <c r="N241" s="1246"/>
      <c r="O241" s="1247"/>
      <c r="P241" s="1288" t="s">
        <v>340</v>
      </c>
      <c r="Q241" s="1289"/>
      <c r="R241" s="1290"/>
      <c r="S241" s="230"/>
      <c r="T241" s="231"/>
      <c r="U241" s="231"/>
      <c r="V241" s="231"/>
      <c r="W241" s="231"/>
      <c r="X241" s="231"/>
      <c r="Y241" s="232"/>
      <c r="Z241" s="230"/>
      <c r="AA241" s="231"/>
      <c r="AB241" s="231"/>
      <c r="AC241" s="231"/>
      <c r="AD241" s="231"/>
      <c r="AE241" s="231"/>
      <c r="AF241" s="232"/>
      <c r="AG241" s="230"/>
      <c r="AH241" s="231"/>
      <c r="AI241" s="231"/>
      <c r="AJ241" s="231"/>
      <c r="AK241" s="231"/>
      <c r="AL241" s="231"/>
      <c r="AM241" s="232"/>
      <c r="AN241" s="230"/>
      <c r="AO241" s="231"/>
      <c r="AP241" s="231"/>
      <c r="AQ241" s="231"/>
      <c r="AR241" s="231"/>
      <c r="AS241" s="231"/>
      <c r="AT241" s="232"/>
      <c r="AU241" s="230"/>
      <c r="AV241" s="231"/>
      <c r="AW241" s="231"/>
      <c r="AX241" s="1241"/>
      <c r="AY241" s="1242"/>
      <c r="AZ241" s="1243"/>
      <c r="BA241" s="1244"/>
      <c r="BB241" s="1245"/>
      <c r="BC241" s="1246"/>
      <c r="BD241" s="1246"/>
      <c r="BE241" s="1246"/>
      <c r="BF241" s="1247"/>
    </row>
    <row r="242" spans="2:58" ht="20.25" customHeight="1" x14ac:dyDescent="0.2">
      <c r="B242" s="1268"/>
      <c r="C242" s="1272"/>
      <c r="D242" s="1273"/>
      <c r="E242" s="1274"/>
      <c r="F242" s="233"/>
      <c r="G242" s="1279"/>
      <c r="H242" s="1284"/>
      <c r="I242" s="1282"/>
      <c r="J242" s="1282"/>
      <c r="K242" s="1283"/>
      <c r="L242" s="1286"/>
      <c r="M242" s="1249"/>
      <c r="N242" s="1249"/>
      <c r="O242" s="1250"/>
      <c r="P242" s="1254" t="s">
        <v>341</v>
      </c>
      <c r="Q242" s="1255"/>
      <c r="R242" s="1256"/>
      <c r="S242" s="234" t="str">
        <f>IF(S241="","",VLOOKUP(S241,'シフト記号表（勤務時間帯）'!$C$6:$K$35,9,FALSE))</f>
        <v/>
      </c>
      <c r="T242" s="235" t="str">
        <f>IF(T241="","",VLOOKUP(T241,'シフト記号表（勤務時間帯）'!$C$6:$K$35,9,FALSE))</f>
        <v/>
      </c>
      <c r="U242" s="235" t="str">
        <f>IF(U241="","",VLOOKUP(U241,'シフト記号表（勤務時間帯）'!$C$6:$K$35,9,FALSE))</f>
        <v/>
      </c>
      <c r="V242" s="235" t="str">
        <f>IF(V241="","",VLOOKUP(V241,'シフト記号表（勤務時間帯）'!$C$6:$K$35,9,FALSE))</f>
        <v/>
      </c>
      <c r="W242" s="235" t="str">
        <f>IF(W241="","",VLOOKUP(W241,'シフト記号表（勤務時間帯）'!$C$6:$K$35,9,FALSE))</f>
        <v/>
      </c>
      <c r="X242" s="235" t="str">
        <f>IF(X241="","",VLOOKUP(X241,'シフト記号表（勤務時間帯）'!$C$6:$K$35,9,FALSE))</f>
        <v/>
      </c>
      <c r="Y242" s="236" t="str">
        <f>IF(Y241="","",VLOOKUP(Y241,'シフト記号表（勤務時間帯）'!$C$6:$K$35,9,FALSE))</f>
        <v/>
      </c>
      <c r="Z242" s="234" t="str">
        <f>IF(Z241="","",VLOOKUP(Z241,'シフト記号表（勤務時間帯）'!$C$6:$K$35,9,FALSE))</f>
        <v/>
      </c>
      <c r="AA242" s="235" t="str">
        <f>IF(AA241="","",VLOOKUP(AA241,'シフト記号表（勤務時間帯）'!$C$6:$K$35,9,FALSE))</f>
        <v/>
      </c>
      <c r="AB242" s="235" t="str">
        <f>IF(AB241="","",VLOOKUP(AB241,'シフト記号表（勤務時間帯）'!$C$6:$K$35,9,FALSE))</f>
        <v/>
      </c>
      <c r="AC242" s="235" t="str">
        <f>IF(AC241="","",VLOOKUP(AC241,'シフト記号表（勤務時間帯）'!$C$6:$K$35,9,FALSE))</f>
        <v/>
      </c>
      <c r="AD242" s="235" t="str">
        <f>IF(AD241="","",VLOOKUP(AD241,'シフト記号表（勤務時間帯）'!$C$6:$K$35,9,FALSE))</f>
        <v/>
      </c>
      <c r="AE242" s="235" t="str">
        <f>IF(AE241="","",VLOOKUP(AE241,'シフト記号表（勤務時間帯）'!$C$6:$K$35,9,FALSE))</f>
        <v/>
      </c>
      <c r="AF242" s="236" t="str">
        <f>IF(AF241="","",VLOOKUP(AF241,'シフト記号表（勤務時間帯）'!$C$6:$K$35,9,FALSE))</f>
        <v/>
      </c>
      <c r="AG242" s="234" t="str">
        <f>IF(AG241="","",VLOOKUP(AG241,'シフト記号表（勤務時間帯）'!$C$6:$K$35,9,FALSE))</f>
        <v/>
      </c>
      <c r="AH242" s="235" t="str">
        <f>IF(AH241="","",VLOOKUP(AH241,'シフト記号表（勤務時間帯）'!$C$6:$K$35,9,FALSE))</f>
        <v/>
      </c>
      <c r="AI242" s="235" t="str">
        <f>IF(AI241="","",VLOOKUP(AI241,'シフト記号表（勤務時間帯）'!$C$6:$K$35,9,FALSE))</f>
        <v/>
      </c>
      <c r="AJ242" s="235" t="str">
        <f>IF(AJ241="","",VLOOKUP(AJ241,'シフト記号表（勤務時間帯）'!$C$6:$K$35,9,FALSE))</f>
        <v/>
      </c>
      <c r="AK242" s="235" t="str">
        <f>IF(AK241="","",VLOOKUP(AK241,'シフト記号表（勤務時間帯）'!$C$6:$K$35,9,FALSE))</f>
        <v/>
      </c>
      <c r="AL242" s="235" t="str">
        <f>IF(AL241="","",VLOOKUP(AL241,'シフト記号表（勤務時間帯）'!$C$6:$K$35,9,FALSE))</f>
        <v/>
      </c>
      <c r="AM242" s="236" t="str">
        <f>IF(AM241="","",VLOOKUP(AM241,'シフト記号表（勤務時間帯）'!$C$6:$K$35,9,FALSE))</f>
        <v/>
      </c>
      <c r="AN242" s="234" t="str">
        <f>IF(AN241="","",VLOOKUP(AN241,'シフト記号表（勤務時間帯）'!$C$6:$K$35,9,FALSE))</f>
        <v/>
      </c>
      <c r="AO242" s="235" t="str">
        <f>IF(AO241="","",VLOOKUP(AO241,'シフト記号表（勤務時間帯）'!$C$6:$K$35,9,FALSE))</f>
        <v/>
      </c>
      <c r="AP242" s="235" t="str">
        <f>IF(AP241="","",VLOOKUP(AP241,'シフト記号表（勤務時間帯）'!$C$6:$K$35,9,FALSE))</f>
        <v/>
      </c>
      <c r="AQ242" s="235" t="str">
        <f>IF(AQ241="","",VLOOKUP(AQ241,'シフト記号表（勤務時間帯）'!$C$6:$K$35,9,FALSE))</f>
        <v/>
      </c>
      <c r="AR242" s="235" t="str">
        <f>IF(AR241="","",VLOOKUP(AR241,'シフト記号表（勤務時間帯）'!$C$6:$K$35,9,FALSE))</f>
        <v/>
      </c>
      <c r="AS242" s="235" t="str">
        <f>IF(AS241="","",VLOOKUP(AS241,'シフト記号表（勤務時間帯）'!$C$6:$K$35,9,FALSE))</f>
        <v/>
      </c>
      <c r="AT242" s="236" t="str">
        <f>IF(AT241="","",VLOOKUP(AT241,'シフト記号表（勤務時間帯）'!$C$6:$K$35,9,FALSE))</f>
        <v/>
      </c>
      <c r="AU242" s="234" t="str">
        <f>IF(AU241="","",VLOOKUP(AU241,'シフト記号表（勤務時間帯）'!$C$6:$K$35,9,FALSE))</f>
        <v/>
      </c>
      <c r="AV242" s="235" t="str">
        <f>IF(AV241="","",VLOOKUP(AV241,'シフト記号表（勤務時間帯）'!$C$6:$K$35,9,FALSE))</f>
        <v/>
      </c>
      <c r="AW242" s="235" t="str">
        <f>IF(AW241="","",VLOOKUP(AW241,'シフト記号表（勤務時間帯）'!$C$6:$K$35,9,FALSE))</f>
        <v/>
      </c>
      <c r="AX242" s="1257" t="str">
        <f>IF($BB$3="４週",SUM(S242:AT242),IF($BB$3="暦月",SUM(S242:AW242),""))</f>
        <v/>
      </c>
      <c r="AY242" s="1258"/>
      <c r="AZ242" s="1259" t="str">
        <f>IF($BB$3="４週",AX242/4,IF($BB$3="暦月",'勤務表（参考様式１_100名まで）'!AX242/('勤務表（参考様式１_100名まで）'!$BB$8/7),""))</f>
        <v/>
      </c>
      <c r="BA242" s="1260"/>
      <c r="BB242" s="1248"/>
      <c r="BC242" s="1249"/>
      <c r="BD242" s="1249"/>
      <c r="BE242" s="1249"/>
      <c r="BF242" s="1250"/>
    </row>
    <row r="243" spans="2:58" ht="20.25" customHeight="1" x14ac:dyDescent="0.2">
      <c r="B243" s="1268"/>
      <c r="C243" s="1275"/>
      <c r="D243" s="1276"/>
      <c r="E243" s="1277"/>
      <c r="F243" s="242">
        <f>C241</f>
        <v>0</v>
      </c>
      <c r="G243" s="1280"/>
      <c r="H243" s="1284"/>
      <c r="I243" s="1282"/>
      <c r="J243" s="1282"/>
      <c r="K243" s="1283"/>
      <c r="L243" s="1287"/>
      <c r="M243" s="1252"/>
      <c r="N243" s="1252"/>
      <c r="O243" s="1253"/>
      <c r="P243" s="1261" t="s">
        <v>342</v>
      </c>
      <c r="Q243" s="1262"/>
      <c r="R243" s="1263"/>
      <c r="S243" s="238" t="str">
        <f>IF(S241="","",VLOOKUP(S241,'シフト記号表（勤務時間帯）'!$C$6:$U$35,19,FALSE))</f>
        <v/>
      </c>
      <c r="T243" s="239" t="str">
        <f>IF(T241="","",VLOOKUP(T241,'シフト記号表（勤務時間帯）'!$C$6:$U$35,19,FALSE))</f>
        <v/>
      </c>
      <c r="U243" s="239" t="str">
        <f>IF(U241="","",VLOOKUP(U241,'シフト記号表（勤務時間帯）'!$C$6:$U$35,19,FALSE))</f>
        <v/>
      </c>
      <c r="V243" s="239" t="str">
        <f>IF(V241="","",VLOOKUP(V241,'シフト記号表（勤務時間帯）'!$C$6:$U$35,19,FALSE))</f>
        <v/>
      </c>
      <c r="W243" s="239" t="str">
        <f>IF(W241="","",VLOOKUP(W241,'シフト記号表（勤務時間帯）'!$C$6:$U$35,19,FALSE))</f>
        <v/>
      </c>
      <c r="X243" s="239" t="str">
        <f>IF(X241="","",VLOOKUP(X241,'シフト記号表（勤務時間帯）'!$C$6:$U$35,19,FALSE))</f>
        <v/>
      </c>
      <c r="Y243" s="240" t="str">
        <f>IF(Y241="","",VLOOKUP(Y241,'シフト記号表（勤務時間帯）'!$C$6:$U$35,19,FALSE))</f>
        <v/>
      </c>
      <c r="Z243" s="238" t="str">
        <f>IF(Z241="","",VLOOKUP(Z241,'シフト記号表（勤務時間帯）'!$C$6:$U$35,19,FALSE))</f>
        <v/>
      </c>
      <c r="AA243" s="239" t="str">
        <f>IF(AA241="","",VLOOKUP(AA241,'シフト記号表（勤務時間帯）'!$C$6:$U$35,19,FALSE))</f>
        <v/>
      </c>
      <c r="AB243" s="239" t="str">
        <f>IF(AB241="","",VLOOKUP(AB241,'シフト記号表（勤務時間帯）'!$C$6:$U$35,19,FALSE))</f>
        <v/>
      </c>
      <c r="AC243" s="239" t="str">
        <f>IF(AC241="","",VLOOKUP(AC241,'シフト記号表（勤務時間帯）'!$C$6:$U$35,19,FALSE))</f>
        <v/>
      </c>
      <c r="AD243" s="239" t="str">
        <f>IF(AD241="","",VLOOKUP(AD241,'シフト記号表（勤務時間帯）'!$C$6:$U$35,19,FALSE))</f>
        <v/>
      </c>
      <c r="AE243" s="239" t="str">
        <f>IF(AE241="","",VLOOKUP(AE241,'シフト記号表（勤務時間帯）'!$C$6:$U$35,19,FALSE))</f>
        <v/>
      </c>
      <c r="AF243" s="240" t="str">
        <f>IF(AF241="","",VLOOKUP(AF241,'シフト記号表（勤務時間帯）'!$C$6:$U$35,19,FALSE))</f>
        <v/>
      </c>
      <c r="AG243" s="238" t="str">
        <f>IF(AG241="","",VLOOKUP(AG241,'シフト記号表（勤務時間帯）'!$C$6:$U$35,19,FALSE))</f>
        <v/>
      </c>
      <c r="AH243" s="239" t="str">
        <f>IF(AH241="","",VLOOKUP(AH241,'シフト記号表（勤務時間帯）'!$C$6:$U$35,19,FALSE))</f>
        <v/>
      </c>
      <c r="AI243" s="239" t="str">
        <f>IF(AI241="","",VLOOKUP(AI241,'シフト記号表（勤務時間帯）'!$C$6:$U$35,19,FALSE))</f>
        <v/>
      </c>
      <c r="AJ243" s="239" t="str">
        <f>IF(AJ241="","",VLOOKUP(AJ241,'シフト記号表（勤務時間帯）'!$C$6:$U$35,19,FALSE))</f>
        <v/>
      </c>
      <c r="AK243" s="239" t="str">
        <f>IF(AK241="","",VLOOKUP(AK241,'シフト記号表（勤務時間帯）'!$C$6:$U$35,19,FALSE))</f>
        <v/>
      </c>
      <c r="AL243" s="239" t="str">
        <f>IF(AL241="","",VLOOKUP(AL241,'シフト記号表（勤務時間帯）'!$C$6:$U$35,19,FALSE))</f>
        <v/>
      </c>
      <c r="AM243" s="240" t="str">
        <f>IF(AM241="","",VLOOKUP(AM241,'シフト記号表（勤務時間帯）'!$C$6:$U$35,19,FALSE))</f>
        <v/>
      </c>
      <c r="AN243" s="238" t="str">
        <f>IF(AN241="","",VLOOKUP(AN241,'シフト記号表（勤務時間帯）'!$C$6:$U$35,19,FALSE))</f>
        <v/>
      </c>
      <c r="AO243" s="239" t="str">
        <f>IF(AO241="","",VLOOKUP(AO241,'シフト記号表（勤務時間帯）'!$C$6:$U$35,19,FALSE))</f>
        <v/>
      </c>
      <c r="AP243" s="239" t="str">
        <f>IF(AP241="","",VLOOKUP(AP241,'シフト記号表（勤務時間帯）'!$C$6:$U$35,19,FALSE))</f>
        <v/>
      </c>
      <c r="AQ243" s="239" t="str">
        <f>IF(AQ241="","",VLOOKUP(AQ241,'シフト記号表（勤務時間帯）'!$C$6:$U$35,19,FALSE))</f>
        <v/>
      </c>
      <c r="AR243" s="239" t="str">
        <f>IF(AR241="","",VLOOKUP(AR241,'シフト記号表（勤務時間帯）'!$C$6:$U$35,19,FALSE))</f>
        <v/>
      </c>
      <c r="AS243" s="239" t="str">
        <f>IF(AS241="","",VLOOKUP(AS241,'シフト記号表（勤務時間帯）'!$C$6:$U$35,19,FALSE))</f>
        <v/>
      </c>
      <c r="AT243" s="240" t="str">
        <f>IF(AT241="","",VLOOKUP(AT241,'シフト記号表（勤務時間帯）'!$C$6:$U$35,19,FALSE))</f>
        <v/>
      </c>
      <c r="AU243" s="238" t="str">
        <f>IF(AU241="","",VLOOKUP(AU241,'シフト記号表（勤務時間帯）'!$C$6:$U$35,19,FALSE))</f>
        <v/>
      </c>
      <c r="AV243" s="239" t="str">
        <f>IF(AV241="","",VLOOKUP(AV241,'シフト記号表（勤務時間帯）'!$C$6:$U$35,19,FALSE))</f>
        <v/>
      </c>
      <c r="AW243" s="239" t="str">
        <f>IF(AW241="","",VLOOKUP(AW241,'シフト記号表（勤務時間帯）'!$C$6:$U$35,19,FALSE))</f>
        <v/>
      </c>
      <c r="AX243" s="1264" t="str">
        <f>IF($BB$3="４週",SUM(S243:AT243),IF($BB$3="暦月",SUM(S243:AW243),""))</f>
        <v/>
      </c>
      <c r="AY243" s="1265"/>
      <c r="AZ243" s="1266" t="str">
        <f>IF($BB$3="４週",AX243/4,IF($BB$3="暦月",'勤務表（参考様式１_100名まで）'!AX243/('勤務表（参考様式１_100名まで）'!$BB$8/7),""))</f>
        <v/>
      </c>
      <c r="BA243" s="1267"/>
      <c r="BB243" s="1251"/>
      <c r="BC243" s="1252"/>
      <c r="BD243" s="1252"/>
      <c r="BE243" s="1252"/>
      <c r="BF243" s="1253"/>
    </row>
    <row r="244" spans="2:58" ht="20.25" customHeight="1" x14ac:dyDescent="0.2">
      <c r="B244" s="1268">
        <f>B241+1</f>
        <v>75</v>
      </c>
      <c r="C244" s="1269"/>
      <c r="D244" s="1270"/>
      <c r="E244" s="1271"/>
      <c r="F244" s="241"/>
      <c r="G244" s="1278"/>
      <c r="H244" s="1281"/>
      <c r="I244" s="1282"/>
      <c r="J244" s="1282"/>
      <c r="K244" s="1283"/>
      <c r="L244" s="1285"/>
      <c r="M244" s="1246"/>
      <c r="N244" s="1246"/>
      <c r="O244" s="1247"/>
      <c r="P244" s="1288" t="s">
        <v>340</v>
      </c>
      <c r="Q244" s="1289"/>
      <c r="R244" s="1290"/>
      <c r="S244" s="230"/>
      <c r="T244" s="231"/>
      <c r="U244" s="231"/>
      <c r="V244" s="231"/>
      <c r="W244" s="231"/>
      <c r="X244" s="231"/>
      <c r="Y244" s="232"/>
      <c r="Z244" s="230"/>
      <c r="AA244" s="231"/>
      <c r="AB244" s="231"/>
      <c r="AC244" s="231"/>
      <c r="AD244" s="231"/>
      <c r="AE244" s="231"/>
      <c r="AF244" s="232"/>
      <c r="AG244" s="230"/>
      <c r="AH244" s="231"/>
      <c r="AI244" s="231"/>
      <c r="AJ244" s="231"/>
      <c r="AK244" s="231"/>
      <c r="AL244" s="231"/>
      <c r="AM244" s="232"/>
      <c r="AN244" s="230"/>
      <c r="AO244" s="231"/>
      <c r="AP244" s="231"/>
      <c r="AQ244" s="231"/>
      <c r="AR244" s="231"/>
      <c r="AS244" s="231"/>
      <c r="AT244" s="232"/>
      <c r="AU244" s="230"/>
      <c r="AV244" s="231"/>
      <c r="AW244" s="231"/>
      <c r="AX244" s="1241"/>
      <c r="AY244" s="1242"/>
      <c r="AZ244" s="1243"/>
      <c r="BA244" s="1244"/>
      <c r="BB244" s="1245"/>
      <c r="BC244" s="1246"/>
      <c r="BD244" s="1246"/>
      <c r="BE244" s="1246"/>
      <c r="BF244" s="1247"/>
    </row>
    <row r="245" spans="2:58" ht="20.25" customHeight="1" x14ac:dyDescent="0.2">
      <c r="B245" s="1268"/>
      <c r="C245" s="1272"/>
      <c r="D245" s="1273"/>
      <c r="E245" s="1274"/>
      <c r="F245" s="233"/>
      <c r="G245" s="1279"/>
      <c r="H245" s="1284"/>
      <c r="I245" s="1282"/>
      <c r="J245" s="1282"/>
      <c r="K245" s="1283"/>
      <c r="L245" s="1286"/>
      <c r="M245" s="1249"/>
      <c r="N245" s="1249"/>
      <c r="O245" s="1250"/>
      <c r="P245" s="1254" t="s">
        <v>341</v>
      </c>
      <c r="Q245" s="1255"/>
      <c r="R245" s="1256"/>
      <c r="S245" s="234" t="str">
        <f>IF(S244="","",VLOOKUP(S244,'シフト記号表（勤務時間帯）'!$C$6:$K$35,9,FALSE))</f>
        <v/>
      </c>
      <c r="T245" s="235" t="str">
        <f>IF(T244="","",VLOOKUP(T244,'シフト記号表（勤務時間帯）'!$C$6:$K$35,9,FALSE))</f>
        <v/>
      </c>
      <c r="U245" s="235" t="str">
        <f>IF(U244="","",VLOOKUP(U244,'シフト記号表（勤務時間帯）'!$C$6:$K$35,9,FALSE))</f>
        <v/>
      </c>
      <c r="V245" s="235" t="str">
        <f>IF(V244="","",VLOOKUP(V244,'シフト記号表（勤務時間帯）'!$C$6:$K$35,9,FALSE))</f>
        <v/>
      </c>
      <c r="W245" s="235" t="str">
        <f>IF(W244="","",VLOOKUP(W244,'シフト記号表（勤務時間帯）'!$C$6:$K$35,9,FALSE))</f>
        <v/>
      </c>
      <c r="X245" s="235" t="str">
        <f>IF(X244="","",VLOOKUP(X244,'シフト記号表（勤務時間帯）'!$C$6:$K$35,9,FALSE))</f>
        <v/>
      </c>
      <c r="Y245" s="236" t="str">
        <f>IF(Y244="","",VLOOKUP(Y244,'シフト記号表（勤務時間帯）'!$C$6:$K$35,9,FALSE))</f>
        <v/>
      </c>
      <c r="Z245" s="234" t="str">
        <f>IF(Z244="","",VLOOKUP(Z244,'シフト記号表（勤務時間帯）'!$C$6:$K$35,9,FALSE))</f>
        <v/>
      </c>
      <c r="AA245" s="235" t="str">
        <f>IF(AA244="","",VLOOKUP(AA244,'シフト記号表（勤務時間帯）'!$C$6:$K$35,9,FALSE))</f>
        <v/>
      </c>
      <c r="AB245" s="235" t="str">
        <f>IF(AB244="","",VLOOKUP(AB244,'シフト記号表（勤務時間帯）'!$C$6:$K$35,9,FALSE))</f>
        <v/>
      </c>
      <c r="AC245" s="235" t="str">
        <f>IF(AC244="","",VLOOKUP(AC244,'シフト記号表（勤務時間帯）'!$C$6:$K$35,9,FALSE))</f>
        <v/>
      </c>
      <c r="AD245" s="235" t="str">
        <f>IF(AD244="","",VLOOKUP(AD244,'シフト記号表（勤務時間帯）'!$C$6:$K$35,9,FALSE))</f>
        <v/>
      </c>
      <c r="AE245" s="235" t="str">
        <f>IF(AE244="","",VLOOKUP(AE244,'シフト記号表（勤務時間帯）'!$C$6:$K$35,9,FALSE))</f>
        <v/>
      </c>
      <c r="AF245" s="236" t="str">
        <f>IF(AF244="","",VLOOKUP(AF244,'シフト記号表（勤務時間帯）'!$C$6:$K$35,9,FALSE))</f>
        <v/>
      </c>
      <c r="AG245" s="234" t="str">
        <f>IF(AG244="","",VLOOKUP(AG244,'シフト記号表（勤務時間帯）'!$C$6:$K$35,9,FALSE))</f>
        <v/>
      </c>
      <c r="AH245" s="235" t="str">
        <f>IF(AH244="","",VLOOKUP(AH244,'シフト記号表（勤務時間帯）'!$C$6:$K$35,9,FALSE))</f>
        <v/>
      </c>
      <c r="AI245" s="235" t="str">
        <f>IF(AI244="","",VLOOKUP(AI244,'シフト記号表（勤務時間帯）'!$C$6:$K$35,9,FALSE))</f>
        <v/>
      </c>
      <c r="AJ245" s="235" t="str">
        <f>IF(AJ244="","",VLOOKUP(AJ244,'シフト記号表（勤務時間帯）'!$C$6:$K$35,9,FALSE))</f>
        <v/>
      </c>
      <c r="AK245" s="235" t="str">
        <f>IF(AK244="","",VLOOKUP(AK244,'シフト記号表（勤務時間帯）'!$C$6:$K$35,9,FALSE))</f>
        <v/>
      </c>
      <c r="AL245" s="235" t="str">
        <f>IF(AL244="","",VLOOKUP(AL244,'シフト記号表（勤務時間帯）'!$C$6:$K$35,9,FALSE))</f>
        <v/>
      </c>
      <c r="AM245" s="236" t="str">
        <f>IF(AM244="","",VLOOKUP(AM244,'シフト記号表（勤務時間帯）'!$C$6:$K$35,9,FALSE))</f>
        <v/>
      </c>
      <c r="AN245" s="234" t="str">
        <f>IF(AN244="","",VLOOKUP(AN244,'シフト記号表（勤務時間帯）'!$C$6:$K$35,9,FALSE))</f>
        <v/>
      </c>
      <c r="AO245" s="235" t="str">
        <f>IF(AO244="","",VLOOKUP(AO244,'シフト記号表（勤務時間帯）'!$C$6:$K$35,9,FALSE))</f>
        <v/>
      </c>
      <c r="AP245" s="235" t="str">
        <f>IF(AP244="","",VLOOKUP(AP244,'シフト記号表（勤務時間帯）'!$C$6:$K$35,9,FALSE))</f>
        <v/>
      </c>
      <c r="AQ245" s="235" t="str">
        <f>IF(AQ244="","",VLOOKUP(AQ244,'シフト記号表（勤務時間帯）'!$C$6:$K$35,9,FALSE))</f>
        <v/>
      </c>
      <c r="AR245" s="235" t="str">
        <f>IF(AR244="","",VLOOKUP(AR244,'シフト記号表（勤務時間帯）'!$C$6:$K$35,9,FALSE))</f>
        <v/>
      </c>
      <c r="AS245" s="235" t="str">
        <f>IF(AS244="","",VLOOKUP(AS244,'シフト記号表（勤務時間帯）'!$C$6:$K$35,9,FALSE))</f>
        <v/>
      </c>
      <c r="AT245" s="236" t="str">
        <f>IF(AT244="","",VLOOKUP(AT244,'シフト記号表（勤務時間帯）'!$C$6:$K$35,9,FALSE))</f>
        <v/>
      </c>
      <c r="AU245" s="234" t="str">
        <f>IF(AU244="","",VLOOKUP(AU244,'シフト記号表（勤務時間帯）'!$C$6:$K$35,9,FALSE))</f>
        <v/>
      </c>
      <c r="AV245" s="235" t="str">
        <f>IF(AV244="","",VLOOKUP(AV244,'シフト記号表（勤務時間帯）'!$C$6:$K$35,9,FALSE))</f>
        <v/>
      </c>
      <c r="AW245" s="235" t="str">
        <f>IF(AW244="","",VLOOKUP(AW244,'シフト記号表（勤務時間帯）'!$C$6:$K$35,9,FALSE))</f>
        <v/>
      </c>
      <c r="AX245" s="1257" t="str">
        <f>IF($BB$3="４週",SUM(S245:AT245),IF($BB$3="暦月",SUM(S245:AW245),""))</f>
        <v/>
      </c>
      <c r="AY245" s="1258"/>
      <c r="AZ245" s="1259" t="str">
        <f>IF($BB$3="４週",AX245/4,IF($BB$3="暦月",'勤務表（参考様式１_100名まで）'!AX245/('勤務表（参考様式１_100名まで）'!$BB$8/7),""))</f>
        <v/>
      </c>
      <c r="BA245" s="1260"/>
      <c r="BB245" s="1248"/>
      <c r="BC245" s="1249"/>
      <c r="BD245" s="1249"/>
      <c r="BE245" s="1249"/>
      <c r="BF245" s="1250"/>
    </row>
    <row r="246" spans="2:58" ht="20.25" customHeight="1" x14ac:dyDescent="0.2">
      <c r="B246" s="1268"/>
      <c r="C246" s="1275"/>
      <c r="D246" s="1276"/>
      <c r="E246" s="1277"/>
      <c r="F246" s="242">
        <f>C244</f>
        <v>0</v>
      </c>
      <c r="G246" s="1280"/>
      <c r="H246" s="1284"/>
      <c r="I246" s="1282"/>
      <c r="J246" s="1282"/>
      <c r="K246" s="1283"/>
      <c r="L246" s="1287"/>
      <c r="M246" s="1252"/>
      <c r="N246" s="1252"/>
      <c r="O246" s="1253"/>
      <c r="P246" s="1261" t="s">
        <v>342</v>
      </c>
      <c r="Q246" s="1262"/>
      <c r="R246" s="1263"/>
      <c r="S246" s="238" t="str">
        <f>IF(S244="","",VLOOKUP(S244,'シフト記号表（勤務時間帯）'!$C$6:$U$35,19,FALSE))</f>
        <v/>
      </c>
      <c r="T246" s="239" t="str">
        <f>IF(T244="","",VLOOKUP(T244,'シフト記号表（勤務時間帯）'!$C$6:$U$35,19,FALSE))</f>
        <v/>
      </c>
      <c r="U246" s="239" t="str">
        <f>IF(U244="","",VLOOKUP(U244,'シフト記号表（勤務時間帯）'!$C$6:$U$35,19,FALSE))</f>
        <v/>
      </c>
      <c r="V246" s="239" t="str">
        <f>IF(V244="","",VLOOKUP(V244,'シフト記号表（勤務時間帯）'!$C$6:$U$35,19,FALSE))</f>
        <v/>
      </c>
      <c r="W246" s="239" t="str">
        <f>IF(W244="","",VLOOKUP(W244,'シフト記号表（勤務時間帯）'!$C$6:$U$35,19,FALSE))</f>
        <v/>
      </c>
      <c r="X246" s="239" t="str">
        <f>IF(X244="","",VLOOKUP(X244,'シフト記号表（勤務時間帯）'!$C$6:$U$35,19,FALSE))</f>
        <v/>
      </c>
      <c r="Y246" s="240" t="str">
        <f>IF(Y244="","",VLOOKUP(Y244,'シフト記号表（勤務時間帯）'!$C$6:$U$35,19,FALSE))</f>
        <v/>
      </c>
      <c r="Z246" s="238" t="str">
        <f>IF(Z244="","",VLOOKUP(Z244,'シフト記号表（勤務時間帯）'!$C$6:$U$35,19,FALSE))</f>
        <v/>
      </c>
      <c r="AA246" s="239" t="str">
        <f>IF(AA244="","",VLOOKUP(AA244,'シフト記号表（勤務時間帯）'!$C$6:$U$35,19,FALSE))</f>
        <v/>
      </c>
      <c r="AB246" s="239" t="str">
        <f>IF(AB244="","",VLOOKUP(AB244,'シフト記号表（勤務時間帯）'!$C$6:$U$35,19,FALSE))</f>
        <v/>
      </c>
      <c r="AC246" s="239" t="str">
        <f>IF(AC244="","",VLOOKUP(AC244,'シフト記号表（勤務時間帯）'!$C$6:$U$35,19,FALSE))</f>
        <v/>
      </c>
      <c r="AD246" s="239" t="str">
        <f>IF(AD244="","",VLOOKUP(AD244,'シフト記号表（勤務時間帯）'!$C$6:$U$35,19,FALSE))</f>
        <v/>
      </c>
      <c r="AE246" s="239" t="str">
        <f>IF(AE244="","",VLOOKUP(AE244,'シフト記号表（勤務時間帯）'!$C$6:$U$35,19,FALSE))</f>
        <v/>
      </c>
      <c r="AF246" s="240" t="str">
        <f>IF(AF244="","",VLOOKUP(AF244,'シフト記号表（勤務時間帯）'!$C$6:$U$35,19,FALSE))</f>
        <v/>
      </c>
      <c r="AG246" s="238" t="str">
        <f>IF(AG244="","",VLOOKUP(AG244,'シフト記号表（勤務時間帯）'!$C$6:$U$35,19,FALSE))</f>
        <v/>
      </c>
      <c r="AH246" s="239" t="str">
        <f>IF(AH244="","",VLOOKUP(AH244,'シフト記号表（勤務時間帯）'!$C$6:$U$35,19,FALSE))</f>
        <v/>
      </c>
      <c r="AI246" s="239" t="str">
        <f>IF(AI244="","",VLOOKUP(AI244,'シフト記号表（勤務時間帯）'!$C$6:$U$35,19,FALSE))</f>
        <v/>
      </c>
      <c r="AJ246" s="239" t="str">
        <f>IF(AJ244="","",VLOOKUP(AJ244,'シフト記号表（勤務時間帯）'!$C$6:$U$35,19,FALSE))</f>
        <v/>
      </c>
      <c r="AK246" s="239" t="str">
        <f>IF(AK244="","",VLOOKUP(AK244,'シフト記号表（勤務時間帯）'!$C$6:$U$35,19,FALSE))</f>
        <v/>
      </c>
      <c r="AL246" s="239" t="str">
        <f>IF(AL244="","",VLOOKUP(AL244,'シフト記号表（勤務時間帯）'!$C$6:$U$35,19,FALSE))</f>
        <v/>
      </c>
      <c r="AM246" s="240" t="str">
        <f>IF(AM244="","",VLOOKUP(AM244,'シフト記号表（勤務時間帯）'!$C$6:$U$35,19,FALSE))</f>
        <v/>
      </c>
      <c r="AN246" s="238" t="str">
        <f>IF(AN244="","",VLOOKUP(AN244,'シフト記号表（勤務時間帯）'!$C$6:$U$35,19,FALSE))</f>
        <v/>
      </c>
      <c r="AO246" s="239" t="str">
        <f>IF(AO244="","",VLOOKUP(AO244,'シフト記号表（勤務時間帯）'!$C$6:$U$35,19,FALSE))</f>
        <v/>
      </c>
      <c r="AP246" s="239" t="str">
        <f>IF(AP244="","",VLOOKUP(AP244,'シフト記号表（勤務時間帯）'!$C$6:$U$35,19,FALSE))</f>
        <v/>
      </c>
      <c r="AQ246" s="239" t="str">
        <f>IF(AQ244="","",VLOOKUP(AQ244,'シフト記号表（勤務時間帯）'!$C$6:$U$35,19,FALSE))</f>
        <v/>
      </c>
      <c r="AR246" s="239" t="str">
        <f>IF(AR244="","",VLOOKUP(AR244,'シフト記号表（勤務時間帯）'!$C$6:$U$35,19,FALSE))</f>
        <v/>
      </c>
      <c r="AS246" s="239" t="str">
        <f>IF(AS244="","",VLOOKUP(AS244,'シフト記号表（勤務時間帯）'!$C$6:$U$35,19,FALSE))</f>
        <v/>
      </c>
      <c r="AT246" s="240" t="str">
        <f>IF(AT244="","",VLOOKUP(AT244,'シフト記号表（勤務時間帯）'!$C$6:$U$35,19,FALSE))</f>
        <v/>
      </c>
      <c r="AU246" s="238" t="str">
        <f>IF(AU244="","",VLOOKUP(AU244,'シフト記号表（勤務時間帯）'!$C$6:$U$35,19,FALSE))</f>
        <v/>
      </c>
      <c r="AV246" s="239" t="str">
        <f>IF(AV244="","",VLOOKUP(AV244,'シフト記号表（勤務時間帯）'!$C$6:$U$35,19,FALSE))</f>
        <v/>
      </c>
      <c r="AW246" s="239" t="str">
        <f>IF(AW244="","",VLOOKUP(AW244,'シフト記号表（勤務時間帯）'!$C$6:$U$35,19,FALSE))</f>
        <v/>
      </c>
      <c r="AX246" s="1264" t="str">
        <f>IF($BB$3="４週",SUM(S246:AT246),IF($BB$3="暦月",SUM(S246:AW246),""))</f>
        <v/>
      </c>
      <c r="AY246" s="1265"/>
      <c r="AZ246" s="1266" t="str">
        <f>IF($BB$3="４週",AX246/4,IF($BB$3="暦月",'勤務表（参考様式１_100名まで）'!AX246/('勤務表（参考様式１_100名まで）'!$BB$8/7),""))</f>
        <v/>
      </c>
      <c r="BA246" s="1267"/>
      <c r="BB246" s="1251"/>
      <c r="BC246" s="1252"/>
      <c r="BD246" s="1252"/>
      <c r="BE246" s="1252"/>
      <c r="BF246" s="1253"/>
    </row>
    <row r="247" spans="2:58" ht="20.25" customHeight="1" x14ac:dyDescent="0.2">
      <c r="B247" s="1268">
        <f>B244+1</f>
        <v>76</v>
      </c>
      <c r="C247" s="1269"/>
      <c r="D247" s="1270"/>
      <c r="E247" s="1271"/>
      <c r="F247" s="241"/>
      <c r="G247" s="1278"/>
      <c r="H247" s="1281"/>
      <c r="I247" s="1282"/>
      <c r="J247" s="1282"/>
      <c r="K247" s="1283"/>
      <c r="L247" s="1285"/>
      <c r="M247" s="1246"/>
      <c r="N247" s="1246"/>
      <c r="O247" s="1247"/>
      <c r="P247" s="1288" t="s">
        <v>340</v>
      </c>
      <c r="Q247" s="1289"/>
      <c r="R247" s="1290"/>
      <c r="S247" s="230"/>
      <c r="T247" s="231"/>
      <c r="U247" s="231"/>
      <c r="V247" s="231"/>
      <c r="W247" s="231"/>
      <c r="X247" s="231"/>
      <c r="Y247" s="232"/>
      <c r="Z247" s="230"/>
      <c r="AA247" s="231"/>
      <c r="AB247" s="231"/>
      <c r="AC247" s="231"/>
      <c r="AD247" s="231"/>
      <c r="AE247" s="231"/>
      <c r="AF247" s="232"/>
      <c r="AG247" s="230"/>
      <c r="AH247" s="231"/>
      <c r="AI247" s="231"/>
      <c r="AJ247" s="231"/>
      <c r="AK247" s="231"/>
      <c r="AL247" s="231"/>
      <c r="AM247" s="232"/>
      <c r="AN247" s="230"/>
      <c r="AO247" s="231"/>
      <c r="AP247" s="231"/>
      <c r="AQ247" s="231"/>
      <c r="AR247" s="231"/>
      <c r="AS247" s="231"/>
      <c r="AT247" s="232"/>
      <c r="AU247" s="230"/>
      <c r="AV247" s="231"/>
      <c r="AW247" s="231"/>
      <c r="AX247" s="1241"/>
      <c r="AY247" s="1242"/>
      <c r="AZ247" s="1243"/>
      <c r="BA247" s="1244"/>
      <c r="BB247" s="1245"/>
      <c r="BC247" s="1246"/>
      <c r="BD247" s="1246"/>
      <c r="BE247" s="1246"/>
      <c r="BF247" s="1247"/>
    </row>
    <row r="248" spans="2:58" ht="20.25" customHeight="1" x14ac:dyDescent="0.2">
      <c r="B248" s="1268"/>
      <c r="C248" s="1272"/>
      <c r="D248" s="1273"/>
      <c r="E248" s="1274"/>
      <c r="F248" s="233"/>
      <c r="G248" s="1279"/>
      <c r="H248" s="1284"/>
      <c r="I248" s="1282"/>
      <c r="J248" s="1282"/>
      <c r="K248" s="1283"/>
      <c r="L248" s="1286"/>
      <c r="M248" s="1249"/>
      <c r="N248" s="1249"/>
      <c r="O248" s="1250"/>
      <c r="P248" s="1254" t="s">
        <v>341</v>
      </c>
      <c r="Q248" s="1255"/>
      <c r="R248" s="1256"/>
      <c r="S248" s="234" t="str">
        <f>IF(S247="","",VLOOKUP(S247,'シフト記号表（勤務時間帯）'!$C$6:$K$35,9,FALSE))</f>
        <v/>
      </c>
      <c r="T248" s="235" t="str">
        <f>IF(T247="","",VLOOKUP(T247,'シフト記号表（勤務時間帯）'!$C$6:$K$35,9,FALSE))</f>
        <v/>
      </c>
      <c r="U248" s="235" t="str">
        <f>IF(U247="","",VLOOKUP(U247,'シフト記号表（勤務時間帯）'!$C$6:$K$35,9,FALSE))</f>
        <v/>
      </c>
      <c r="V248" s="235" t="str">
        <f>IF(V247="","",VLOOKUP(V247,'シフト記号表（勤務時間帯）'!$C$6:$K$35,9,FALSE))</f>
        <v/>
      </c>
      <c r="W248" s="235" t="str">
        <f>IF(W247="","",VLOOKUP(W247,'シフト記号表（勤務時間帯）'!$C$6:$K$35,9,FALSE))</f>
        <v/>
      </c>
      <c r="X248" s="235" t="str">
        <f>IF(X247="","",VLOOKUP(X247,'シフト記号表（勤務時間帯）'!$C$6:$K$35,9,FALSE))</f>
        <v/>
      </c>
      <c r="Y248" s="236" t="str">
        <f>IF(Y247="","",VLOOKUP(Y247,'シフト記号表（勤務時間帯）'!$C$6:$K$35,9,FALSE))</f>
        <v/>
      </c>
      <c r="Z248" s="234" t="str">
        <f>IF(Z247="","",VLOOKUP(Z247,'シフト記号表（勤務時間帯）'!$C$6:$K$35,9,FALSE))</f>
        <v/>
      </c>
      <c r="AA248" s="235" t="str">
        <f>IF(AA247="","",VLOOKUP(AA247,'シフト記号表（勤務時間帯）'!$C$6:$K$35,9,FALSE))</f>
        <v/>
      </c>
      <c r="AB248" s="235" t="str">
        <f>IF(AB247="","",VLOOKUP(AB247,'シフト記号表（勤務時間帯）'!$C$6:$K$35,9,FALSE))</f>
        <v/>
      </c>
      <c r="AC248" s="235" t="str">
        <f>IF(AC247="","",VLOOKUP(AC247,'シフト記号表（勤務時間帯）'!$C$6:$K$35,9,FALSE))</f>
        <v/>
      </c>
      <c r="AD248" s="235" t="str">
        <f>IF(AD247="","",VLOOKUP(AD247,'シフト記号表（勤務時間帯）'!$C$6:$K$35,9,FALSE))</f>
        <v/>
      </c>
      <c r="AE248" s="235" t="str">
        <f>IF(AE247="","",VLOOKUP(AE247,'シフト記号表（勤務時間帯）'!$C$6:$K$35,9,FALSE))</f>
        <v/>
      </c>
      <c r="AF248" s="236" t="str">
        <f>IF(AF247="","",VLOOKUP(AF247,'シフト記号表（勤務時間帯）'!$C$6:$K$35,9,FALSE))</f>
        <v/>
      </c>
      <c r="AG248" s="234" t="str">
        <f>IF(AG247="","",VLOOKUP(AG247,'シフト記号表（勤務時間帯）'!$C$6:$K$35,9,FALSE))</f>
        <v/>
      </c>
      <c r="AH248" s="235" t="str">
        <f>IF(AH247="","",VLOOKUP(AH247,'シフト記号表（勤務時間帯）'!$C$6:$K$35,9,FALSE))</f>
        <v/>
      </c>
      <c r="AI248" s="235" t="str">
        <f>IF(AI247="","",VLOOKUP(AI247,'シフト記号表（勤務時間帯）'!$C$6:$K$35,9,FALSE))</f>
        <v/>
      </c>
      <c r="AJ248" s="235" t="str">
        <f>IF(AJ247="","",VLOOKUP(AJ247,'シフト記号表（勤務時間帯）'!$C$6:$K$35,9,FALSE))</f>
        <v/>
      </c>
      <c r="AK248" s="235" t="str">
        <f>IF(AK247="","",VLOOKUP(AK247,'シフト記号表（勤務時間帯）'!$C$6:$K$35,9,FALSE))</f>
        <v/>
      </c>
      <c r="AL248" s="235" t="str">
        <f>IF(AL247="","",VLOOKUP(AL247,'シフト記号表（勤務時間帯）'!$C$6:$K$35,9,FALSE))</f>
        <v/>
      </c>
      <c r="AM248" s="236" t="str">
        <f>IF(AM247="","",VLOOKUP(AM247,'シフト記号表（勤務時間帯）'!$C$6:$K$35,9,FALSE))</f>
        <v/>
      </c>
      <c r="AN248" s="234" t="str">
        <f>IF(AN247="","",VLOOKUP(AN247,'シフト記号表（勤務時間帯）'!$C$6:$K$35,9,FALSE))</f>
        <v/>
      </c>
      <c r="AO248" s="235" t="str">
        <f>IF(AO247="","",VLOOKUP(AO247,'シフト記号表（勤務時間帯）'!$C$6:$K$35,9,FALSE))</f>
        <v/>
      </c>
      <c r="AP248" s="235" t="str">
        <f>IF(AP247="","",VLOOKUP(AP247,'シフト記号表（勤務時間帯）'!$C$6:$K$35,9,FALSE))</f>
        <v/>
      </c>
      <c r="AQ248" s="235" t="str">
        <f>IF(AQ247="","",VLOOKUP(AQ247,'シフト記号表（勤務時間帯）'!$C$6:$K$35,9,FALSE))</f>
        <v/>
      </c>
      <c r="AR248" s="235" t="str">
        <f>IF(AR247="","",VLOOKUP(AR247,'シフト記号表（勤務時間帯）'!$C$6:$K$35,9,FALSE))</f>
        <v/>
      </c>
      <c r="AS248" s="235" t="str">
        <f>IF(AS247="","",VLOOKUP(AS247,'シフト記号表（勤務時間帯）'!$C$6:$K$35,9,FALSE))</f>
        <v/>
      </c>
      <c r="AT248" s="236" t="str">
        <f>IF(AT247="","",VLOOKUP(AT247,'シフト記号表（勤務時間帯）'!$C$6:$K$35,9,FALSE))</f>
        <v/>
      </c>
      <c r="AU248" s="234" t="str">
        <f>IF(AU247="","",VLOOKUP(AU247,'シフト記号表（勤務時間帯）'!$C$6:$K$35,9,FALSE))</f>
        <v/>
      </c>
      <c r="AV248" s="235" t="str">
        <f>IF(AV247="","",VLOOKUP(AV247,'シフト記号表（勤務時間帯）'!$C$6:$K$35,9,FALSE))</f>
        <v/>
      </c>
      <c r="AW248" s="235" t="str">
        <f>IF(AW247="","",VLOOKUP(AW247,'シフト記号表（勤務時間帯）'!$C$6:$K$35,9,FALSE))</f>
        <v/>
      </c>
      <c r="AX248" s="1257" t="str">
        <f>IF($BB$3="４週",SUM(S248:AT248),IF($BB$3="暦月",SUM(S248:AW248),""))</f>
        <v/>
      </c>
      <c r="AY248" s="1258"/>
      <c r="AZ248" s="1259" t="str">
        <f>IF($BB$3="４週",AX248/4,IF($BB$3="暦月",'勤務表（参考様式１_100名まで）'!AX248/('勤務表（参考様式１_100名まで）'!$BB$8/7),""))</f>
        <v/>
      </c>
      <c r="BA248" s="1260"/>
      <c r="BB248" s="1248"/>
      <c r="BC248" s="1249"/>
      <c r="BD248" s="1249"/>
      <c r="BE248" s="1249"/>
      <c r="BF248" s="1250"/>
    </row>
    <row r="249" spans="2:58" ht="20.25" customHeight="1" x14ac:dyDescent="0.2">
      <c r="B249" s="1268"/>
      <c r="C249" s="1275"/>
      <c r="D249" s="1276"/>
      <c r="E249" s="1277"/>
      <c r="F249" s="242">
        <f>C247</f>
        <v>0</v>
      </c>
      <c r="G249" s="1280"/>
      <c r="H249" s="1284"/>
      <c r="I249" s="1282"/>
      <c r="J249" s="1282"/>
      <c r="K249" s="1283"/>
      <c r="L249" s="1287"/>
      <c r="M249" s="1252"/>
      <c r="N249" s="1252"/>
      <c r="O249" s="1253"/>
      <c r="P249" s="1261" t="s">
        <v>342</v>
      </c>
      <c r="Q249" s="1262"/>
      <c r="R249" s="1263"/>
      <c r="S249" s="238" t="str">
        <f>IF(S247="","",VLOOKUP(S247,'シフト記号表（勤務時間帯）'!$C$6:$U$35,19,FALSE))</f>
        <v/>
      </c>
      <c r="T249" s="239" t="str">
        <f>IF(T247="","",VLOOKUP(T247,'シフト記号表（勤務時間帯）'!$C$6:$U$35,19,FALSE))</f>
        <v/>
      </c>
      <c r="U249" s="239" t="str">
        <f>IF(U247="","",VLOOKUP(U247,'シフト記号表（勤務時間帯）'!$C$6:$U$35,19,FALSE))</f>
        <v/>
      </c>
      <c r="V249" s="239" t="str">
        <f>IF(V247="","",VLOOKUP(V247,'シフト記号表（勤務時間帯）'!$C$6:$U$35,19,FALSE))</f>
        <v/>
      </c>
      <c r="W249" s="239" t="str">
        <f>IF(W247="","",VLOOKUP(W247,'シフト記号表（勤務時間帯）'!$C$6:$U$35,19,FALSE))</f>
        <v/>
      </c>
      <c r="X249" s="239" t="str">
        <f>IF(X247="","",VLOOKUP(X247,'シフト記号表（勤務時間帯）'!$C$6:$U$35,19,FALSE))</f>
        <v/>
      </c>
      <c r="Y249" s="240" t="str">
        <f>IF(Y247="","",VLOOKUP(Y247,'シフト記号表（勤務時間帯）'!$C$6:$U$35,19,FALSE))</f>
        <v/>
      </c>
      <c r="Z249" s="238" t="str">
        <f>IF(Z247="","",VLOOKUP(Z247,'シフト記号表（勤務時間帯）'!$C$6:$U$35,19,FALSE))</f>
        <v/>
      </c>
      <c r="AA249" s="239" t="str">
        <f>IF(AA247="","",VLOOKUP(AA247,'シフト記号表（勤務時間帯）'!$C$6:$U$35,19,FALSE))</f>
        <v/>
      </c>
      <c r="AB249" s="239" t="str">
        <f>IF(AB247="","",VLOOKUP(AB247,'シフト記号表（勤務時間帯）'!$C$6:$U$35,19,FALSE))</f>
        <v/>
      </c>
      <c r="AC249" s="239" t="str">
        <f>IF(AC247="","",VLOOKUP(AC247,'シフト記号表（勤務時間帯）'!$C$6:$U$35,19,FALSE))</f>
        <v/>
      </c>
      <c r="AD249" s="239" t="str">
        <f>IF(AD247="","",VLOOKUP(AD247,'シフト記号表（勤務時間帯）'!$C$6:$U$35,19,FALSE))</f>
        <v/>
      </c>
      <c r="AE249" s="239" t="str">
        <f>IF(AE247="","",VLOOKUP(AE247,'シフト記号表（勤務時間帯）'!$C$6:$U$35,19,FALSE))</f>
        <v/>
      </c>
      <c r="AF249" s="240" t="str">
        <f>IF(AF247="","",VLOOKUP(AF247,'シフト記号表（勤務時間帯）'!$C$6:$U$35,19,FALSE))</f>
        <v/>
      </c>
      <c r="AG249" s="238" t="str">
        <f>IF(AG247="","",VLOOKUP(AG247,'シフト記号表（勤務時間帯）'!$C$6:$U$35,19,FALSE))</f>
        <v/>
      </c>
      <c r="AH249" s="239" t="str">
        <f>IF(AH247="","",VLOOKUP(AH247,'シフト記号表（勤務時間帯）'!$C$6:$U$35,19,FALSE))</f>
        <v/>
      </c>
      <c r="AI249" s="239" t="str">
        <f>IF(AI247="","",VLOOKUP(AI247,'シフト記号表（勤務時間帯）'!$C$6:$U$35,19,FALSE))</f>
        <v/>
      </c>
      <c r="AJ249" s="239" t="str">
        <f>IF(AJ247="","",VLOOKUP(AJ247,'シフト記号表（勤務時間帯）'!$C$6:$U$35,19,FALSE))</f>
        <v/>
      </c>
      <c r="AK249" s="239" t="str">
        <f>IF(AK247="","",VLOOKUP(AK247,'シフト記号表（勤務時間帯）'!$C$6:$U$35,19,FALSE))</f>
        <v/>
      </c>
      <c r="AL249" s="239" t="str">
        <f>IF(AL247="","",VLOOKUP(AL247,'シフト記号表（勤務時間帯）'!$C$6:$U$35,19,FALSE))</f>
        <v/>
      </c>
      <c r="AM249" s="240" t="str">
        <f>IF(AM247="","",VLOOKUP(AM247,'シフト記号表（勤務時間帯）'!$C$6:$U$35,19,FALSE))</f>
        <v/>
      </c>
      <c r="AN249" s="238" t="str">
        <f>IF(AN247="","",VLOOKUP(AN247,'シフト記号表（勤務時間帯）'!$C$6:$U$35,19,FALSE))</f>
        <v/>
      </c>
      <c r="AO249" s="239" t="str">
        <f>IF(AO247="","",VLOOKUP(AO247,'シフト記号表（勤務時間帯）'!$C$6:$U$35,19,FALSE))</f>
        <v/>
      </c>
      <c r="AP249" s="239" t="str">
        <f>IF(AP247="","",VLOOKUP(AP247,'シフト記号表（勤務時間帯）'!$C$6:$U$35,19,FALSE))</f>
        <v/>
      </c>
      <c r="AQ249" s="239" t="str">
        <f>IF(AQ247="","",VLOOKUP(AQ247,'シフト記号表（勤務時間帯）'!$C$6:$U$35,19,FALSE))</f>
        <v/>
      </c>
      <c r="AR249" s="239" t="str">
        <f>IF(AR247="","",VLOOKUP(AR247,'シフト記号表（勤務時間帯）'!$C$6:$U$35,19,FALSE))</f>
        <v/>
      </c>
      <c r="AS249" s="239" t="str">
        <f>IF(AS247="","",VLOOKUP(AS247,'シフト記号表（勤務時間帯）'!$C$6:$U$35,19,FALSE))</f>
        <v/>
      </c>
      <c r="AT249" s="240" t="str">
        <f>IF(AT247="","",VLOOKUP(AT247,'シフト記号表（勤務時間帯）'!$C$6:$U$35,19,FALSE))</f>
        <v/>
      </c>
      <c r="AU249" s="238" t="str">
        <f>IF(AU247="","",VLOOKUP(AU247,'シフト記号表（勤務時間帯）'!$C$6:$U$35,19,FALSE))</f>
        <v/>
      </c>
      <c r="AV249" s="239" t="str">
        <f>IF(AV247="","",VLOOKUP(AV247,'シフト記号表（勤務時間帯）'!$C$6:$U$35,19,FALSE))</f>
        <v/>
      </c>
      <c r="AW249" s="239" t="str">
        <f>IF(AW247="","",VLOOKUP(AW247,'シフト記号表（勤務時間帯）'!$C$6:$U$35,19,FALSE))</f>
        <v/>
      </c>
      <c r="AX249" s="1264" t="str">
        <f>IF($BB$3="４週",SUM(S249:AT249),IF($BB$3="暦月",SUM(S249:AW249),""))</f>
        <v/>
      </c>
      <c r="AY249" s="1265"/>
      <c r="AZ249" s="1266" t="str">
        <f>IF($BB$3="４週",AX249/4,IF($BB$3="暦月",'勤務表（参考様式１_100名まで）'!AX249/('勤務表（参考様式１_100名まで）'!$BB$8/7),""))</f>
        <v/>
      </c>
      <c r="BA249" s="1267"/>
      <c r="BB249" s="1251"/>
      <c r="BC249" s="1252"/>
      <c r="BD249" s="1252"/>
      <c r="BE249" s="1252"/>
      <c r="BF249" s="1253"/>
    </row>
    <row r="250" spans="2:58" ht="20.25" customHeight="1" x14ac:dyDescent="0.2">
      <c r="B250" s="1268">
        <f>B247+1</f>
        <v>77</v>
      </c>
      <c r="C250" s="1269"/>
      <c r="D250" s="1270"/>
      <c r="E250" s="1271"/>
      <c r="F250" s="241"/>
      <c r="G250" s="1278"/>
      <c r="H250" s="1281"/>
      <c r="I250" s="1282"/>
      <c r="J250" s="1282"/>
      <c r="K250" s="1283"/>
      <c r="L250" s="1285"/>
      <c r="M250" s="1246"/>
      <c r="N250" s="1246"/>
      <c r="O250" s="1247"/>
      <c r="P250" s="1288" t="s">
        <v>340</v>
      </c>
      <c r="Q250" s="1289"/>
      <c r="R250" s="1290"/>
      <c r="S250" s="230"/>
      <c r="T250" s="231"/>
      <c r="U250" s="231"/>
      <c r="V250" s="231"/>
      <c r="W250" s="231"/>
      <c r="X250" s="231"/>
      <c r="Y250" s="232"/>
      <c r="Z250" s="230"/>
      <c r="AA250" s="231"/>
      <c r="AB250" s="231"/>
      <c r="AC250" s="231"/>
      <c r="AD250" s="231"/>
      <c r="AE250" s="231"/>
      <c r="AF250" s="232"/>
      <c r="AG250" s="230"/>
      <c r="AH250" s="231"/>
      <c r="AI250" s="231"/>
      <c r="AJ250" s="231"/>
      <c r="AK250" s="231"/>
      <c r="AL250" s="231"/>
      <c r="AM250" s="232"/>
      <c r="AN250" s="230"/>
      <c r="AO250" s="231"/>
      <c r="AP250" s="231"/>
      <c r="AQ250" s="231"/>
      <c r="AR250" s="231"/>
      <c r="AS250" s="231"/>
      <c r="AT250" s="232"/>
      <c r="AU250" s="230"/>
      <c r="AV250" s="231"/>
      <c r="AW250" s="231"/>
      <c r="AX250" s="1241"/>
      <c r="AY250" s="1242"/>
      <c r="AZ250" s="1243"/>
      <c r="BA250" s="1244"/>
      <c r="BB250" s="1245"/>
      <c r="BC250" s="1246"/>
      <c r="BD250" s="1246"/>
      <c r="BE250" s="1246"/>
      <c r="BF250" s="1247"/>
    </row>
    <row r="251" spans="2:58" ht="20.25" customHeight="1" x14ac:dyDescent="0.2">
      <c r="B251" s="1268"/>
      <c r="C251" s="1272"/>
      <c r="D251" s="1273"/>
      <c r="E251" s="1274"/>
      <c r="F251" s="233"/>
      <c r="G251" s="1279"/>
      <c r="H251" s="1284"/>
      <c r="I251" s="1282"/>
      <c r="J251" s="1282"/>
      <c r="K251" s="1283"/>
      <c r="L251" s="1286"/>
      <c r="M251" s="1249"/>
      <c r="N251" s="1249"/>
      <c r="O251" s="1250"/>
      <c r="P251" s="1254" t="s">
        <v>341</v>
      </c>
      <c r="Q251" s="1255"/>
      <c r="R251" s="1256"/>
      <c r="S251" s="234" t="str">
        <f>IF(S250="","",VLOOKUP(S250,'シフト記号表（勤務時間帯）'!$C$6:$K$35,9,FALSE))</f>
        <v/>
      </c>
      <c r="T251" s="235" t="str">
        <f>IF(T250="","",VLOOKUP(T250,'シフト記号表（勤務時間帯）'!$C$6:$K$35,9,FALSE))</f>
        <v/>
      </c>
      <c r="U251" s="235" t="str">
        <f>IF(U250="","",VLOOKUP(U250,'シフト記号表（勤務時間帯）'!$C$6:$K$35,9,FALSE))</f>
        <v/>
      </c>
      <c r="V251" s="235" t="str">
        <f>IF(V250="","",VLOOKUP(V250,'シフト記号表（勤務時間帯）'!$C$6:$K$35,9,FALSE))</f>
        <v/>
      </c>
      <c r="W251" s="235" t="str">
        <f>IF(W250="","",VLOOKUP(W250,'シフト記号表（勤務時間帯）'!$C$6:$K$35,9,FALSE))</f>
        <v/>
      </c>
      <c r="X251" s="235" t="str">
        <f>IF(X250="","",VLOOKUP(X250,'シフト記号表（勤務時間帯）'!$C$6:$K$35,9,FALSE))</f>
        <v/>
      </c>
      <c r="Y251" s="236" t="str">
        <f>IF(Y250="","",VLOOKUP(Y250,'シフト記号表（勤務時間帯）'!$C$6:$K$35,9,FALSE))</f>
        <v/>
      </c>
      <c r="Z251" s="234" t="str">
        <f>IF(Z250="","",VLOOKUP(Z250,'シフト記号表（勤務時間帯）'!$C$6:$K$35,9,FALSE))</f>
        <v/>
      </c>
      <c r="AA251" s="235" t="str">
        <f>IF(AA250="","",VLOOKUP(AA250,'シフト記号表（勤務時間帯）'!$C$6:$K$35,9,FALSE))</f>
        <v/>
      </c>
      <c r="AB251" s="235" t="str">
        <f>IF(AB250="","",VLOOKUP(AB250,'シフト記号表（勤務時間帯）'!$C$6:$K$35,9,FALSE))</f>
        <v/>
      </c>
      <c r="AC251" s="235" t="str">
        <f>IF(AC250="","",VLOOKUP(AC250,'シフト記号表（勤務時間帯）'!$C$6:$K$35,9,FALSE))</f>
        <v/>
      </c>
      <c r="AD251" s="235" t="str">
        <f>IF(AD250="","",VLOOKUP(AD250,'シフト記号表（勤務時間帯）'!$C$6:$K$35,9,FALSE))</f>
        <v/>
      </c>
      <c r="AE251" s="235" t="str">
        <f>IF(AE250="","",VLOOKUP(AE250,'シフト記号表（勤務時間帯）'!$C$6:$K$35,9,FALSE))</f>
        <v/>
      </c>
      <c r="AF251" s="236" t="str">
        <f>IF(AF250="","",VLOOKUP(AF250,'シフト記号表（勤務時間帯）'!$C$6:$K$35,9,FALSE))</f>
        <v/>
      </c>
      <c r="AG251" s="234" t="str">
        <f>IF(AG250="","",VLOOKUP(AG250,'シフト記号表（勤務時間帯）'!$C$6:$K$35,9,FALSE))</f>
        <v/>
      </c>
      <c r="AH251" s="235" t="str">
        <f>IF(AH250="","",VLOOKUP(AH250,'シフト記号表（勤務時間帯）'!$C$6:$K$35,9,FALSE))</f>
        <v/>
      </c>
      <c r="AI251" s="235" t="str">
        <f>IF(AI250="","",VLOOKUP(AI250,'シフト記号表（勤務時間帯）'!$C$6:$K$35,9,FALSE))</f>
        <v/>
      </c>
      <c r="AJ251" s="235" t="str">
        <f>IF(AJ250="","",VLOOKUP(AJ250,'シフト記号表（勤務時間帯）'!$C$6:$K$35,9,FALSE))</f>
        <v/>
      </c>
      <c r="AK251" s="235" t="str">
        <f>IF(AK250="","",VLOOKUP(AK250,'シフト記号表（勤務時間帯）'!$C$6:$K$35,9,FALSE))</f>
        <v/>
      </c>
      <c r="AL251" s="235" t="str">
        <f>IF(AL250="","",VLOOKUP(AL250,'シフト記号表（勤務時間帯）'!$C$6:$K$35,9,FALSE))</f>
        <v/>
      </c>
      <c r="AM251" s="236" t="str">
        <f>IF(AM250="","",VLOOKUP(AM250,'シフト記号表（勤務時間帯）'!$C$6:$K$35,9,FALSE))</f>
        <v/>
      </c>
      <c r="AN251" s="234" t="str">
        <f>IF(AN250="","",VLOOKUP(AN250,'シフト記号表（勤務時間帯）'!$C$6:$K$35,9,FALSE))</f>
        <v/>
      </c>
      <c r="AO251" s="235" t="str">
        <f>IF(AO250="","",VLOOKUP(AO250,'シフト記号表（勤務時間帯）'!$C$6:$K$35,9,FALSE))</f>
        <v/>
      </c>
      <c r="AP251" s="235" t="str">
        <f>IF(AP250="","",VLOOKUP(AP250,'シフト記号表（勤務時間帯）'!$C$6:$K$35,9,FALSE))</f>
        <v/>
      </c>
      <c r="AQ251" s="235" t="str">
        <f>IF(AQ250="","",VLOOKUP(AQ250,'シフト記号表（勤務時間帯）'!$C$6:$K$35,9,FALSE))</f>
        <v/>
      </c>
      <c r="AR251" s="235" t="str">
        <f>IF(AR250="","",VLOOKUP(AR250,'シフト記号表（勤務時間帯）'!$C$6:$K$35,9,FALSE))</f>
        <v/>
      </c>
      <c r="AS251" s="235" t="str">
        <f>IF(AS250="","",VLOOKUP(AS250,'シフト記号表（勤務時間帯）'!$C$6:$K$35,9,FALSE))</f>
        <v/>
      </c>
      <c r="AT251" s="236" t="str">
        <f>IF(AT250="","",VLOOKUP(AT250,'シフト記号表（勤務時間帯）'!$C$6:$K$35,9,FALSE))</f>
        <v/>
      </c>
      <c r="AU251" s="234" t="str">
        <f>IF(AU250="","",VLOOKUP(AU250,'シフト記号表（勤務時間帯）'!$C$6:$K$35,9,FALSE))</f>
        <v/>
      </c>
      <c r="AV251" s="235" t="str">
        <f>IF(AV250="","",VLOOKUP(AV250,'シフト記号表（勤務時間帯）'!$C$6:$K$35,9,FALSE))</f>
        <v/>
      </c>
      <c r="AW251" s="235" t="str">
        <f>IF(AW250="","",VLOOKUP(AW250,'シフト記号表（勤務時間帯）'!$C$6:$K$35,9,FALSE))</f>
        <v/>
      </c>
      <c r="AX251" s="1257" t="str">
        <f>IF($BB$3="４週",SUM(S251:AT251),IF($BB$3="暦月",SUM(S251:AW251),""))</f>
        <v/>
      </c>
      <c r="AY251" s="1258"/>
      <c r="AZ251" s="1259" t="str">
        <f>IF($BB$3="４週",AX251/4,IF($BB$3="暦月",'勤務表（参考様式１_100名まで）'!AX251/('勤務表（参考様式１_100名まで）'!$BB$8/7),""))</f>
        <v/>
      </c>
      <c r="BA251" s="1260"/>
      <c r="BB251" s="1248"/>
      <c r="BC251" s="1249"/>
      <c r="BD251" s="1249"/>
      <c r="BE251" s="1249"/>
      <c r="BF251" s="1250"/>
    </row>
    <row r="252" spans="2:58" ht="20.25" customHeight="1" x14ac:dyDescent="0.2">
      <c r="B252" s="1268"/>
      <c r="C252" s="1275"/>
      <c r="D252" s="1276"/>
      <c r="E252" s="1277"/>
      <c r="F252" s="242">
        <f>C250</f>
        <v>0</v>
      </c>
      <c r="G252" s="1280"/>
      <c r="H252" s="1284"/>
      <c r="I252" s="1282"/>
      <c r="J252" s="1282"/>
      <c r="K252" s="1283"/>
      <c r="L252" s="1287"/>
      <c r="M252" s="1252"/>
      <c r="N252" s="1252"/>
      <c r="O252" s="1253"/>
      <c r="P252" s="1261" t="s">
        <v>342</v>
      </c>
      <c r="Q252" s="1262"/>
      <c r="R252" s="1263"/>
      <c r="S252" s="238" t="str">
        <f>IF(S250="","",VLOOKUP(S250,'シフト記号表（勤務時間帯）'!$C$6:$U$35,19,FALSE))</f>
        <v/>
      </c>
      <c r="T252" s="239" t="str">
        <f>IF(T250="","",VLOOKUP(T250,'シフト記号表（勤務時間帯）'!$C$6:$U$35,19,FALSE))</f>
        <v/>
      </c>
      <c r="U252" s="239" t="str">
        <f>IF(U250="","",VLOOKUP(U250,'シフト記号表（勤務時間帯）'!$C$6:$U$35,19,FALSE))</f>
        <v/>
      </c>
      <c r="V252" s="239" t="str">
        <f>IF(V250="","",VLOOKUP(V250,'シフト記号表（勤務時間帯）'!$C$6:$U$35,19,FALSE))</f>
        <v/>
      </c>
      <c r="W252" s="239" t="str">
        <f>IF(W250="","",VLOOKUP(W250,'シフト記号表（勤務時間帯）'!$C$6:$U$35,19,FALSE))</f>
        <v/>
      </c>
      <c r="X252" s="239" t="str">
        <f>IF(X250="","",VLOOKUP(X250,'シフト記号表（勤務時間帯）'!$C$6:$U$35,19,FALSE))</f>
        <v/>
      </c>
      <c r="Y252" s="240" t="str">
        <f>IF(Y250="","",VLOOKUP(Y250,'シフト記号表（勤務時間帯）'!$C$6:$U$35,19,FALSE))</f>
        <v/>
      </c>
      <c r="Z252" s="238" t="str">
        <f>IF(Z250="","",VLOOKUP(Z250,'シフト記号表（勤務時間帯）'!$C$6:$U$35,19,FALSE))</f>
        <v/>
      </c>
      <c r="AA252" s="239" t="str">
        <f>IF(AA250="","",VLOOKUP(AA250,'シフト記号表（勤務時間帯）'!$C$6:$U$35,19,FALSE))</f>
        <v/>
      </c>
      <c r="AB252" s="239" t="str">
        <f>IF(AB250="","",VLOOKUP(AB250,'シフト記号表（勤務時間帯）'!$C$6:$U$35,19,FALSE))</f>
        <v/>
      </c>
      <c r="AC252" s="239" t="str">
        <f>IF(AC250="","",VLOOKUP(AC250,'シフト記号表（勤務時間帯）'!$C$6:$U$35,19,FALSE))</f>
        <v/>
      </c>
      <c r="AD252" s="239" t="str">
        <f>IF(AD250="","",VLOOKUP(AD250,'シフト記号表（勤務時間帯）'!$C$6:$U$35,19,FALSE))</f>
        <v/>
      </c>
      <c r="AE252" s="239" t="str">
        <f>IF(AE250="","",VLOOKUP(AE250,'シフト記号表（勤務時間帯）'!$C$6:$U$35,19,FALSE))</f>
        <v/>
      </c>
      <c r="AF252" s="240" t="str">
        <f>IF(AF250="","",VLOOKUP(AF250,'シフト記号表（勤務時間帯）'!$C$6:$U$35,19,FALSE))</f>
        <v/>
      </c>
      <c r="AG252" s="238" t="str">
        <f>IF(AG250="","",VLOOKUP(AG250,'シフト記号表（勤務時間帯）'!$C$6:$U$35,19,FALSE))</f>
        <v/>
      </c>
      <c r="AH252" s="239" t="str">
        <f>IF(AH250="","",VLOOKUP(AH250,'シフト記号表（勤務時間帯）'!$C$6:$U$35,19,FALSE))</f>
        <v/>
      </c>
      <c r="AI252" s="239" t="str">
        <f>IF(AI250="","",VLOOKUP(AI250,'シフト記号表（勤務時間帯）'!$C$6:$U$35,19,FALSE))</f>
        <v/>
      </c>
      <c r="AJ252" s="239" t="str">
        <f>IF(AJ250="","",VLOOKUP(AJ250,'シフト記号表（勤務時間帯）'!$C$6:$U$35,19,FALSE))</f>
        <v/>
      </c>
      <c r="AK252" s="239" t="str">
        <f>IF(AK250="","",VLOOKUP(AK250,'シフト記号表（勤務時間帯）'!$C$6:$U$35,19,FALSE))</f>
        <v/>
      </c>
      <c r="AL252" s="239" t="str">
        <f>IF(AL250="","",VLOOKUP(AL250,'シフト記号表（勤務時間帯）'!$C$6:$U$35,19,FALSE))</f>
        <v/>
      </c>
      <c r="AM252" s="240" t="str">
        <f>IF(AM250="","",VLOOKUP(AM250,'シフト記号表（勤務時間帯）'!$C$6:$U$35,19,FALSE))</f>
        <v/>
      </c>
      <c r="AN252" s="238" t="str">
        <f>IF(AN250="","",VLOOKUP(AN250,'シフト記号表（勤務時間帯）'!$C$6:$U$35,19,FALSE))</f>
        <v/>
      </c>
      <c r="AO252" s="239" t="str">
        <f>IF(AO250="","",VLOOKUP(AO250,'シフト記号表（勤務時間帯）'!$C$6:$U$35,19,FALSE))</f>
        <v/>
      </c>
      <c r="AP252" s="239" t="str">
        <f>IF(AP250="","",VLOOKUP(AP250,'シフト記号表（勤務時間帯）'!$C$6:$U$35,19,FALSE))</f>
        <v/>
      </c>
      <c r="AQ252" s="239" t="str">
        <f>IF(AQ250="","",VLOOKUP(AQ250,'シフト記号表（勤務時間帯）'!$C$6:$U$35,19,FALSE))</f>
        <v/>
      </c>
      <c r="AR252" s="239" t="str">
        <f>IF(AR250="","",VLOOKUP(AR250,'シフト記号表（勤務時間帯）'!$C$6:$U$35,19,FALSE))</f>
        <v/>
      </c>
      <c r="AS252" s="239" t="str">
        <f>IF(AS250="","",VLOOKUP(AS250,'シフト記号表（勤務時間帯）'!$C$6:$U$35,19,FALSE))</f>
        <v/>
      </c>
      <c r="AT252" s="240" t="str">
        <f>IF(AT250="","",VLOOKUP(AT250,'シフト記号表（勤務時間帯）'!$C$6:$U$35,19,FALSE))</f>
        <v/>
      </c>
      <c r="AU252" s="238" t="str">
        <f>IF(AU250="","",VLOOKUP(AU250,'シフト記号表（勤務時間帯）'!$C$6:$U$35,19,FALSE))</f>
        <v/>
      </c>
      <c r="AV252" s="239" t="str">
        <f>IF(AV250="","",VLOOKUP(AV250,'シフト記号表（勤務時間帯）'!$C$6:$U$35,19,FALSE))</f>
        <v/>
      </c>
      <c r="AW252" s="239" t="str">
        <f>IF(AW250="","",VLOOKUP(AW250,'シフト記号表（勤務時間帯）'!$C$6:$U$35,19,FALSE))</f>
        <v/>
      </c>
      <c r="AX252" s="1264" t="str">
        <f>IF($BB$3="４週",SUM(S252:AT252),IF($BB$3="暦月",SUM(S252:AW252),""))</f>
        <v/>
      </c>
      <c r="AY252" s="1265"/>
      <c r="AZ252" s="1266" t="str">
        <f>IF($BB$3="４週",AX252/4,IF($BB$3="暦月",'勤務表（参考様式１_100名まで）'!AX252/('勤務表（参考様式１_100名まで）'!$BB$8/7),""))</f>
        <v/>
      </c>
      <c r="BA252" s="1267"/>
      <c r="BB252" s="1251"/>
      <c r="BC252" s="1252"/>
      <c r="BD252" s="1252"/>
      <c r="BE252" s="1252"/>
      <c r="BF252" s="1253"/>
    </row>
    <row r="253" spans="2:58" ht="20.25" customHeight="1" x14ac:dyDescent="0.2">
      <c r="B253" s="1268">
        <f>B250+1</f>
        <v>78</v>
      </c>
      <c r="C253" s="1269"/>
      <c r="D253" s="1270"/>
      <c r="E253" s="1271"/>
      <c r="F253" s="241"/>
      <c r="G253" s="1278"/>
      <c r="H253" s="1281"/>
      <c r="I253" s="1282"/>
      <c r="J253" s="1282"/>
      <c r="K253" s="1283"/>
      <c r="L253" s="1285"/>
      <c r="M253" s="1246"/>
      <c r="N253" s="1246"/>
      <c r="O253" s="1247"/>
      <c r="P253" s="1288" t="s">
        <v>340</v>
      </c>
      <c r="Q253" s="1289"/>
      <c r="R253" s="1290"/>
      <c r="S253" s="230"/>
      <c r="T253" s="231"/>
      <c r="U253" s="231"/>
      <c r="V253" s="231"/>
      <c r="W253" s="231"/>
      <c r="X253" s="231"/>
      <c r="Y253" s="232"/>
      <c r="Z253" s="230"/>
      <c r="AA253" s="231"/>
      <c r="AB253" s="231"/>
      <c r="AC253" s="231"/>
      <c r="AD253" s="231"/>
      <c r="AE253" s="231"/>
      <c r="AF253" s="232"/>
      <c r="AG253" s="230"/>
      <c r="AH253" s="231"/>
      <c r="AI253" s="231"/>
      <c r="AJ253" s="231"/>
      <c r="AK253" s="231"/>
      <c r="AL253" s="231"/>
      <c r="AM253" s="232"/>
      <c r="AN253" s="230"/>
      <c r="AO253" s="231"/>
      <c r="AP253" s="231"/>
      <c r="AQ253" s="231"/>
      <c r="AR253" s="231"/>
      <c r="AS253" s="231"/>
      <c r="AT253" s="232"/>
      <c r="AU253" s="230"/>
      <c r="AV253" s="231"/>
      <c r="AW253" s="231"/>
      <c r="AX253" s="1241"/>
      <c r="AY253" s="1242"/>
      <c r="AZ253" s="1243"/>
      <c r="BA253" s="1244"/>
      <c r="BB253" s="1245"/>
      <c r="BC253" s="1246"/>
      <c r="BD253" s="1246"/>
      <c r="BE253" s="1246"/>
      <c r="BF253" s="1247"/>
    </row>
    <row r="254" spans="2:58" ht="20.25" customHeight="1" x14ac:dyDescent="0.2">
      <c r="B254" s="1268"/>
      <c r="C254" s="1272"/>
      <c r="D254" s="1273"/>
      <c r="E254" s="1274"/>
      <c r="F254" s="233"/>
      <c r="G254" s="1279"/>
      <c r="H254" s="1284"/>
      <c r="I254" s="1282"/>
      <c r="J254" s="1282"/>
      <c r="K254" s="1283"/>
      <c r="L254" s="1286"/>
      <c r="M254" s="1249"/>
      <c r="N254" s="1249"/>
      <c r="O254" s="1250"/>
      <c r="P254" s="1254" t="s">
        <v>341</v>
      </c>
      <c r="Q254" s="1255"/>
      <c r="R254" s="1256"/>
      <c r="S254" s="234" t="str">
        <f>IF(S253="","",VLOOKUP(S253,'シフト記号表（勤務時間帯）'!$C$6:$K$35,9,FALSE))</f>
        <v/>
      </c>
      <c r="T254" s="235" t="str">
        <f>IF(T253="","",VLOOKUP(T253,'シフト記号表（勤務時間帯）'!$C$6:$K$35,9,FALSE))</f>
        <v/>
      </c>
      <c r="U254" s="235" t="str">
        <f>IF(U253="","",VLOOKUP(U253,'シフト記号表（勤務時間帯）'!$C$6:$K$35,9,FALSE))</f>
        <v/>
      </c>
      <c r="V254" s="235" t="str">
        <f>IF(V253="","",VLOOKUP(V253,'シフト記号表（勤務時間帯）'!$C$6:$K$35,9,FALSE))</f>
        <v/>
      </c>
      <c r="W254" s="235" t="str">
        <f>IF(W253="","",VLOOKUP(W253,'シフト記号表（勤務時間帯）'!$C$6:$K$35,9,FALSE))</f>
        <v/>
      </c>
      <c r="X254" s="235" t="str">
        <f>IF(X253="","",VLOOKUP(X253,'シフト記号表（勤務時間帯）'!$C$6:$K$35,9,FALSE))</f>
        <v/>
      </c>
      <c r="Y254" s="236" t="str">
        <f>IF(Y253="","",VLOOKUP(Y253,'シフト記号表（勤務時間帯）'!$C$6:$K$35,9,FALSE))</f>
        <v/>
      </c>
      <c r="Z254" s="234" t="str">
        <f>IF(Z253="","",VLOOKUP(Z253,'シフト記号表（勤務時間帯）'!$C$6:$K$35,9,FALSE))</f>
        <v/>
      </c>
      <c r="AA254" s="235" t="str">
        <f>IF(AA253="","",VLOOKUP(AA253,'シフト記号表（勤務時間帯）'!$C$6:$K$35,9,FALSE))</f>
        <v/>
      </c>
      <c r="AB254" s="235" t="str">
        <f>IF(AB253="","",VLOOKUP(AB253,'シフト記号表（勤務時間帯）'!$C$6:$K$35,9,FALSE))</f>
        <v/>
      </c>
      <c r="AC254" s="235" t="str">
        <f>IF(AC253="","",VLOOKUP(AC253,'シフト記号表（勤務時間帯）'!$C$6:$K$35,9,FALSE))</f>
        <v/>
      </c>
      <c r="AD254" s="235" t="str">
        <f>IF(AD253="","",VLOOKUP(AD253,'シフト記号表（勤務時間帯）'!$C$6:$K$35,9,FALSE))</f>
        <v/>
      </c>
      <c r="AE254" s="235" t="str">
        <f>IF(AE253="","",VLOOKUP(AE253,'シフト記号表（勤務時間帯）'!$C$6:$K$35,9,FALSE))</f>
        <v/>
      </c>
      <c r="AF254" s="236" t="str">
        <f>IF(AF253="","",VLOOKUP(AF253,'シフト記号表（勤務時間帯）'!$C$6:$K$35,9,FALSE))</f>
        <v/>
      </c>
      <c r="AG254" s="234" t="str">
        <f>IF(AG253="","",VLOOKUP(AG253,'シフト記号表（勤務時間帯）'!$C$6:$K$35,9,FALSE))</f>
        <v/>
      </c>
      <c r="AH254" s="235" t="str">
        <f>IF(AH253="","",VLOOKUP(AH253,'シフト記号表（勤務時間帯）'!$C$6:$K$35,9,FALSE))</f>
        <v/>
      </c>
      <c r="AI254" s="235" t="str">
        <f>IF(AI253="","",VLOOKUP(AI253,'シフト記号表（勤務時間帯）'!$C$6:$K$35,9,FALSE))</f>
        <v/>
      </c>
      <c r="AJ254" s="235" t="str">
        <f>IF(AJ253="","",VLOOKUP(AJ253,'シフト記号表（勤務時間帯）'!$C$6:$K$35,9,FALSE))</f>
        <v/>
      </c>
      <c r="AK254" s="235" t="str">
        <f>IF(AK253="","",VLOOKUP(AK253,'シフト記号表（勤務時間帯）'!$C$6:$K$35,9,FALSE))</f>
        <v/>
      </c>
      <c r="AL254" s="235" t="str">
        <f>IF(AL253="","",VLOOKUP(AL253,'シフト記号表（勤務時間帯）'!$C$6:$K$35,9,FALSE))</f>
        <v/>
      </c>
      <c r="AM254" s="236" t="str">
        <f>IF(AM253="","",VLOOKUP(AM253,'シフト記号表（勤務時間帯）'!$C$6:$K$35,9,FALSE))</f>
        <v/>
      </c>
      <c r="AN254" s="234" t="str">
        <f>IF(AN253="","",VLOOKUP(AN253,'シフト記号表（勤務時間帯）'!$C$6:$K$35,9,FALSE))</f>
        <v/>
      </c>
      <c r="AO254" s="235" t="str">
        <f>IF(AO253="","",VLOOKUP(AO253,'シフト記号表（勤務時間帯）'!$C$6:$K$35,9,FALSE))</f>
        <v/>
      </c>
      <c r="AP254" s="235" t="str">
        <f>IF(AP253="","",VLOOKUP(AP253,'シフト記号表（勤務時間帯）'!$C$6:$K$35,9,FALSE))</f>
        <v/>
      </c>
      <c r="AQ254" s="235" t="str">
        <f>IF(AQ253="","",VLOOKUP(AQ253,'シフト記号表（勤務時間帯）'!$C$6:$K$35,9,FALSE))</f>
        <v/>
      </c>
      <c r="AR254" s="235" t="str">
        <f>IF(AR253="","",VLOOKUP(AR253,'シフト記号表（勤務時間帯）'!$C$6:$K$35,9,FALSE))</f>
        <v/>
      </c>
      <c r="AS254" s="235" t="str">
        <f>IF(AS253="","",VLOOKUP(AS253,'シフト記号表（勤務時間帯）'!$C$6:$K$35,9,FALSE))</f>
        <v/>
      </c>
      <c r="AT254" s="236" t="str">
        <f>IF(AT253="","",VLOOKUP(AT253,'シフト記号表（勤務時間帯）'!$C$6:$K$35,9,FALSE))</f>
        <v/>
      </c>
      <c r="AU254" s="234" t="str">
        <f>IF(AU253="","",VLOOKUP(AU253,'シフト記号表（勤務時間帯）'!$C$6:$K$35,9,FALSE))</f>
        <v/>
      </c>
      <c r="AV254" s="235" t="str">
        <f>IF(AV253="","",VLOOKUP(AV253,'シフト記号表（勤務時間帯）'!$C$6:$K$35,9,FALSE))</f>
        <v/>
      </c>
      <c r="AW254" s="235" t="str">
        <f>IF(AW253="","",VLOOKUP(AW253,'シフト記号表（勤務時間帯）'!$C$6:$K$35,9,FALSE))</f>
        <v/>
      </c>
      <c r="AX254" s="1257" t="str">
        <f>IF($BB$3="４週",SUM(S254:AT254),IF($BB$3="暦月",SUM(S254:AW254),""))</f>
        <v/>
      </c>
      <c r="AY254" s="1258"/>
      <c r="AZ254" s="1259" t="str">
        <f>IF($BB$3="４週",AX254/4,IF($BB$3="暦月",'勤務表（参考様式１_100名まで）'!AX254/('勤務表（参考様式１_100名まで）'!$BB$8/7),""))</f>
        <v/>
      </c>
      <c r="BA254" s="1260"/>
      <c r="BB254" s="1248"/>
      <c r="BC254" s="1249"/>
      <c r="BD254" s="1249"/>
      <c r="BE254" s="1249"/>
      <c r="BF254" s="1250"/>
    </row>
    <row r="255" spans="2:58" ht="20.25" customHeight="1" x14ac:dyDescent="0.2">
      <c r="B255" s="1268"/>
      <c r="C255" s="1275"/>
      <c r="D255" s="1276"/>
      <c r="E255" s="1277"/>
      <c r="F255" s="242">
        <f>C253</f>
        <v>0</v>
      </c>
      <c r="G255" s="1280"/>
      <c r="H255" s="1284"/>
      <c r="I255" s="1282"/>
      <c r="J255" s="1282"/>
      <c r="K255" s="1283"/>
      <c r="L255" s="1287"/>
      <c r="M255" s="1252"/>
      <c r="N255" s="1252"/>
      <c r="O255" s="1253"/>
      <c r="P255" s="1261" t="s">
        <v>342</v>
      </c>
      <c r="Q255" s="1262"/>
      <c r="R255" s="1263"/>
      <c r="S255" s="238" t="str">
        <f>IF(S253="","",VLOOKUP(S253,'シフト記号表（勤務時間帯）'!$C$6:$U$35,19,FALSE))</f>
        <v/>
      </c>
      <c r="T255" s="239" t="str">
        <f>IF(T253="","",VLOOKUP(T253,'シフト記号表（勤務時間帯）'!$C$6:$U$35,19,FALSE))</f>
        <v/>
      </c>
      <c r="U255" s="239" t="str">
        <f>IF(U253="","",VLOOKUP(U253,'シフト記号表（勤務時間帯）'!$C$6:$U$35,19,FALSE))</f>
        <v/>
      </c>
      <c r="V255" s="239" t="str">
        <f>IF(V253="","",VLOOKUP(V253,'シフト記号表（勤務時間帯）'!$C$6:$U$35,19,FALSE))</f>
        <v/>
      </c>
      <c r="W255" s="239" t="str">
        <f>IF(W253="","",VLOOKUP(W253,'シフト記号表（勤務時間帯）'!$C$6:$U$35,19,FALSE))</f>
        <v/>
      </c>
      <c r="X255" s="239" t="str">
        <f>IF(X253="","",VLOOKUP(X253,'シフト記号表（勤務時間帯）'!$C$6:$U$35,19,FALSE))</f>
        <v/>
      </c>
      <c r="Y255" s="240" t="str">
        <f>IF(Y253="","",VLOOKUP(Y253,'シフト記号表（勤務時間帯）'!$C$6:$U$35,19,FALSE))</f>
        <v/>
      </c>
      <c r="Z255" s="238" t="str">
        <f>IF(Z253="","",VLOOKUP(Z253,'シフト記号表（勤務時間帯）'!$C$6:$U$35,19,FALSE))</f>
        <v/>
      </c>
      <c r="AA255" s="239" t="str">
        <f>IF(AA253="","",VLOOKUP(AA253,'シフト記号表（勤務時間帯）'!$C$6:$U$35,19,FALSE))</f>
        <v/>
      </c>
      <c r="AB255" s="239" t="str">
        <f>IF(AB253="","",VLOOKUP(AB253,'シフト記号表（勤務時間帯）'!$C$6:$U$35,19,FALSE))</f>
        <v/>
      </c>
      <c r="AC255" s="239" t="str">
        <f>IF(AC253="","",VLOOKUP(AC253,'シフト記号表（勤務時間帯）'!$C$6:$U$35,19,FALSE))</f>
        <v/>
      </c>
      <c r="AD255" s="239" t="str">
        <f>IF(AD253="","",VLOOKUP(AD253,'シフト記号表（勤務時間帯）'!$C$6:$U$35,19,FALSE))</f>
        <v/>
      </c>
      <c r="AE255" s="239" t="str">
        <f>IF(AE253="","",VLOOKUP(AE253,'シフト記号表（勤務時間帯）'!$C$6:$U$35,19,FALSE))</f>
        <v/>
      </c>
      <c r="AF255" s="240" t="str">
        <f>IF(AF253="","",VLOOKUP(AF253,'シフト記号表（勤務時間帯）'!$C$6:$U$35,19,FALSE))</f>
        <v/>
      </c>
      <c r="AG255" s="238" t="str">
        <f>IF(AG253="","",VLOOKUP(AG253,'シフト記号表（勤務時間帯）'!$C$6:$U$35,19,FALSE))</f>
        <v/>
      </c>
      <c r="AH255" s="239" t="str">
        <f>IF(AH253="","",VLOOKUP(AH253,'シフト記号表（勤務時間帯）'!$C$6:$U$35,19,FALSE))</f>
        <v/>
      </c>
      <c r="AI255" s="239" t="str">
        <f>IF(AI253="","",VLOOKUP(AI253,'シフト記号表（勤務時間帯）'!$C$6:$U$35,19,FALSE))</f>
        <v/>
      </c>
      <c r="AJ255" s="239" t="str">
        <f>IF(AJ253="","",VLOOKUP(AJ253,'シフト記号表（勤務時間帯）'!$C$6:$U$35,19,FALSE))</f>
        <v/>
      </c>
      <c r="AK255" s="239" t="str">
        <f>IF(AK253="","",VLOOKUP(AK253,'シフト記号表（勤務時間帯）'!$C$6:$U$35,19,FALSE))</f>
        <v/>
      </c>
      <c r="AL255" s="239" t="str">
        <f>IF(AL253="","",VLOOKUP(AL253,'シフト記号表（勤務時間帯）'!$C$6:$U$35,19,FALSE))</f>
        <v/>
      </c>
      <c r="AM255" s="240" t="str">
        <f>IF(AM253="","",VLOOKUP(AM253,'シフト記号表（勤務時間帯）'!$C$6:$U$35,19,FALSE))</f>
        <v/>
      </c>
      <c r="AN255" s="238" t="str">
        <f>IF(AN253="","",VLOOKUP(AN253,'シフト記号表（勤務時間帯）'!$C$6:$U$35,19,FALSE))</f>
        <v/>
      </c>
      <c r="AO255" s="239" t="str">
        <f>IF(AO253="","",VLOOKUP(AO253,'シフト記号表（勤務時間帯）'!$C$6:$U$35,19,FALSE))</f>
        <v/>
      </c>
      <c r="AP255" s="239" t="str">
        <f>IF(AP253="","",VLOOKUP(AP253,'シフト記号表（勤務時間帯）'!$C$6:$U$35,19,FALSE))</f>
        <v/>
      </c>
      <c r="AQ255" s="239" t="str">
        <f>IF(AQ253="","",VLOOKUP(AQ253,'シフト記号表（勤務時間帯）'!$C$6:$U$35,19,FALSE))</f>
        <v/>
      </c>
      <c r="AR255" s="239" t="str">
        <f>IF(AR253="","",VLOOKUP(AR253,'シフト記号表（勤務時間帯）'!$C$6:$U$35,19,FALSE))</f>
        <v/>
      </c>
      <c r="AS255" s="239" t="str">
        <f>IF(AS253="","",VLOOKUP(AS253,'シフト記号表（勤務時間帯）'!$C$6:$U$35,19,FALSE))</f>
        <v/>
      </c>
      <c r="AT255" s="240" t="str">
        <f>IF(AT253="","",VLOOKUP(AT253,'シフト記号表（勤務時間帯）'!$C$6:$U$35,19,FALSE))</f>
        <v/>
      </c>
      <c r="AU255" s="238" t="str">
        <f>IF(AU253="","",VLOOKUP(AU253,'シフト記号表（勤務時間帯）'!$C$6:$U$35,19,FALSE))</f>
        <v/>
      </c>
      <c r="AV255" s="239" t="str">
        <f>IF(AV253="","",VLOOKUP(AV253,'シフト記号表（勤務時間帯）'!$C$6:$U$35,19,FALSE))</f>
        <v/>
      </c>
      <c r="AW255" s="239" t="str">
        <f>IF(AW253="","",VLOOKUP(AW253,'シフト記号表（勤務時間帯）'!$C$6:$U$35,19,FALSE))</f>
        <v/>
      </c>
      <c r="AX255" s="1264" t="str">
        <f>IF($BB$3="４週",SUM(S255:AT255),IF($BB$3="暦月",SUM(S255:AW255),""))</f>
        <v/>
      </c>
      <c r="AY255" s="1265"/>
      <c r="AZ255" s="1266" t="str">
        <f>IF($BB$3="４週",AX255/4,IF($BB$3="暦月",'勤務表（参考様式１_100名まで）'!AX255/('勤務表（参考様式１_100名まで）'!$BB$8/7),""))</f>
        <v/>
      </c>
      <c r="BA255" s="1267"/>
      <c r="BB255" s="1251"/>
      <c r="BC255" s="1252"/>
      <c r="BD255" s="1252"/>
      <c r="BE255" s="1252"/>
      <c r="BF255" s="1253"/>
    </row>
    <row r="256" spans="2:58" ht="20.25" customHeight="1" x14ac:dyDescent="0.2">
      <c r="B256" s="1268">
        <f>B253+1</f>
        <v>79</v>
      </c>
      <c r="C256" s="1269"/>
      <c r="D256" s="1270"/>
      <c r="E256" s="1271"/>
      <c r="F256" s="241"/>
      <c r="G256" s="1278"/>
      <c r="H256" s="1281"/>
      <c r="I256" s="1282"/>
      <c r="J256" s="1282"/>
      <c r="K256" s="1283"/>
      <c r="L256" s="1285"/>
      <c r="M256" s="1246"/>
      <c r="N256" s="1246"/>
      <c r="O256" s="1247"/>
      <c r="P256" s="1288" t="s">
        <v>340</v>
      </c>
      <c r="Q256" s="1289"/>
      <c r="R256" s="1290"/>
      <c r="S256" s="230"/>
      <c r="T256" s="231"/>
      <c r="U256" s="231"/>
      <c r="V256" s="231"/>
      <c r="W256" s="231"/>
      <c r="X256" s="231"/>
      <c r="Y256" s="232"/>
      <c r="Z256" s="230"/>
      <c r="AA256" s="231"/>
      <c r="AB256" s="231"/>
      <c r="AC256" s="231"/>
      <c r="AD256" s="231"/>
      <c r="AE256" s="231"/>
      <c r="AF256" s="232"/>
      <c r="AG256" s="230"/>
      <c r="AH256" s="231"/>
      <c r="AI256" s="231"/>
      <c r="AJ256" s="231"/>
      <c r="AK256" s="231"/>
      <c r="AL256" s="231"/>
      <c r="AM256" s="232"/>
      <c r="AN256" s="230"/>
      <c r="AO256" s="231"/>
      <c r="AP256" s="231"/>
      <c r="AQ256" s="231"/>
      <c r="AR256" s="231"/>
      <c r="AS256" s="231"/>
      <c r="AT256" s="232"/>
      <c r="AU256" s="230"/>
      <c r="AV256" s="231"/>
      <c r="AW256" s="231"/>
      <c r="AX256" s="1241"/>
      <c r="AY256" s="1242"/>
      <c r="AZ256" s="1243"/>
      <c r="BA256" s="1244"/>
      <c r="BB256" s="1245"/>
      <c r="BC256" s="1246"/>
      <c r="BD256" s="1246"/>
      <c r="BE256" s="1246"/>
      <c r="BF256" s="1247"/>
    </row>
    <row r="257" spans="2:58" ht="20.25" customHeight="1" x14ac:dyDescent="0.2">
      <c r="B257" s="1268"/>
      <c r="C257" s="1272"/>
      <c r="D257" s="1273"/>
      <c r="E257" s="1274"/>
      <c r="F257" s="233"/>
      <c r="G257" s="1279"/>
      <c r="H257" s="1284"/>
      <c r="I257" s="1282"/>
      <c r="J257" s="1282"/>
      <c r="K257" s="1283"/>
      <c r="L257" s="1286"/>
      <c r="M257" s="1249"/>
      <c r="N257" s="1249"/>
      <c r="O257" s="1250"/>
      <c r="P257" s="1254" t="s">
        <v>341</v>
      </c>
      <c r="Q257" s="1255"/>
      <c r="R257" s="1256"/>
      <c r="S257" s="234" t="str">
        <f>IF(S256="","",VLOOKUP(S256,'シフト記号表（勤務時間帯）'!$C$6:$K$35,9,FALSE))</f>
        <v/>
      </c>
      <c r="T257" s="235" t="str">
        <f>IF(T256="","",VLOOKUP(T256,'シフト記号表（勤務時間帯）'!$C$6:$K$35,9,FALSE))</f>
        <v/>
      </c>
      <c r="U257" s="235" t="str">
        <f>IF(U256="","",VLOOKUP(U256,'シフト記号表（勤務時間帯）'!$C$6:$K$35,9,FALSE))</f>
        <v/>
      </c>
      <c r="V257" s="235" t="str">
        <f>IF(V256="","",VLOOKUP(V256,'シフト記号表（勤務時間帯）'!$C$6:$K$35,9,FALSE))</f>
        <v/>
      </c>
      <c r="W257" s="235" t="str">
        <f>IF(W256="","",VLOOKUP(W256,'シフト記号表（勤務時間帯）'!$C$6:$K$35,9,FALSE))</f>
        <v/>
      </c>
      <c r="X257" s="235" t="str">
        <f>IF(X256="","",VLOOKUP(X256,'シフト記号表（勤務時間帯）'!$C$6:$K$35,9,FALSE))</f>
        <v/>
      </c>
      <c r="Y257" s="236" t="str">
        <f>IF(Y256="","",VLOOKUP(Y256,'シフト記号表（勤務時間帯）'!$C$6:$K$35,9,FALSE))</f>
        <v/>
      </c>
      <c r="Z257" s="234" t="str">
        <f>IF(Z256="","",VLOOKUP(Z256,'シフト記号表（勤務時間帯）'!$C$6:$K$35,9,FALSE))</f>
        <v/>
      </c>
      <c r="AA257" s="235" t="str">
        <f>IF(AA256="","",VLOOKUP(AA256,'シフト記号表（勤務時間帯）'!$C$6:$K$35,9,FALSE))</f>
        <v/>
      </c>
      <c r="AB257" s="235" t="str">
        <f>IF(AB256="","",VLOOKUP(AB256,'シフト記号表（勤務時間帯）'!$C$6:$K$35,9,FALSE))</f>
        <v/>
      </c>
      <c r="AC257" s="235" t="str">
        <f>IF(AC256="","",VLOOKUP(AC256,'シフト記号表（勤務時間帯）'!$C$6:$K$35,9,FALSE))</f>
        <v/>
      </c>
      <c r="AD257" s="235" t="str">
        <f>IF(AD256="","",VLOOKUP(AD256,'シフト記号表（勤務時間帯）'!$C$6:$K$35,9,FALSE))</f>
        <v/>
      </c>
      <c r="AE257" s="235" t="str">
        <f>IF(AE256="","",VLOOKUP(AE256,'シフト記号表（勤務時間帯）'!$C$6:$K$35,9,FALSE))</f>
        <v/>
      </c>
      <c r="AF257" s="236" t="str">
        <f>IF(AF256="","",VLOOKUP(AF256,'シフト記号表（勤務時間帯）'!$C$6:$K$35,9,FALSE))</f>
        <v/>
      </c>
      <c r="AG257" s="234" t="str">
        <f>IF(AG256="","",VLOOKUP(AG256,'シフト記号表（勤務時間帯）'!$C$6:$K$35,9,FALSE))</f>
        <v/>
      </c>
      <c r="AH257" s="235" t="str">
        <f>IF(AH256="","",VLOOKUP(AH256,'シフト記号表（勤務時間帯）'!$C$6:$K$35,9,FALSE))</f>
        <v/>
      </c>
      <c r="AI257" s="235" t="str">
        <f>IF(AI256="","",VLOOKUP(AI256,'シフト記号表（勤務時間帯）'!$C$6:$K$35,9,FALSE))</f>
        <v/>
      </c>
      <c r="AJ257" s="235" t="str">
        <f>IF(AJ256="","",VLOOKUP(AJ256,'シフト記号表（勤務時間帯）'!$C$6:$K$35,9,FALSE))</f>
        <v/>
      </c>
      <c r="AK257" s="235" t="str">
        <f>IF(AK256="","",VLOOKUP(AK256,'シフト記号表（勤務時間帯）'!$C$6:$K$35,9,FALSE))</f>
        <v/>
      </c>
      <c r="AL257" s="235" t="str">
        <f>IF(AL256="","",VLOOKUP(AL256,'シフト記号表（勤務時間帯）'!$C$6:$K$35,9,FALSE))</f>
        <v/>
      </c>
      <c r="AM257" s="236" t="str">
        <f>IF(AM256="","",VLOOKUP(AM256,'シフト記号表（勤務時間帯）'!$C$6:$K$35,9,FALSE))</f>
        <v/>
      </c>
      <c r="AN257" s="234" t="str">
        <f>IF(AN256="","",VLOOKUP(AN256,'シフト記号表（勤務時間帯）'!$C$6:$K$35,9,FALSE))</f>
        <v/>
      </c>
      <c r="AO257" s="235" t="str">
        <f>IF(AO256="","",VLOOKUP(AO256,'シフト記号表（勤務時間帯）'!$C$6:$K$35,9,FALSE))</f>
        <v/>
      </c>
      <c r="AP257" s="235" t="str">
        <f>IF(AP256="","",VLOOKUP(AP256,'シフト記号表（勤務時間帯）'!$C$6:$K$35,9,FALSE))</f>
        <v/>
      </c>
      <c r="AQ257" s="235" t="str">
        <f>IF(AQ256="","",VLOOKUP(AQ256,'シフト記号表（勤務時間帯）'!$C$6:$K$35,9,FALSE))</f>
        <v/>
      </c>
      <c r="AR257" s="235" t="str">
        <f>IF(AR256="","",VLOOKUP(AR256,'シフト記号表（勤務時間帯）'!$C$6:$K$35,9,FALSE))</f>
        <v/>
      </c>
      <c r="AS257" s="235" t="str">
        <f>IF(AS256="","",VLOOKUP(AS256,'シフト記号表（勤務時間帯）'!$C$6:$K$35,9,FALSE))</f>
        <v/>
      </c>
      <c r="AT257" s="236" t="str">
        <f>IF(AT256="","",VLOOKUP(AT256,'シフト記号表（勤務時間帯）'!$C$6:$K$35,9,FALSE))</f>
        <v/>
      </c>
      <c r="AU257" s="234" t="str">
        <f>IF(AU256="","",VLOOKUP(AU256,'シフト記号表（勤務時間帯）'!$C$6:$K$35,9,FALSE))</f>
        <v/>
      </c>
      <c r="AV257" s="235" t="str">
        <f>IF(AV256="","",VLOOKUP(AV256,'シフト記号表（勤務時間帯）'!$C$6:$K$35,9,FALSE))</f>
        <v/>
      </c>
      <c r="AW257" s="235" t="str">
        <f>IF(AW256="","",VLOOKUP(AW256,'シフト記号表（勤務時間帯）'!$C$6:$K$35,9,FALSE))</f>
        <v/>
      </c>
      <c r="AX257" s="1257" t="str">
        <f>IF($BB$3="４週",SUM(S257:AT257),IF($BB$3="暦月",SUM(S257:AW257),""))</f>
        <v/>
      </c>
      <c r="AY257" s="1258"/>
      <c r="AZ257" s="1259" t="str">
        <f>IF($BB$3="４週",AX257/4,IF($BB$3="暦月",'勤務表（参考様式１_100名まで）'!AX257/('勤務表（参考様式１_100名まで）'!$BB$8/7),""))</f>
        <v/>
      </c>
      <c r="BA257" s="1260"/>
      <c r="BB257" s="1248"/>
      <c r="BC257" s="1249"/>
      <c r="BD257" s="1249"/>
      <c r="BE257" s="1249"/>
      <c r="BF257" s="1250"/>
    </row>
    <row r="258" spans="2:58" ht="20.25" customHeight="1" x14ac:dyDescent="0.2">
      <c r="B258" s="1268"/>
      <c r="C258" s="1275"/>
      <c r="D258" s="1276"/>
      <c r="E258" s="1277"/>
      <c r="F258" s="242">
        <f>C256</f>
        <v>0</v>
      </c>
      <c r="G258" s="1280"/>
      <c r="H258" s="1284"/>
      <c r="I258" s="1282"/>
      <c r="J258" s="1282"/>
      <c r="K258" s="1283"/>
      <c r="L258" s="1287"/>
      <c r="M258" s="1252"/>
      <c r="N258" s="1252"/>
      <c r="O258" s="1253"/>
      <c r="P258" s="1261" t="s">
        <v>342</v>
      </c>
      <c r="Q258" s="1262"/>
      <c r="R258" s="1263"/>
      <c r="S258" s="238" t="str">
        <f>IF(S256="","",VLOOKUP(S256,'シフト記号表（勤務時間帯）'!$C$6:$U$35,19,FALSE))</f>
        <v/>
      </c>
      <c r="T258" s="239" t="str">
        <f>IF(T256="","",VLOOKUP(T256,'シフト記号表（勤務時間帯）'!$C$6:$U$35,19,FALSE))</f>
        <v/>
      </c>
      <c r="U258" s="239" t="str">
        <f>IF(U256="","",VLOOKUP(U256,'シフト記号表（勤務時間帯）'!$C$6:$U$35,19,FALSE))</f>
        <v/>
      </c>
      <c r="V258" s="239" t="str">
        <f>IF(V256="","",VLOOKUP(V256,'シフト記号表（勤務時間帯）'!$C$6:$U$35,19,FALSE))</f>
        <v/>
      </c>
      <c r="W258" s="239" t="str">
        <f>IF(W256="","",VLOOKUP(W256,'シフト記号表（勤務時間帯）'!$C$6:$U$35,19,FALSE))</f>
        <v/>
      </c>
      <c r="X258" s="239" t="str">
        <f>IF(X256="","",VLOOKUP(X256,'シフト記号表（勤務時間帯）'!$C$6:$U$35,19,FALSE))</f>
        <v/>
      </c>
      <c r="Y258" s="240" t="str">
        <f>IF(Y256="","",VLOOKUP(Y256,'シフト記号表（勤務時間帯）'!$C$6:$U$35,19,FALSE))</f>
        <v/>
      </c>
      <c r="Z258" s="238" t="str">
        <f>IF(Z256="","",VLOOKUP(Z256,'シフト記号表（勤務時間帯）'!$C$6:$U$35,19,FALSE))</f>
        <v/>
      </c>
      <c r="AA258" s="239" t="str">
        <f>IF(AA256="","",VLOOKUP(AA256,'シフト記号表（勤務時間帯）'!$C$6:$U$35,19,FALSE))</f>
        <v/>
      </c>
      <c r="AB258" s="239" t="str">
        <f>IF(AB256="","",VLOOKUP(AB256,'シフト記号表（勤務時間帯）'!$C$6:$U$35,19,FALSE))</f>
        <v/>
      </c>
      <c r="AC258" s="239" t="str">
        <f>IF(AC256="","",VLOOKUP(AC256,'シフト記号表（勤務時間帯）'!$C$6:$U$35,19,FALSE))</f>
        <v/>
      </c>
      <c r="AD258" s="239" t="str">
        <f>IF(AD256="","",VLOOKUP(AD256,'シフト記号表（勤務時間帯）'!$C$6:$U$35,19,FALSE))</f>
        <v/>
      </c>
      <c r="AE258" s="239" t="str">
        <f>IF(AE256="","",VLOOKUP(AE256,'シフト記号表（勤務時間帯）'!$C$6:$U$35,19,FALSE))</f>
        <v/>
      </c>
      <c r="AF258" s="240" t="str">
        <f>IF(AF256="","",VLOOKUP(AF256,'シフト記号表（勤務時間帯）'!$C$6:$U$35,19,FALSE))</f>
        <v/>
      </c>
      <c r="AG258" s="238" t="str">
        <f>IF(AG256="","",VLOOKUP(AG256,'シフト記号表（勤務時間帯）'!$C$6:$U$35,19,FALSE))</f>
        <v/>
      </c>
      <c r="AH258" s="239" t="str">
        <f>IF(AH256="","",VLOOKUP(AH256,'シフト記号表（勤務時間帯）'!$C$6:$U$35,19,FALSE))</f>
        <v/>
      </c>
      <c r="AI258" s="239" t="str">
        <f>IF(AI256="","",VLOOKUP(AI256,'シフト記号表（勤務時間帯）'!$C$6:$U$35,19,FALSE))</f>
        <v/>
      </c>
      <c r="AJ258" s="239" t="str">
        <f>IF(AJ256="","",VLOOKUP(AJ256,'シフト記号表（勤務時間帯）'!$C$6:$U$35,19,FALSE))</f>
        <v/>
      </c>
      <c r="AK258" s="239" t="str">
        <f>IF(AK256="","",VLOOKUP(AK256,'シフト記号表（勤務時間帯）'!$C$6:$U$35,19,FALSE))</f>
        <v/>
      </c>
      <c r="AL258" s="239" t="str">
        <f>IF(AL256="","",VLOOKUP(AL256,'シフト記号表（勤務時間帯）'!$C$6:$U$35,19,FALSE))</f>
        <v/>
      </c>
      <c r="AM258" s="240" t="str">
        <f>IF(AM256="","",VLOOKUP(AM256,'シフト記号表（勤務時間帯）'!$C$6:$U$35,19,FALSE))</f>
        <v/>
      </c>
      <c r="AN258" s="238" t="str">
        <f>IF(AN256="","",VLOOKUP(AN256,'シフト記号表（勤務時間帯）'!$C$6:$U$35,19,FALSE))</f>
        <v/>
      </c>
      <c r="AO258" s="239" t="str">
        <f>IF(AO256="","",VLOOKUP(AO256,'シフト記号表（勤務時間帯）'!$C$6:$U$35,19,FALSE))</f>
        <v/>
      </c>
      <c r="AP258" s="239" t="str">
        <f>IF(AP256="","",VLOOKUP(AP256,'シフト記号表（勤務時間帯）'!$C$6:$U$35,19,FALSE))</f>
        <v/>
      </c>
      <c r="AQ258" s="239" t="str">
        <f>IF(AQ256="","",VLOOKUP(AQ256,'シフト記号表（勤務時間帯）'!$C$6:$U$35,19,FALSE))</f>
        <v/>
      </c>
      <c r="AR258" s="239" t="str">
        <f>IF(AR256="","",VLOOKUP(AR256,'シフト記号表（勤務時間帯）'!$C$6:$U$35,19,FALSE))</f>
        <v/>
      </c>
      <c r="AS258" s="239" t="str">
        <f>IF(AS256="","",VLOOKUP(AS256,'シフト記号表（勤務時間帯）'!$C$6:$U$35,19,FALSE))</f>
        <v/>
      </c>
      <c r="AT258" s="240" t="str">
        <f>IF(AT256="","",VLOOKUP(AT256,'シフト記号表（勤務時間帯）'!$C$6:$U$35,19,FALSE))</f>
        <v/>
      </c>
      <c r="AU258" s="238" t="str">
        <f>IF(AU256="","",VLOOKUP(AU256,'シフト記号表（勤務時間帯）'!$C$6:$U$35,19,FALSE))</f>
        <v/>
      </c>
      <c r="AV258" s="239" t="str">
        <f>IF(AV256="","",VLOOKUP(AV256,'シフト記号表（勤務時間帯）'!$C$6:$U$35,19,FALSE))</f>
        <v/>
      </c>
      <c r="AW258" s="239" t="str">
        <f>IF(AW256="","",VLOOKUP(AW256,'シフト記号表（勤務時間帯）'!$C$6:$U$35,19,FALSE))</f>
        <v/>
      </c>
      <c r="AX258" s="1264" t="str">
        <f>IF($BB$3="４週",SUM(S258:AT258),IF($BB$3="暦月",SUM(S258:AW258),""))</f>
        <v/>
      </c>
      <c r="AY258" s="1265"/>
      <c r="AZ258" s="1266" t="str">
        <f>IF($BB$3="４週",AX258/4,IF($BB$3="暦月",'勤務表（参考様式１_100名まで）'!AX258/('勤務表（参考様式１_100名まで）'!$BB$8/7),""))</f>
        <v/>
      </c>
      <c r="BA258" s="1267"/>
      <c r="BB258" s="1251"/>
      <c r="BC258" s="1252"/>
      <c r="BD258" s="1252"/>
      <c r="BE258" s="1252"/>
      <c r="BF258" s="1253"/>
    </row>
    <row r="259" spans="2:58" ht="20.25" customHeight="1" x14ac:dyDescent="0.2">
      <c r="B259" s="1268">
        <f>B256+1</f>
        <v>80</v>
      </c>
      <c r="C259" s="1269"/>
      <c r="D259" s="1270"/>
      <c r="E259" s="1271"/>
      <c r="F259" s="241"/>
      <c r="G259" s="1278"/>
      <c r="H259" s="1281"/>
      <c r="I259" s="1282"/>
      <c r="J259" s="1282"/>
      <c r="K259" s="1283"/>
      <c r="L259" s="1285"/>
      <c r="M259" s="1246"/>
      <c r="N259" s="1246"/>
      <c r="O259" s="1247"/>
      <c r="P259" s="1288" t="s">
        <v>340</v>
      </c>
      <c r="Q259" s="1289"/>
      <c r="R259" s="1290"/>
      <c r="S259" s="230"/>
      <c r="T259" s="231"/>
      <c r="U259" s="231"/>
      <c r="V259" s="231"/>
      <c r="W259" s="231"/>
      <c r="X259" s="231"/>
      <c r="Y259" s="232"/>
      <c r="Z259" s="230"/>
      <c r="AA259" s="231"/>
      <c r="AB259" s="231"/>
      <c r="AC259" s="231"/>
      <c r="AD259" s="231"/>
      <c r="AE259" s="231"/>
      <c r="AF259" s="232"/>
      <c r="AG259" s="230"/>
      <c r="AH259" s="231"/>
      <c r="AI259" s="231"/>
      <c r="AJ259" s="231"/>
      <c r="AK259" s="231"/>
      <c r="AL259" s="231"/>
      <c r="AM259" s="232"/>
      <c r="AN259" s="230"/>
      <c r="AO259" s="231"/>
      <c r="AP259" s="231"/>
      <c r="AQ259" s="231"/>
      <c r="AR259" s="231"/>
      <c r="AS259" s="231"/>
      <c r="AT259" s="232"/>
      <c r="AU259" s="230"/>
      <c r="AV259" s="231"/>
      <c r="AW259" s="231"/>
      <c r="AX259" s="1241"/>
      <c r="AY259" s="1242"/>
      <c r="AZ259" s="1243"/>
      <c r="BA259" s="1244"/>
      <c r="BB259" s="1245"/>
      <c r="BC259" s="1246"/>
      <c r="BD259" s="1246"/>
      <c r="BE259" s="1246"/>
      <c r="BF259" s="1247"/>
    </row>
    <row r="260" spans="2:58" ht="20.25" customHeight="1" x14ac:dyDescent="0.2">
      <c r="B260" s="1268"/>
      <c r="C260" s="1272"/>
      <c r="D260" s="1273"/>
      <c r="E260" s="1274"/>
      <c r="F260" s="233"/>
      <c r="G260" s="1279"/>
      <c r="H260" s="1284"/>
      <c r="I260" s="1282"/>
      <c r="J260" s="1282"/>
      <c r="K260" s="1283"/>
      <c r="L260" s="1286"/>
      <c r="M260" s="1249"/>
      <c r="N260" s="1249"/>
      <c r="O260" s="1250"/>
      <c r="P260" s="1254" t="s">
        <v>341</v>
      </c>
      <c r="Q260" s="1255"/>
      <c r="R260" s="1256"/>
      <c r="S260" s="234" t="str">
        <f>IF(S259="","",VLOOKUP(S259,'シフト記号表（勤務時間帯）'!$C$6:$K$35,9,FALSE))</f>
        <v/>
      </c>
      <c r="T260" s="235" t="str">
        <f>IF(T259="","",VLOOKUP(T259,'シフト記号表（勤務時間帯）'!$C$6:$K$35,9,FALSE))</f>
        <v/>
      </c>
      <c r="U260" s="235" t="str">
        <f>IF(U259="","",VLOOKUP(U259,'シフト記号表（勤務時間帯）'!$C$6:$K$35,9,FALSE))</f>
        <v/>
      </c>
      <c r="V260" s="235" t="str">
        <f>IF(V259="","",VLOOKUP(V259,'シフト記号表（勤務時間帯）'!$C$6:$K$35,9,FALSE))</f>
        <v/>
      </c>
      <c r="W260" s="235" t="str">
        <f>IF(W259="","",VLOOKUP(W259,'シフト記号表（勤務時間帯）'!$C$6:$K$35,9,FALSE))</f>
        <v/>
      </c>
      <c r="X260" s="235" t="str">
        <f>IF(X259="","",VLOOKUP(X259,'シフト記号表（勤務時間帯）'!$C$6:$K$35,9,FALSE))</f>
        <v/>
      </c>
      <c r="Y260" s="236" t="str">
        <f>IF(Y259="","",VLOOKUP(Y259,'シフト記号表（勤務時間帯）'!$C$6:$K$35,9,FALSE))</f>
        <v/>
      </c>
      <c r="Z260" s="234" t="str">
        <f>IF(Z259="","",VLOOKUP(Z259,'シフト記号表（勤務時間帯）'!$C$6:$K$35,9,FALSE))</f>
        <v/>
      </c>
      <c r="AA260" s="235" t="str">
        <f>IF(AA259="","",VLOOKUP(AA259,'シフト記号表（勤務時間帯）'!$C$6:$K$35,9,FALSE))</f>
        <v/>
      </c>
      <c r="AB260" s="235" t="str">
        <f>IF(AB259="","",VLOOKUP(AB259,'シフト記号表（勤務時間帯）'!$C$6:$K$35,9,FALSE))</f>
        <v/>
      </c>
      <c r="AC260" s="235" t="str">
        <f>IF(AC259="","",VLOOKUP(AC259,'シフト記号表（勤務時間帯）'!$C$6:$K$35,9,FALSE))</f>
        <v/>
      </c>
      <c r="AD260" s="235" t="str">
        <f>IF(AD259="","",VLOOKUP(AD259,'シフト記号表（勤務時間帯）'!$C$6:$K$35,9,FALSE))</f>
        <v/>
      </c>
      <c r="AE260" s="235" t="str">
        <f>IF(AE259="","",VLOOKUP(AE259,'シフト記号表（勤務時間帯）'!$C$6:$K$35,9,FALSE))</f>
        <v/>
      </c>
      <c r="AF260" s="236" t="str">
        <f>IF(AF259="","",VLOOKUP(AF259,'シフト記号表（勤務時間帯）'!$C$6:$K$35,9,FALSE))</f>
        <v/>
      </c>
      <c r="AG260" s="234" t="str">
        <f>IF(AG259="","",VLOOKUP(AG259,'シフト記号表（勤務時間帯）'!$C$6:$K$35,9,FALSE))</f>
        <v/>
      </c>
      <c r="AH260" s="235" t="str">
        <f>IF(AH259="","",VLOOKUP(AH259,'シフト記号表（勤務時間帯）'!$C$6:$K$35,9,FALSE))</f>
        <v/>
      </c>
      <c r="AI260" s="235" t="str">
        <f>IF(AI259="","",VLOOKUP(AI259,'シフト記号表（勤務時間帯）'!$C$6:$K$35,9,FALSE))</f>
        <v/>
      </c>
      <c r="AJ260" s="235" t="str">
        <f>IF(AJ259="","",VLOOKUP(AJ259,'シフト記号表（勤務時間帯）'!$C$6:$K$35,9,FALSE))</f>
        <v/>
      </c>
      <c r="AK260" s="235" t="str">
        <f>IF(AK259="","",VLOOKUP(AK259,'シフト記号表（勤務時間帯）'!$C$6:$K$35,9,FALSE))</f>
        <v/>
      </c>
      <c r="AL260" s="235" t="str">
        <f>IF(AL259="","",VLOOKUP(AL259,'シフト記号表（勤務時間帯）'!$C$6:$K$35,9,FALSE))</f>
        <v/>
      </c>
      <c r="AM260" s="236" t="str">
        <f>IF(AM259="","",VLOOKUP(AM259,'シフト記号表（勤務時間帯）'!$C$6:$K$35,9,FALSE))</f>
        <v/>
      </c>
      <c r="AN260" s="234" t="str">
        <f>IF(AN259="","",VLOOKUP(AN259,'シフト記号表（勤務時間帯）'!$C$6:$K$35,9,FALSE))</f>
        <v/>
      </c>
      <c r="AO260" s="235" t="str">
        <f>IF(AO259="","",VLOOKUP(AO259,'シフト記号表（勤務時間帯）'!$C$6:$K$35,9,FALSE))</f>
        <v/>
      </c>
      <c r="AP260" s="235" t="str">
        <f>IF(AP259="","",VLOOKUP(AP259,'シフト記号表（勤務時間帯）'!$C$6:$K$35,9,FALSE))</f>
        <v/>
      </c>
      <c r="AQ260" s="235" t="str">
        <f>IF(AQ259="","",VLOOKUP(AQ259,'シフト記号表（勤務時間帯）'!$C$6:$K$35,9,FALSE))</f>
        <v/>
      </c>
      <c r="AR260" s="235" t="str">
        <f>IF(AR259="","",VLOOKUP(AR259,'シフト記号表（勤務時間帯）'!$C$6:$K$35,9,FALSE))</f>
        <v/>
      </c>
      <c r="AS260" s="235" t="str">
        <f>IF(AS259="","",VLOOKUP(AS259,'シフト記号表（勤務時間帯）'!$C$6:$K$35,9,FALSE))</f>
        <v/>
      </c>
      <c r="AT260" s="236" t="str">
        <f>IF(AT259="","",VLOOKUP(AT259,'シフト記号表（勤務時間帯）'!$C$6:$K$35,9,FALSE))</f>
        <v/>
      </c>
      <c r="AU260" s="234" t="str">
        <f>IF(AU259="","",VLOOKUP(AU259,'シフト記号表（勤務時間帯）'!$C$6:$K$35,9,FALSE))</f>
        <v/>
      </c>
      <c r="AV260" s="235" t="str">
        <f>IF(AV259="","",VLOOKUP(AV259,'シフト記号表（勤務時間帯）'!$C$6:$K$35,9,FALSE))</f>
        <v/>
      </c>
      <c r="AW260" s="235" t="str">
        <f>IF(AW259="","",VLOOKUP(AW259,'シフト記号表（勤務時間帯）'!$C$6:$K$35,9,FALSE))</f>
        <v/>
      </c>
      <c r="AX260" s="1257" t="str">
        <f>IF($BB$3="４週",SUM(S260:AT260),IF($BB$3="暦月",SUM(S260:AW260),""))</f>
        <v/>
      </c>
      <c r="AY260" s="1258"/>
      <c r="AZ260" s="1259" t="str">
        <f>IF($BB$3="４週",AX260/4,IF($BB$3="暦月",'勤務表（参考様式１_100名まで）'!AX260/('勤務表（参考様式１_100名まで）'!$BB$8/7),""))</f>
        <v/>
      </c>
      <c r="BA260" s="1260"/>
      <c r="BB260" s="1248"/>
      <c r="BC260" s="1249"/>
      <c r="BD260" s="1249"/>
      <c r="BE260" s="1249"/>
      <c r="BF260" s="1250"/>
    </row>
    <row r="261" spans="2:58" ht="20.25" customHeight="1" x14ac:dyDescent="0.2">
      <c r="B261" s="1268"/>
      <c r="C261" s="1275"/>
      <c r="D261" s="1276"/>
      <c r="E261" s="1277"/>
      <c r="F261" s="242">
        <f>C259</f>
        <v>0</v>
      </c>
      <c r="G261" s="1280"/>
      <c r="H261" s="1284"/>
      <c r="I261" s="1282"/>
      <c r="J261" s="1282"/>
      <c r="K261" s="1283"/>
      <c r="L261" s="1287"/>
      <c r="M261" s="1252"/>
      <c r="N261" s="1252"/>
      <c r="O261" s="1253"/>
      <c r="P261" s="1261" t="s">
        <v>342</v>
      </c>
      <c r="Q261" s="1262"/>
      <c r="R261" s="1263"/>
      <c r="S261" s="238" t="str">
        <f>IF(S259="","",VLOOKUP(S259,'シフト記号表（勤務時間帯）'!$C$6:$U$35,19,FALSE))</f>
        <v/>
      </c>
      <c r="T261" s="239" t="str">
        <f>IF(T259="","",VLOOKUP(T259,'シフト記号表（勤務時間帯）'!$C$6:$U$35,19,FALSE))</f>
        <v/>
      </c>
      <c r="U261" s="239" t="str">
        <f>IF(U259="","",VLOOKUP(U259,'シフト記号表（勤務時間帯）'!$C$6:$U$35,19,FALSE))</f>
        <v/>
      </c>
      <c r="V261" s="239" t="str">
        <f>IF(V259="","",VLOOKUP(V259,'シフト記号表（勤務時間帯）'!$C$6:$U$35,19,FALSE))</f>
        <v/>
      </c>
      <c r="W261" s="239" t="str">
        <f>IF(W259="","",VLOOKUP(W259,'シフト記号表（勤務時間帯）'!$C$6:$U$35,19,FALSE))</f>
        <v/>
      </c>
      <c r="X261" s="239" t="str">
        <f>IF(X259="","",VLOOKUP(X259,'シフト記号表（勤務時間帯）'!$C$6:$U$35,19,FALSE))</f>
        <v/>
      </c>
      <c r="Y261" s="240" t="str">
        <f>IF(Y259="","",VLOOKUP(Y259,'シフト記号表（勤務時間帯）'!$C$6:$U$35,19,FALSE))</f>
        <v/>
      </c>
      <c r="Z261" s="238" t="str">
        <f>IF(Z259="","",VLOOKUP(Z259,'シフト記号表（勤務時間帯）'!$C$6:$U$35,19,FALSE))</f>
        <v/>
      </c>
      <c r="AA261" s="239" t="str">
        <f>IF(AA259="","",VLOOKUP(AA259,'シフト記号表（勤務時間帯）'!$C$6:$U$35,19,FALSE))</f>
        <v/>
      </c>
      <c r="AB261" s="239" t="str">
        <f>IF(AB259="","",VLOOKUP(AB259,'シフト記号表（勤務時間帯）'!$C$6:$U$35,19,FALSE))</f>
        <v/>
      </c>
      <c r="AC261" s="239" t="str">
        <f>IF(AC259="","",VLOOKUP(AC259,'シフト記号表（勤務時間帯）'!$C$6:$U$35,19,FALSE))</f>
        <v/>
      </c>
      <c r="AD261" s="239" t="str">
        <f>IF(AD259="","",VLOOKUP(AD259,'シフト記号表（勤務時間帯）'!$C$6:$U$35,19,FALSE))</f>
        <v/>
      </c>
      <c r="AE261" s="239" t="str">
        <f>IF(AE259="","",VLOOKUP(AE259,'シフト記号表（勤務時間帯）'!$C$6:$U$35,19,FALSE))</f>
        <v/>
      </c>
      <c r="AF261" s="240" t="str">
        <f>IF(AF259="","",VLOOKUP(AF259,'シフト記号表（勤務時間帯）'!$C$6:$U$35,19,FALSE))</f>
        <v/>
      </c>
      <c r="AG261" s="238" t="str">
        <f>IF(AG259="","",VLOOKUP(AG259,'シフト記号表（勤務時間帯）'!$C$6:$U$35,19,FALSE))</f>
        <v/>
      </c>
      <c r="AH261" s="239" t="str">
        <f>IF(AH259="","",VLOOKUP(AH259,'シフト記号表（勤務時間帯）'!$C$6:$U$35,19,FALSE))</f>
        <v/>
      </c>
      <c r="AI261" s="239" t="str">
        <f>IF(AI259="","",VLOOKUP(AI259,'シフト記号表（勤務時間帯）'!$C$6:$U$35,19,FALSE))</f>
        <v/>
      </c>
      <c r="AJ261" s="239" t="str">
        <f>IF(AJ259="","",VLOOKUP(AJ259,'シフト記号表（勤務時間帯）'!$C$6:$U$35,19,FALSE))</f>
        <v/>
      </c>
      <c r="AK261" s="239" t="str">
        <f>IF(AK259="","",VLOOKUP(AK259,'シフト記号表（勤務時間帯）'!$C$6:$U$35,19,FALSE))</f>
        <v/>
      </c>
      <c r="AL261" s="239" t="str">
        <f>IF(AL259="","",VLOOKUP(AL259,'シフト記号表（勤務時間帯）'!$C$6:$U$35,19,FALSE))</f>
        <v/>
      </c>
      <c r="AM261" s="240" t="str">
        <f>IF(AM259="","",VLOOKUP(AM259,'シフト記号表（勤務時間帯）'!$C$6:$U$35,19,FALSE))</f>
        <v/>
      </c>
      <c r="AN261" s="238" t="str">
        <f>IF(AN259="","",VLOOKUP(AN259,'シフト記号表（勤務時間帯）'!$C$6:$U$35,19,FALSE))</f>
        <v/>
      </c>
      <c r="AO261" s="239" t="str">
        <f>IF(AO259="","",VLOOKUP(AO259,'シフト記号表（勤務時間帯）'!$C$6:$U$35,19,FALSE))</f>
        <v/>
      </c>
      <c r="AP261" s="239" t="str">
        <f>IF(AP259="","",VLOOKUP(AP259,'シフト記号表（勤務時間帯）'!$C$6:$U$35,19,FALSE))</f>
        <v/>
      </c>
      <c r="AQ261" s="239" t="str">
        <f>IF(AQ259="","",VLOOKUP(AQ259,'シフト記号表（勤務時間帯）'!$C$6:$U$35,19,FALSE))</f>
        <v/>
      </c>
      <c r="AR261" s="239" t="str">
        <f>IF(AR259="","",VLOOKUP(AR259,'シフト記号表（勤務時間帯）'!$C$6:$U$35,19,FALSE))</f>
        <v/>
      </c>
      <c r="AS261" s="239" t="str">
        <f>IF(AS259="","",VLOOKUP(AS259,'シフト記号表（勤務時間帯）'!$C$6:$U$35,19,FALSE))</f>
        <v/>
      </c>
      <c r="AT261" s="240" t="str">
        <f>IF(AT259="","",VLOOKUP(AT259,'シフト記号表（勤務時間帯）'!$C$6:$U$35,19,FALSE))</f>
        <v/>
      </c>
      <c r="AU261" s="238" t="str">
        <f>IF(AU259="","",VLOOKUP(AU259,'シフト記号表（勤務時間帯）'!$C$6:$U$35,19,FALSE))</f>
        <v/>
      </c>
      <c r="AV261" s="239" t="str">
        <f>IF(AV259="","",VLOOKUP(AV259,'シフト記号表（勤務時間帯）'!$C$6:$U$35,19,FALSE))</f>
        <v/>
      </c>
      <c r="AW261" s="239" t="str">
        <f>IF(AW259="","",VLOOKUP(AW259,'シフト記号表（勤務時間帯）'!$C$6:$U$35,19,FALSE))</f>
        <v/>
      </c>
      <c r="AX261" s="1264" t="str">
        <f>IF($BB$3="４週",SUM(S261:AT261),IF($BB$3="暦月",SUM(S261:AW261),""))</f>
        <v/>
      </c>
      <c r="AY261" s="1265"/>
      <c r="AZ261" s="1266" t="str">
        <f>IF($BB$3="４週",AX261/4,IF($BB$3="暦月",'勤務表（参考様式１_100名まで）'!AX261/('勤務表（参考様式１_100名まで）'!$BB$8/7),""))</f>
        <v/>
      </c>
      <c r="BA261" s="1267"/>
      <c r="BB261" s="1251"/>
      <c r="BC261" s="1252"/>
      <c r="BD261" s="1252"/>
      <c r="BE261" s="1252"/>
      <c r="BF261" s="1253"/>
    </row>
    <row r="262" spans="2:58" ht="20.25" customHeight="1" x14ac:dyDescent="0.2">
      <c r="B262" s="1268">
        <f>B259+1</f>
        <v>81</v>
      </c>
      <c r="C262" s="1269"/>
      <c r="D262" s="1270"/>
      <c r="E262" s="1271"/>
      <c r="F262" s="241"/>
      <c r="G262" s="1278"/>
      <c r="H262" s="1281"/>
      <c r="I262" s="1282"/>
      <c r="J262" s="1282"/>
      <c r="K262" s="1283"/>
      <c r="L262" s="1285"/>
      <c r="M262" s="1246"/>
      <c r="N262" s="1246"/>
      <c r="O262" s="1247"/>
      <c r="P262" s="1288" t="s">
        <v>340</v>
      </c>
      <c r="Q262" s="1289"/>
      <c r="R262" s="1290"/>
      <c r="S262" s="230"/>
      <c r="T262" s="231"/>
      <c r="U262" s="231"/>
      <c r="V262" s="231"/>
      <c r="W262" s="231"/>
      <c r="X262" s="231"/>
      <c r="Y262" s="232"/>
      <c r="Z262" s="230"/>
      <c r="AA262" s="231"/>
      <c r="AB262" s="231"/>
      <c r="AC262" s="231"/>
      <c r="AD262" s="231"/>
      <c r="AE262" s="231"/>
      <c r="AF262" s="232"/>
      <c r="AG262" s="230"/>
      <c r="AH262" s="231"/>
      <c r="AI262" s="231"/>
      <c r="AJ262" s="231"/>
      <c r="AK262" s="231"/>
      <c r="AL262" s="231"/>
      <c r="AM262" s="232"/>
      <c r="AN262" s="230"/>
      <c r="AO262" s="231"/>
      <c r="AP262" s="231"/>
      <c r="AQ262" s="231"/>
      <c r="AR262" s="231"/>
      <c r="AS262" s="231"/>
      <c r="AT262" s="232"/>
      <c r="AU262" s="230"/>
      <c r="AV262" s="231"/>
      <c r="AW262" s="231"/>
      <c r="AX262" s="1241"/>
      <c r="AY262" s="1242"/>
      <c r="AZ262" s="1243"/>
      <c r="BA262" s="1244"/>
      <c r="BB262" s="1245"/>
      <c r="BC262" s="1246"/>
      <c r="BD262" s="1246"/>
      <c r="BE262" s="1246"/>
      <c r="BF262" s="1247"/>
    </row>
    <row r="263" spans="2:58" ht="20.25" customHeight="1" x14ac:dyDescent="0.2">
      <c r="B263" s="1268"/>
      <c r="C263" s="1272"/>
      <c r="D263" s="1273"/>
      <c r="E263" s="1274"/>
      <c r="F263" s="233"/>
      <c r="G263" s="1279"/>
      <c r="H263" s="1284"/>
      <c r="I263" s="1282"/>
      <c r="J263" s="1282"/>
      <c r="K263" s="1283"/>
      <c r="L263" s="1286"/>
      <c r="M263" s="1249"/>
      <c r="N263" s="1249"/>
      <c r="O263" s="1250"/>
      <c r="P263" s="1254" t="s">
        <v>341</v>
      </c>
      <c r="Q263" s="1255"/>
      <c r="R263" s="1256"/>
      <c r="S263" s="234" t="str">
        <f>IF(S262="","",VLOOKUP(S262,'シフト記号表（勤務時間帯）'!$C$6:$K$35,9,FALSE))</f>
        <v/>
      </c>
      <c r="T263" s="235" t="str">
        <f>IF(T262="","",VLOOKUP(T262,'シフト記号表（勤務時間帯）'!$C$6:$K$35,9,FALSE))</f>
        <v/>
      </c>
      <c r="U263" s="235" t="str">
        <f>IF(U262="","",VLOOKUP(U262,'シフト記号表（勤務時間帯）'!$C$6:$K$35,9,FALSE))</f>
        <v/>
      </c>
      <c r="V263" s="235" t="str">
        <f>IF(V262="","",VLOOKUP(V262,'シフト記号表（勤務時間帯）'!$C$6:$K$35,9,FALSE))</f>
        <v/>
      </c>
      <c r="W263" s="235" t="str">
        <f>IF(W262="","",VLOOKUP(W262,'シフト記号表（勤務時間帯）'!$C$6:$K$35,9,FALSE))</f>
        <v/>
      </c>
      <c r="X263" s="235" t="str">
        <f>IF(X262="","",VLOOKUP(X262,'シフト記号表（勤務時間帯）'!$C$6:$K$35,9,FALSE))</f>
        <v/>
      </c>
      <c r="Y263" s="236" t="str">
        <f>IF(Y262="","",VLOOKUP(Y262,'シフト記号表（勤務時間帯）'!$C$6:$K$35,9,FALSE))</f>
        <v/>
      </c>
      <c r="Z263" s="234" t="str">
        <f>IF(Z262="","",VLOOKUP(Z262,'シフト記号表（勤務時間帯）'!$C$6:$K$35,9,FALSE))</f>
        <v/>
      </c>
      <c r="AA263" s="235" t="str">
        <f>IF(AA262="","",VLOOKUP(AA262,'シフト記号表（勤務時間帯）'!$C$6:$K$35,9,FALSE))</f>
        <v/>
      </c>
      <c r="AB263" s="235" t="str">
        <f>IF(AB262="","",VLOOKUP(AB262,'シフト記号表（勤務時間帯）'!$C$6:$K$35,9,FALSE))</f>
        <v/>
      </c>
      <c r="AC263" s="235" t="str">
        <f>IF(AC262="","",VLOOKUP(AC262,'シフト記号表（勤務時間帯）'!$C$6:$K$35,9,FALSE))</f>
        <v/>
      </c>
      <c r="AD263" s="235" t="str">
        <f>IF(AD262="","",VLOOKUP(AD262,'シフト記号表（勤務時間帯）'!$C$6:$K$35,9,FALSE))</f>
        <v/>
      </c>
      <c r="AE263" s="235" t="str">
        <f>IF(AE262="","",VLOOKUP(AE262,'シフト記号表（勤務時間帯）'!$C$6:$K$35,9,FALSE))</f>
        <v/>
      </c>
      <c r="AF263" s="236" t="str">
        <f>IF(AF262="","",VLOOKUP(AF262,'シフト記号表（勤務時間帯）'!$C$6:$K$35,9,FALSE))</f>
        <v/>
      </c>
      <c r="AG263" s="234" t="str">
        <f>IF(AG262="","",VLOOKUP(AG262,'シフト記号表（勤務時間帯）'!$C$6:$K$35,9,FALSE))</f>
        <v/>
      </c>
      <c r="AH263" s="235" t="str">
        <f>IF(AH262="","",VLOOKUP(AH262,'シフト記号表（勤務時間帯）'!$C$6:$K$35,9,FALSE))</f>
        <v/>
      </c>
      <c r="AI263" s="235" t="str">
        <f>IF(AI262="","",VLOOKUP(AI262,'シフト記号表（勤務時間帯）'!$C$6:$K$35,9,FALSE))</f>
        <v/>
      </c>
      <c r="AJ263" s="235" t="str">
        <f>IF(AJ262="","",VLOOKUP(AJ262,'シフト記号表（勤務時間帯）'!$C$6:$K$35,9,FALSE))</f>
        <v/>
      </c>
      <c r="AK263" s="235" t="str">
        <f>IF(AK262="","",VLOOKUP(AK262,'シフト記号表（勤務時間帯）'!$C$6:$K$35,9,FALSE))</f>
        <v/>
      </c>
      <c r="AL263" s="235" t="str">
        <f>IF(AL262="","",VLOOKUP(AL262,'シフト記号表（勤務時間帯）'!$C$6:$K$35,9,FALSE))</f>
        <v/>
      </c>
      <c r="AM263" s="236" t="str">
        <f>IF(AM262="","",VLOOKUP(AM262,'シフト記号表（勤務時間帯）'!$C$6:$K$35,9,FALSE))</f>
        <v/>
      </c>
      <c r="AN263" s="234" t="str">
        <f>IF(AN262="","",VLOOKUP(AN262,'シフト記号表（勤務時間帯）'!$C$6:$K$35,9,FALSE))</f>
        <v/>
      </c>
      <c r="AO263" s="235" t="str">
        <f>IF(AO262="","",VLOOKUP(AO262,'シフト記号表（勤務時間帯）'!$C$6:$K$35,9,FALSE))</f>
        <v/>
      </c>
      <c r="AP263" s="235" t="str">
        <f>IF(AP262="","",VLOOKUP(AP262,'シフト記号表（勤務時間帯）'!$C$6:$K$35,9,FALSE))</f>
        <v/>
      </c>
      <c r="AQ263" s="235" t="str">
        <f>IF(AQ262="","",VLOOKUP(AQ262,'シフト記号表（勤務時間帯）'!$C$6:$K$35,9,FALSE))</f>
        <v/>
      </c>
      <c r="AR263" s="235" t="str">
        <f>IF(AR262="","",VLOOKUP(AR262,'シフト記号表（勤務時間帯）'!$C$6:$K$35,9,FALSE))</f>
        <v/>
      </c>
      <c r="AS263" s="235" t="str">
        <f>IF(AS262="","",VLOOKUP(AS262,'シフト記号表（勤務時間帯）'!$C$6:$K$35,9,FALSE))</f>
        <v/>
      </c>
      <c r="AT263" s="236" t="str">
        <f>IF(AT262="","",VLOOKUP(AT262,'シフト記号表（勤務時間帯）'!$C$6:$K$35,9,FALSE))</f>
        <v/>
      </c>
      <c r="AU263" s="234" t="str">
        <f>IF(AU262="","",VLOOKUP(AU262,'シフト記号表（勤務時間帯）'!$C$6:$K$35,9,FALSE))</f>
        <v/>
      </c>
      <c r="AV263" s="235" t="str">
        <f>IF(AV262="","",VLOOKUP(AV262,'シフト記号表（勤務時間帯）'!$C$6:$K$35,9,FALSE))</f>
        <v/>
      </c>
      <c r="AW263" s="235" t="str">
        <f>IF(AW262="","",VLOOKUP(AW262,'シフト記号表（勤務時間帯）'!$C$6:$K$35,9,FALSE))</f>
        <v/>
      </c>
      <c r="AX263" s="1257" t="str">
        <f>IF($BB$3="４週",SUM(S263:AT263),IF($BB$3="暦月",SUM(S263:AW263),""))</f>
        <v/>
      </c>
      <c r="AY263" s="1258"/>
      <c r="AZ263" s="1259" t="str">
        <f>IF($BB$3="４週",AX263/4,IF($BB$3="暦月",'勤務表（参考様式１_100名まで）'!AX263/('勤務表（参考様式１_100名まで）'!$BB$8/7),""))</f>
        <v/>
      </c>
      <c r="BA263" s="1260"/>
      <c r="BB263" s="1248"/>
      <c r="BC263" s="1249"/>
      <c r="BD263" s="1249"/>
      <c r="BE263" s="1249"/>
      <c r="BF263" s="1250"/>
    </row>
    <row r="264" spans="2:58" ht="20.25" customHeight="1" x14ac:dyDescent="0.2">
      <c r="B264" s="1268"/>
      <c r="C264" s="1275"/>
      <c r="D264" s="1276"/>
      <c r="E264" s="1277"/>
      <c r="F264" s="242">
        <f>C262</f>
        <v>0</v>
      </c>
      <c r="G264" s="1280"/>
      <c r="H264" s="1284"/>
      <c r="I264" s="1282"/>
      <c r="J264" s="1282"/>
      <c r="K264" s="1283"/>
      <c r="L264" s="1287"/>
      <c r="M264" s="1252"/>
      <c r="N264" s="1252"/>
      <c r="O264" s="1253"/>
      <c r="P264" s="1261" t="s">
        <v>342</v>
      </c>
      <c r="Q264" s="1262"/>
      <c r="R264" s="1263"/>
      <c r="S264" s="238" t="str">
        <f>IF(S262="","",VLOOKUP(S262,'シフト記号表（勤務時間帯）'!$C$6:$U$35,19,FALSE))</f>
        <v/>
      </c>
      <c r="T264" s="239" t="str">
        <f>IF(T262="","",VLOOKUP(T262,'シフト記号表（勤務時間帯）'!$C$6:$U$35,19,FALSE))</f>
        <v/>
      </c>
      <c r="U264" s="239" t="str">
        <f>IF(U262="","",VLOOKUP(U262,'シフト記号表（勤務時間帯）'!$C$6:$U$35,19,FALSE))</f>
        <v/>
      </c>
      <c r="V264" s="239" t="str">
        <f>IF(V262="","",VLOOKUP(V262,'シフト記号表（勤務時間帯）'!$C$6:$U$35,19,FALSE))</f>
        <v/>
      </c>
      <c r="W264" s="239" t="str">
        <f>IF(W262="","",VLOOKUP(W262,'シフト記号表（勤務時間帯）'!$C$6:$U$35,19,FALSE))</f>
        <v/>
      </c>
      <c r="X264" s="239" t="str">
        <f>IF(X262="","",VLOOKUP(X262,'シフト記号表（勤務時間帯）'!$C$6:$U$35,19,FALSE))</f>
        <v/>
      </c>
      <c r="Y264" s="240" t="str">
        <f>IF(Y262="","",VLOOKUP(Y262,'シフト記号表（勤務時間帯）'!$C$6:$U$35,19,FALSE))</f>
        <v/>
      </c>
      <c r="Z264" s="238" t="str">
        <f>IF(Z262="","",VLOOKUP(Z262,'シフト記号表（勤務時間帯）'!$C$6:$U$35,19,FALSE))</f>
        <v/>
      </c>
      <c r="AA264" s="239" t="str">
        <f>IF(AA262="","",VLOOKUP(AA262,'シフト記号表（勤務時間帯）'!$C$6:$U$35,19,FALSE))</f>
        <v/>
      </c>
      <c r="AB264" s="239" t="str">
        <f>IF(AB262="","",VLOOKUP(AB262,'シフト記号表（勤務時間帯）'!$C$6:$U$35,19,FALSE))</f>
        <v/>
      </c>
      <c r="AC264" s="239" t="str">
        <f>IF(AC262="","",VLOOKUP(AC262,'シフト記号表（勤務時間帯）'!$C$6:$U$35,19,FALSE))</f>
        <v/>
      </c>
      <c r="AD264" s="239" t="str">
        <f>IF(AD262="","",VLOOKUP(AD262,'シフト記号表（勤務時間帯）'!$C$6:$U$35,19,FALSE))</f>
        <v/>
      </c>
      <c r="AE264" s="239" t="str">
        <f>IF(AE262="","",VLOOKUP(AE262,'シフト記号表（勤務時間帯）'!$C$6:$U$35,19,FALSE))</f>
        <v/>
      </c>
      <c r="AF264" s="240" t="str">
        <f>IF(AF262="","",VLOOKUP(AF262,'シフト記号表（勤務時間帯）'!$C$6:$U$35,19,FALSE))</f>
        <v/>
      </c>
      <c r="AG264" s="238" t="str">
        <f>IF(AG262="","",VLOOKUP(AG262,'シフト記号表（勤務時間帯）'!$C$6:$U$35,19,FALSE))</f>
        <v/>
      </c>
      <c r="AH264" s="239" t="str">
        <f>IF(AH262="","",VLOOKUP(AH262,'シフト記号表（勤務時間帯）'!$C$6:$U$35,19,FALSE))</f>
        <v/>
      </c>
      <c r="AI264" s="239" t="str">
        <f>IF(AI262="","",VLOOKUP(AI262,'シフト記号表（勤務時間帯）'!$C$6:$U$35,19,FALSE))</f>
        <v/>
      </c>
      <c r="AJ264" s="239" t="str">
        <f>IF(AJ262="","",VLOOKUP(AJ262,'シフト記号表（勤務時間帯）'!$C$6:$U$35,19,FALSE))</f>
        <v/>
      </c>
      <c r="AK264" s="239" t="str">
        <f>IF(AK262="","",VLOOKUP(AK262,'シフト記号表（勤務時間帯）'!$C$6:$U$35,19,FALSE))</f>
        <v/>
      </c>
      <c r="AL264" s="239" t="str">
        <f>IF(AL262="","",VLOOKUP(AL262,'シフト記号表（勤務時間帯）'!$C$6:$U$35,19,FALSE))</f>
        <v/>
      </c>
      <c r="AM264" s="240" t="str">
        <f>IF(AM262="","",VLOOKUP(AM262,'シフト記号表（勤務時間帯）'!$C$6:$U$35,19,FALSE))</f>
        <v/>
      </c>
      <c r="AN264" s="238" t="str">
        <f>IF(AN262="","",VLOOKUP(AN262,'シフト記号表（勤務時間帯）'!$C$6:$U$35,19,FALSE))</f>
        <v/>
      </c>
      <c r="AO264" s="239" t="str">
        <f>IF(AO262="","",VLOOKUP(AO262,'シフト記号表（勤務時間帯）'!$C$6:$U$35,19,FALSE))</f>
        <v/>
      </c>
      <c r="AP264" s="239" t="str">
        <f>IF(AP262="","",VLOOKUP(AP262,'シフト記号表（勤務時間帯）'!$C$6:$U$35,19,FALSE))</f>
        <v/>
      </c>
      <c r="AQ264" s="239" t="str">
        <f>IF(AQ262="","",VLOOKUP(AQ262,'シフト記号表（勤務時間帯）'!$C$6:$U$35,19,FALSE))</f>
        <v/>
      </c>
      <c r="AR264" s="239" t="str">
        <f>IF(AR262="","",VLOOKUP(AR262,'シフト記号表（勤務時間帯）'!$C$6:$U$35,19,FALSE))</f>
        <v/>
      </c>
      <c r="AS264" s="239" t="str">
        <f>IF(AS262="","",VLOOKUP(AS262,'シフト記号表（勤務時間帯）'!$C$6:$U$35,19,FALSE))</f>
        <v/>
      </c>
      <c r="AT264" s="240" t="str">
        <f>IF(AT262="","",VLOOKUP(AT262,'シフト記号表（勤務時間帯）'!$C$6:$U$35,19,FALSE))</f>
        <v/>
      </c>
      <c r="AU264" s="238" t="str">
        <f>IF(AU262="","",VLOOKUP(AU262,'シフト記号表（勤務時間帯）'!$C$6:$U$35,19,FALSE))</f>
        <v/>
      </c>
      <c r="AV264" s="239" t="str">
        <f>IF(AV262="","",VLOOKUP(AV262,'シフト記号表（勤務時間帯）'!$C$6:$U$35,19,FALSE))</f>
        <v/>
      </c>
      <c r="AW264" s="239" t="str">
        <f>IF(AW262="","",VLOOKUP(AW262,'シフト記号表（勤務時間帯）'!$C$6:$U$35,19,FALSE))</f>
        <v/>
      </c>
      <c r="AX264" s="1264" t="str">
        <f>IF($BB$3="４週",SUM(S264:AT264),IF($BB$3="暦月",SUM(S264:AW264),""))</f>
        <v/>
      </c>
      <c r="AY264" s="1265"/>
      <c r="AZ264" s="1266" t="str">
        <f>IF($BB$3="４週",AX264/4,IF($BB$3="暦月",'勤務表（参考様式１_100名まで）'!AX264/('勤務表（参考様式１_100名まで）'!$BB$8/7),""))</f>
        <v/>
      </c>
      <c r="BA264" s="1267"/>
      <c r="BB264" s="1251"/>
      <c r="BC264" s="1252"/>
      <c r="BD264" s="1252"/>
      <c r="BE264" s="1252"/>
      <c r="BF264" s="1253"/>
    </row>
    <row r="265" spans="2:58" ht="20.25" customHeight="1" x14ac:dyDescent="0.2">
      <c r="B265" s="1268">
        <f>B262+1</f>
        <v>82</v>
      </c>
      <c r="C265" s="1269"/>
      <c r="D265" s="1270"/>
      <c r="E265" s="1271"/>
      <c r="F265" s="241"/>
      <c r="G265" s="1278"/>
      <c r="H265" s="1281"/>
      <c r="I265" s="1282"/>
      <c r="J265" s="1282"/>
      <c r="K265" s="1283"/>
      <c r="L265" s="1285"/>
      <c r="M265" s="1246"/>
      <c r="N265" s="1246"/>
      <c r="O265" s="1247"/>
      <c r="P265" s="1288" t="s">
        <v>340</v>
      </c>
      <c r="Q265" s="1289"/>
      <c r="R265" s="1290"/>
      <c r="S265" s="230"/>
      <c r="T265" s="231"/>
      <c r="U265" s="231"/>
      <c r="V265" s="231"/>
      <c r="W265" s="231"/>
      <c r="X265" s="231"/>
      <c r="Y265" s="232"/>
      <c r="Z265" s="230"/>
      <c r="AA265" s="231"/>
      <c r="AB265" s="231"/>
      <c r="AC265" s="231"/>
      <c r="AD265" s="231"/>
      <c r="AE265" s="231"/>
      <c r="AF265" s="232"/>
      <c r="AG265" s="230"/>
      <c r="AH265" s="231"/>
      <c r="AI265" s="231"/>
      <c r="AJ265" s="231"/>
      <c r="AK265" s="231"/>
      <c r="AL265" s="231"/>
      <c r="AM265" s="232"/>
      <c r="AN265" s="230"/>
      <c r="AO265" s="231"/>
      <c r="AP265" s="231"/>
      <c r="AQ265" s="231"/>
      <c r="AR265" s="231"/>
      <c r="AS265" s="231"/>
      <c r="AT265" s="232"/>
      <c r="AU265" s="230"/>
      <c r="AV265" s="231"/>
      <c r="AW265" s="231"/>
      <c r="AX265" s="1241"/>
      <c r="AY265" s="1242"/>
      <c r="AZ265" s="1243"/>
      <c r="BA265" s="1244"/>
      <c r="BB265" s="1245"/>
      <c r="BC265" s="1246"/>
      <c r="BD265" s="1246"/>
      <c r="BE265" s="1246"/>
      <c r="BF265" s="1247"/>
    </row>
    <row r="266" spans="2:58" ht="20.25" customHeight="1" x14ac:dyDescent="0.2">
      <c r="B266" s="1268"/>
      <c r="C266" s="1272"/>
      <c r="D266" s="1273"/>
      <c r="E266" s="1274"/>
      <c r="F266" s="233"/>
      <c r="G266" s="1279"/>
      <c r="H266" s="1284"/>
      <c r="I266" s="1282"/>
      <c r="J266" s="1282"/>
      <c r="K266" s="1283"/>
      <c r="L266" s="1286"/>
      <c r="M266" s="1249"/>
      <c r="N266" s="1249"/>
      <c r="O266" s="1250"/>
      <c r="P266" s="1254" t="s">
        <v>341</v>
      </c>
      <c r="Q266" s="1255"/>
      <c r="R266" s="1256"/>
      <c r="S266" s="234" t="str">
        <f>IF(S265="","",VLOOKUP(S265,'シフト記号表（勤務時間帯）'!$C$6:$K$35,9,FALSE))</f>
        <v/>
      </c>
      <c r="T266" s="235" t="str">
        <f>IF(T265="","",VLOOKUP(T265,'シフト記号表（勤務時間帯）'!$C$6:$K$35,9,FALSE))</f>
        <v/>
      </c>
      <c r="U266" s="235" t="str">
        <f>IF(U265="","",VLOOKUP(U265,'シフト記号表（勤務時間帯）'!$C$6:$K$35,9,FALSE))</f>
        <v/>
      </c>
      <c r="V266" s="235" t="str">
        <f>IF(V265="","",VLOOKUP(V265,'シフト記号表（勤務時間帯）'!$C$6:$K$35,9,FALSE))</f>
        <v/>
      </c>
      <c r="W266" s="235" t="str">
        <f>IF(W265="","",VLOOKUP(W265,'シフト記号表（勤務時間帯）'!$C$6:$K$35,9,FALSE))</f>
        <v/>
      </c>
      <c r="X266" s="235" t="str">
        <f>IF(X265="","",VLOOKUP(X265,'シフト記号表（勤務時間帯）'!$C$6:$K$35,9,FALSE))</f>
        <v/>
      </c>
      <c r="Y266" s="236" t="str">
        <f>IF(Y265="","",VLOOKUP(Y265,'シフト記号表（勤務時間帯）'!$C$6:$K$35,9,FALSE))</f>
        <v/>
      </c>
      <c r="Z266" s="234" t="str">
        <f>IF(Z265="","",VLOOKUP(Z265,'シフト記号表（勤務時間帯）'!$C$6:$K$35,9,FALSE))</f>
        <v/>
      </c>
      <c r="AA266" s="235" t="str">
        <f>IF(AA265="","",VLOOKUP(AA265,'シフト記号表（勤務時間帯）'!$C$6:$K$35,9,FALSE))</f>
        <v/>
      </c>
      <c r="AB266" s="235" t="str">
        <f>IF(AB265="","",VLOOKUP(AB265,'シフト記号表（勤務時間帯）'!$C$6:$K$35,9,FALSE))</f>
        <v/>
      </c>
      <c r="AC266" s="235" t="str">
        <f>IF(AC265="","",VLOOKUP(AC265,'シフト記号表（勤務時間帯）'!$C$6:$K$35,9,FALSE))</f>
        <v/>
      </c>
      <c r="AD266" s="235" t="str">
        <f>IF(AD265="","",VLOOKUP(AD265,'シフト記号表（勤務時間帯）'!$C$6:$K$35,9,FALSE))</f>
        <v/>
      </c>
      <c r="AE266" s="235" t="str">
        <f>IF(AE265="","",VLOOKUP(AE265,'シフト記号表（勤務時間帯）'!$C$6:$K$35,9,FALSE))</f>
        <v/>
      </c>
      <c r="AF266" s="236" t="str">
        <f>IF(AF265="","",VLOOKUP(AF265,'シフト記号表（勤務時間帯）'!$C$6:$K$35,9,FALSE))</f>
        <v/>
      </c>
      <c r="AG266" s="234" t="str">
        <f>IF(AG265="","",VLOOKUP(AG265,'シフト記号表（勤務時間帯）'!$C$6:$K$35,9,FALSE))</f>
        <v/>
      </c>
      <c r="AH266" s="235" t="str">
        <f>IF(AH265="","",VLOOKUP(AH265,'シフト記号表（勤務時間帯）'!$C$6:$K$35,9,FALSE))</f>
        <v/>
      </c>
      <c r="AI266" s="235" t="str">
        <f>IF(AI265="","",VLOOKUP(AI265,'シフト記号表（勤務時間帯）'!$C$6:$K$35,9,FALSE))</f>
        <v/>
      </c>
      <c r="AJ266" s="235" t="str">
        <f>IF(AJ265="","",VLOOKUP(AJ265,'シフト記号表（勤務時間帯）'!$C$6:$K$35,9,FALSE))</f>
        <v/>
      </c>
      <c r="AK266" s="235" t="str">
        <f>IF(AK265="","",VLOOKUP(AK265,'シフト記号表（勤務時間帯）'!$C$6:$K$35,9,FALSE))</f>
        <v/>
      </c>
      <c r="AL266" s="235" t="str">
        <f>IF(AL265="","",VLOOKUP(AL265,'シフト記号表（勤務時間帯）'!$C$6:$K$35,9,FALSE))</f>
        <v/>
      </c>
      <c r="AM266" s="236" t="str">
        <f>IF(AM265="","",VLOOKUP(AM265,'シフト記号表（勤務時間帯）'!$C$6:$K$35,9,FALSE))</f>
        <v/>
      </c>
      <c r="AN266" s="234" t="str">
        <f>IF(AN265="","",VLOOKUP(AN265,'シフト記号表（勤務時間帯）'!$C$6:$K$35,9,FALSE))</f>
        <v/>
      </c>
      <c r="AO266" s="235" t="str">
        <f>IF(AO265="","",VLOOKUP(AO265,'シフト記号表（勤務時間帯）'!$C$6:$K$35,9,FALSE))</f>
        <v/>
      </c>
      <c r="AP266" s="235" t="str">
        <f>IF(AP265="","",VLOOKUP(AP265,'シフト記号表（勤務時間帯）'!$C$6:$K$35,9,FALSE))</f>
        <v/>
      </c>
      <c r="AQ266" s="235" t="str">
        <f>IF(AQ265="","",VLOOKUP(AQ265,'シフト記号表（勤務時間帯）'!$C$6:$K$35,9,FALSE))</f>
        <v/>
      </c>
      <c r="AR266" s="235" t="str">
        <f>IF(AR265="","",VLOOKUP(AR265,'シフト記号表（勤務時間帯）'!$C$6:$K$35,9,FALSE))</f>
        <v/>
      </c>
      <c r="AS266" s="235" t="str">
        <f>IF(AS265="","",VLOOKUP(AS265,'シフト記号表（勤務時間帯）'!$C$6:$K$35,9,FALSE))</f>
        <v/>
      </c>
      <c r="AT266" s="236" t="str">
        <f>IF(AT265="","",VLOOKUP(AT265,'シフト記号表（勤務時間帯）'!$C$6:$K$35,9,FALSE))</f>
        <v/>
      </c>
      <c r="AU266" s="234" t="str">
        <f>IF(AU265="","",VLOOKUP(AU265,'シフト記号表（勤務時間帯）'!$C$6:$K$35,9,FALSE))</f>
        <v/>
      </c>
      <c r="AV266" s="235" t="str">
        <f>IF(AV265="","",VLOOKUP(AV265,'シフト記号表（勤務時間帯）'!$C$6:$K$35,9,FALSE))</f>
        <v/>
      </c>
      <c r="AW266" s="235" t="str">
        <f>IF(AW265="","",VLOOKUP(AW265,'シフト記号表（勤務時間帯）'!$C$6:$K$35,9,FALSE))</f>
        <v/>
      </c>
      <c r="AX266" s="1257" t="str">
        <f>IF($BB$3="４週",SUM(S266:AT266),IF($BB$3="暦月",SUM(S266:AW266),""))</f>
        <v/>
      </c>
      <c r="AY266" s="1258"/>
      <c r="AZ266" s="1259" t="str">
        <f>IF($BB$3="４週",AX266/4,IF($BB$3="暦月",'勤務表（参考様式１_100名まで）'!AX266/('勤務表（参考様式１_100名まで）'!$BB$8/7),""))</f>
        <v/>
      </c>
      <c r="BA266" s="1260"/>
      <c r="BB266" s="1248"/>
      <c r="BC266" s="1249"/>
      <c r="BD266" s="1249"/>
      <c r="BE266" s="1249"/>
      <c r="BF266" s="1250"/>
    </row>
    <row r="267" spans="2:58" ht="20.25" customHeight="1" x14ac:dyDescent="0.2">
      <c r="B267" s="1268"/>
      <c r="C267" s="1275"/>
      <c r="D267" s="1276"/>
      <c r="E267" s="1277"/>
      <c r="F267" s="242">
        <f>C265</f>
        <v>0</v>
      </c>
      <c r="G267" s="1280"/>
      <c r="H267" s="1284"/>
      <c r="I267" s="1282"/>
      <c r="J267" s="1282"/>
      <c r="K267" s="1283"/>
      <c r="L267" s="1287"/>
      <c r="M267" s="1252"/>
      <c r="N267" s="1252"/>
      <c r="O267" s="1253"/>
      <c r="P267" s="1261" t="s">
        <v>342</v>
      </c>
      <c r="Q267" s="1262"/>
      <c r="R267" s="1263"/>
      <c r="S267" s="238" t="str">
        <f>IF(S265="","",VLOOKUP(S265,'シフト記号表（勤務時間帯）'!$C$6:$U$35,19,FALSE))</f>
        <v/>
      </c>
      <c r="T267" s="239" t="str">
        <f>IF(T265="","",VLOOKUP(T265,'シフト記号表（勤務時間帯）'!$C$6:$U$35,19,FALSE))</f>
        <v/>
      </c>
      <c r="U267" s="239" t="str">
        <f>IF(U265="","",VLOOKUP(U265,'シフト記号表（勤務時間帯）'!$C$6:$U$35,19,FALSE))</f>
        <v/>
      </c>
      <c r="V267" s="239" t="str">
        <f>IF(V265="","",VLOOKUP(V265,'シフト記号表（勤務時間帯）'!$C$6:$U$35,19,FALSE))</f>
        <v/>
      </c>
      <c r="W267" s="239" t="str">
        <f>IF(W265="","",VLOOKUP(W265,'シフト記号表（勤務時間帯）'!$C$6:$U$35,19,FALSE))</f>
        <v/>
      </c>
      <c r="X267" s="239" t="str">
        <f>IF(X265="","",VLOOKUP(X265,'シフト記号表（勤務時間帯）'!$C$6:$U$35,19,FALSE))</f>
        <v/>
      </c>
      <c r="Y267" s="240" t="str">
        <f>IF(Y265="","",VLOOKUP(Y265,'シフト記号表（勤務時間帯）'!$C$6:$U$35,19,FALSE))</f>
        <v/>
      </c>
      <c r="Z267" s="238" t="str">
        <f>IF(Z265="","",VLOOKUP(Z265,'シフト記号表（勤務時間帯）'!$C$6:$U$35,19,FALSE))</f>
        <v/>
      </c>
      <c r="AA267" s="239" t="str">
        <f>IF(AA265="","",VLOOKUP(AA265,'シフト記号表（勤務時間帯）'!$C$6:$U$35,19,FALSE))</f>
        <v/>
      </c>
      <c r="AB267" s="239" t="str">
        <f>IF(AB265="","",VLOOKUP(AB265,'シフト記号表（勤務時間帯）'!$C$6:$U$35,19,FALSE))</f>
        <v/>
      </c>
      <c r="AC267" s="239" t="str">
        <f>IF(AC265="","",VLOOKUP(AC265,'シフト記号表（勤務時間帯）'!$C$6:$U$35,19,FALSE))</f>
        <v/>
      </c>
      <c r="AD267" s="239" t="str">
        <f>IF(AD265="","",VLOOKUP(AD265,'シフト記号表（勤務時間帯）'!$C$6:$U$35,19,FALSE))</f>
        <v/>
      </c>
      <c r="AE267" s="239" t="str">
        <f>IF(AE265="","",VLOOKUP(AE265,'シフト記号表（勤務時間帯）'!$C$6:$U$35,19,FALSE))</f>
        <v/>
      </c>
      <c r="AF267" s="240" t="str">
        <f>IF(AF265="","",VLOOKUP(AF265,'シフト記号表（勤務時間帯）'!$C$6:$U$35,19,FALSE))</f>
        <v/>
      </c>
      <c r="AG267" s="238" t="str">
        <f>IF(AG265="","",VLOOKUP(AG265,'シフト記号表（勤務時間帯）'!$C$6:$U$35,19,FALSE))</f>
        <v/>
      </c>
      <c r="AH267" s="239" t="str">
        <f>IF(AH265="","",VLOOKUP(AH265,'シフト記号表（勤務時間帯）'!$C$6:$U$35,19,FALSE))</f>
        <v/>
      </c>
      <c r="AI267" s="239" t="str">
        <f>IF(AI265="","",VLOOKUP(AI265,'シフト記号表（勤務時間帯）'!$C$6:$U$35,19,FALSE))</f>
        <v/>
      </c>
      <c r="AJ267" s="239" t="str">
        <f>IF(AJ265="","",VLOOKUP(AJ265,'シフト記号表（勤務時間帯）'!$C$6:$U$35,19,FALSE))</f>
        <v/>
      </c>
      <c r="AK267" s="239" t="str">
        <f>IF(AK265="","",VLOOKUP(AK265,'シフト記号表（勤務時間帯）'!$C$6:$U$35,19,FALSE))</f>
        <v/>
      </c>
      <c r="AL267" s="239" t="str">
        <f>IF(AL265="","",VLOOKUP(AL265,'シフト記号表（勤務時間帯）'!$C$6:$U$35,19,FALSE))</f>
        <v/>
      </c>
      <c r="AM267" s="240" t="str">
        <f>IF(AM265="","",VLOOKUP(AM265,'シフト記号表（勤務時間帯）'!$C$6:$U$35,19,FALSE))</f>
        <v/>
      </c>
      <c r="AN267" s="238" t="str">
        <f>IF(AN265="","",VLOOKUP(AN265,'シフト記号表（勤務時間帯）'!$C$6:$U$35,19,FALSE))</f>
        <v/>
      </c>
      <c r="AO267" s="239" t="str">
        <f>IF(AO265="","",VLOOKUP(AO265,'シフト記号表（勤務時間帯）'!$C$6:$U$35,19,FALSE))</f>
        <v/>
      </c>
      <c r="AP267" s="239" t="str">
        <f>IF(AP265="","",VLOOKUP(AP265,'シフト記号表（勤務時間帯）'!$C$6:$U$35,19,FALSE))</f>
        <v/>
      </c>
      <c r="AQ267" s="239" t="str">
        <f>IF(AQ265="","",VLOOKUP(AQ265,'シフト記号表（勤務時間帯）'!$C$6:$U$35,19,FALSE))</f>
        <v/>
      </c>
      <c r="AR267" s="239" t="str">
        <f>IF(AR265="","",VLOOKUP(AR265,'シフト記号表（勤務時間帯）'!$C$6:$U$35,19,FALSE))</f>
        <v/>
      </c>
      <c r="AS267" s="239" t="str">
        <f>IF(AS265="","",VLOOKUP(AS265,'シフト記号表（勤務時間帯）'!$C$6:$U$35,19,FALSE))</f>
        <v/>
      </c>
      <c r="AT267" s="240" t="str">
        <f>IF(AT265="","",VLOOKUP(AT265,'シフト記号表（勤務時間帯）'!$C$6:$U$35,19,FALSE))</f>
        <v/>
      </c>
      <c r="AU267" s="238" t="str">
        <f>IF(AU265="","",VLOOKUP(AU265,'シフト記号表（勤務時間帯）'!$C$6:$U$35,19,FALSE))</f>
        <v/>
      </c>
      <c r="AV267" s="239" t="str">
        <f>IF(AV265="","",VLOOKUP(AV265,'シフト記号表（勤務時間帯）'!$C$6:$U$35,19,FALSE))</f>
        <v/>
      </c>
      <c r="AW267" s="239" t="str">
        <f>IF(AW265="","",VLOOKUP(AW265,'シフト記号表（勤務時間帯）'!$C$6:$U$35,19,FALSE))</f>
        <v/>
      </c>
      <c r="AX267" s="1264" t="str">
        <f>IF($BB$3="４週",SUM(S267:AT267),IF($BB$3="暦月",SUM(S267:AW267),""))</f>
        <v/>
      </c>
      <c r="AY267" s="1265"/>
      <c r="AZ267" s="1266" t="str">
        <f>IF($BB$3="４週",AX267/4,IF($BB$3="暦月",'勤務表（参考様式１_100名まで）'!AX267/('勤務表（参考様式１_100名まで）'!$BB$8/7),""))</f>
        <v/>
      </c>
      <c r="BA267" s="1267"/>
      <c r="BB267" s="1251"/>
      <c r="BC267" s="1252"/>
      <c r="BD267" s="1252"/>
      <c r="BE267" s="1252"/>
      <c r="BF267" s="1253"/>
    </row>
    <row r="268" spans="2:58" ht="20.25" customHeight="1" x14ac:dyDescent="0.2">
      <c r="B268" s="1268">
        <f>B265+1</f>
        <v>83</v>
      </c>
      <c r="C268" s="1269"/>
      <c r="D268" s="1270"/>
      <c r="E268" s="1271"/>
      <c r="F268" s="241"/>
      <c r="G268" s="1278"/>
      <c r="H268" s="1281"/>
      <c r="I268" s="1282"/>
      <c r="J268" s="1282"/>
      <c r="K268" s="1283"/>
      <c r="L268" s="1285"/>
      <c r="M268" s="1246"/>
      <c r="N268" s="1246"/>
      <c r="O268" s="1247"/>
      <c r="P268" s="1288" t="s">
        <v>340</v>
      </c>
      <c r="Q268" s="1289"/>
      <c r="R268" s="1290"/>
      <c r="S268" s="230"/>
      <c r="T268" s="231"/>
      <c r="U268" s="231"/>
      <c r="V268" s="231"/>
      <c r="W268" s="231"/>
      <c r="X268" s="231"/>
      <c r="Y268" s="232"/>
      <c r="Z268" s="230"/>
      <c r="AA268" s="231"/>
      <c r="AB268" s="231"/>
      <c r="AC268" s="231"/>
      <c r="AD268" s="231"/>
      <c r="AE268" s="231"/>
      <c r="AF268" s="232"/>
      <c r="AG268" s="230"/>
      <c r="AH268" s="231"/>
      <c r="AI268" s="231"/>
      <c r="AJ268" s="231"/>
      <c r="AK268" s="231"/>
      <c r="AL268" s="231"/>
      <c r="AM268" s="232"/>
      <c r="AN268" s="230"/>
      <c r="AO268" s="231"/>
      <c r="AP268" s="231"/>
      <c r="AQ268" s="231"/>
      <c r="AR268" s="231"/>
      <c r="AS268" s="231"/>
      <c r="AT268" s="232"/>
      <c r="AU268" s="230"/>
      <c r="AV268" s="231"/>
      <c r="AW268" s="231"/>
      <c r="AX268" s="1241"/>
      <c r="AY268" s="1242"/>
      <c r="AZ268" s="1243"/>
      <c r="BA268" s="1244"/>
      <c r="BB268" s="1245"/>
      <c r="BC268" s="1246"/>
      <c r="BD268" s="1246"/>
      <c r="BE268" s="1246"/>
      <c r="BF268" s="1247"/>
    </row>
    <row r="269" spans="2:58" ht="20.25" customHeight="1" x14ac:dyDescent="0.2">
      <c r="B269" s="1268"/>
      <c r="C269" s="1272"/>
      <c r="D269" s="1273"/>
      <c r="E269" s="1274"/>
      <c r="F269" s="233"/>
      <c r="G269" s="1279"/>
      <c r="H269" s="1284"/>
      <c r="I269" s="1282"/>
      <c r="J269" s="1282"/>
      <c r="K269" s="1283"/>
      <c r="L269" s="1286"/>
      <c r="M269" s="1249"/>
      <c r="N269" s="1249"/>
      <c r="O269" s="1250"/>
      <c r="P269" s="1254" t="s">
        <v>341</v>
      </c>
      <c r="Q269" s="1255"/>
      <c r="R269" s="1256"/>
      <c r="S269" s="234" t="str">
        <f>IF(S268="","",VLOOKUP(S268,'シフト記号表（勤務時間帯）'!$C$6:$K$35,9,FALSE))</f>
        <v/>
      </c>
      <c r="T269" s="235" t="str">
        <f>IF(T268="","",VLOOKUP(T268,'シフト記号表（勤務時間帯）'!$C$6:$K$35,9,FALSE))</f>
        <v/>
      </c>
      <c r="U269" s="235" t="str">
        <f>IF(U268="","",VLOOKUP(U268,'シフト記号表（勤務時間帯）'!$C$6:$K$35,9,FALSE))</f>
        <v/>
      </c>
      <c r="V269" s="235" t="str">
        <f>IF(V268="","",VLOOKUP(V268,'シフト記号表（勤務時間帯）'!$C$6:$K$35,9,FALSE))</f>
        <v/>
      </c>
      <c r="W269" s="235" t="str">
        <f>IF(W268="","",VLOOKUP(W268,'シフト記号表（勤務時間帯）'!$C$6:$K$35,9,FALSE))</f>
        <v/>
      </c>
      <c r="X269" s="235" t="str">
        <f>IF(X268="","",VLOOKUP(X268,'シフト記号表（勤務時間帯）'!$C$6:$K$35,9,FALSE))</f>
        <v/>
      </c>
      <c r="Y269" s="236" t="str">
        <f>IF(Y268="","",VLOOKUP(Y268,'シフト記号表（勤務時間帯）'!$C$6:$K$35,9,FALSE))</f>
        <v/>
      </c>
      <c r="Z269" s="234" t="str">
        <f>IF(Z268="","",VLOOKUP(Z268,'シフト記号表（勤務時間帯）'!$C$6:$K$35,9,FALSE))</f>
        <v/>
      </c>
      <c r="AA269" s="235" t="str">
        <f>IF(AA268="","",VLOOKUP(AA268,'シフト記号表（勤務時間帯）'!$C$6:$K$35,9,FALSE))</f>
        <v/>
      </c>
      <c r="AB269" s="235" t="str">
        <f>IF(AB268="","",VLOOKUP(AB268,'シフト記号表（勤務時間帯）'!$C$6:$K$35,9,FALSE))</f>
        <v/>
      </c>
      <c r="AC269" s="235" t="str">
        <f>IF(AC268="","",VLOOKUP(AC268,'シフト記号表（勤務時間帯）'!$C$6:$K$35,9,FALSE))</f>
        <v/>
      </c>
      <c r="AD269" s="235" t="str">
        <f>IF(AD268="","",VLOOKUP(AD268,'シフト記号表（勤務時間帯）'!$C$6:$K$35,9,FALSE))</f>
        <v/>
      </c>
      <c r="AE269" s="235" t="str">
        <f>IF(AE268="","",VLOOKUP(AE268,'シフト記号表（勤務時間帯）'!$C$6:$K$35,9,FALSE))</f>
        <v/>
      </c>
      <c r="AF269" s="236" t="str">
        <f>IF(AF268="","",VLOOKUP(AF268,'シフト記号表（勤務時間帯）'!$C$6:$K$35,9,FALSE))</f>
        <v/>
      </c>
      <c r="AG269" s="234" t="str">
        <f>IF(AG268="","",VLOOKUP(AG268,'シフト記号表（勤務時間帯）'!$C$6:$K$35,9,FALSE))</f>
        <v/>
      </c>
      <c r="AH269" s="235" t="str">
        <f>IF(AH268="","",VLOOKUP(AH268,'シフト記号表（勤務時間帯）'!$C$6:$K$35,9,FALSE))</f>
        <v/>
      </c>
      <c r="AI269" s="235" t="str">
        <f>IF(AI268="","",VLOOKUP(AI268,'シフト記号表（勤務時間帯）'!$C$6:$K$35,9,FALSE))</f>
        <v/>
      </c>
      <c r="AJ269" s="235" t="str">
        <f>IF(AJ268="","",VLOOKUP(AJ268,'シフト記号表（勤務時間帯）'!$C$6:$K$35,9,FALSE))</f>
        <v/>
      </c>
      <c r="AK269" s="235" t="str">
        <f>IF(AK268="","",VLOOKUP(AK268,'シフト記号表（勤務時間帯）'!$C$6:$K$35,9,FALSE))</f>
        <v/>
      </c>
      <c r="AL269" s="235" t="str">
        <f>IF(AL268="","",VLOOKUP(AL268,'シフト記号表（勤務時間帯）'!$C$6:$K$35,9,FALSE))</f>
        <v/>
      </c>
      <c r="AM269" s="236" t="str">
        <f>IF(AM268="","",VLOOKUP(AM268,'シフト記号表（勤務時間帯）'!$C$6:$K$35,9,FALSE))</f>
        <v/>
      </c>
      <c r="AN269" s="234" t="str">
        <f>IF(AN268="","",VLOOKUP(AN268,'シフト記号表（勤務時間帯）'!$C$6:$K$35,9,FALSE))</f>
        <v/>
      </c>
      <c r="AO269" s="235" t="str">
        <f>IF(AO268="","",VLOOKUP(AO268,'シフト記号表（勤務時間帯）'!$C$6:$K$35,9,FALSE))</f>
        <v/>
      </c>
      <c r="AP269" s="235" t="str">
        <f>IF(AP268="","",VLOOKUP(AP268,'シフト記号表（勤務時間帯）'!$C$6:$K$35,9,FALSE))</f>
        <v/>
      </c>
      <c r="AQ269" s="235" t="str">
        <f>IF(AQ268="","",VLOOKUP(AQ268,'シフト記号表（勤務時間帯）'!$C$6:$K$35,9,FALSE))</f>
        <v/>
      </c>
      <c r="AR269" s="235" t="str">
        <f>IF(AR268="","",VLOOKUP(AR268,'シフト記号表（勤務時間帯）'!$C$6:$K$35,9,FALSE))</f>
        <v/>
      </c>
      <c r="AS269" s="235" t="str">
        <f>IF(AS268="","",VLOOKUP(AS268,'シフト記号表（勤務時間帯）'!$C$6:$K$35,9,FALSE))</f>
        <v/>
      </c>
      <c r="AT269" s="236" t="str">
        <f>IF(AT268="","",VLOOKUP(AT268,'シフト記号表（勤務時間帯）'!$C$6:$K$35,9,FALSE))</f>
        <v/>
      </c>
      <c r="AU269" s="234" t="str">
        <f>IF(AU268="","",VLOOKUP(AU268,'シフト記号表（勤務時間帯）'!$C$6:$K$35,9,FALSE))</f>
        <v/>
      </c>
      <c r="AV269" s="235" t="str">
        <f>IF(AV268="","",VLOOKUP(AV268,'シフト記号表（勤務時間帯）'!$C$6:$K$35,9,FALSE))</f>
        <v/>
      </c>
      <c r="AW269" s="235" t="str">
        <f>IF(AW268="","",VLOOKUP(AW268,'シフト記号表（勤務時間帯）'!$C$6:$K$35,9,FALSE))</f>
        <v/>
      </c>
      <c r="AX269" s="1257" t="str">
        <f>IF($BB$3="４週",SUM(S269:AT269),IF($BB$3="暦月",SUM(S269:AW269),""))</f>
        <v/>
      </c>
      <c r="AY269" s="1258"/>
      <c r="AZ269" s="1259" t="str">
        <f>IF($BB$3="４週",AX269/4,IF($BB$3="暦月",'勤務表（参考様式１_100名まで）'!AX269/('勤務表（参考様式１_100名まで）'!$BB$8/7),""))</f>
        <v/>
      </c>
      <c r="BA269" s="1260"/>
      <c r="BB269" s="1248"/>
      <c r="BC269" s="1249"/>
      <c r="BD269" s="1249"/>
      <c r="BE269" s="1249"/>
      <c r="BF269" s="1250"/>
    </row>
    <row r="270" spans="2:58" ht="20.25" customHeight="1" x14ac:dyDescent="0.2">
      <c r="B270" s="1268"/>
      <c r="C270" s="1275"/>
      <c r="D270" s="1276"/>
      <c r="E270" s="1277"/>
      <c r="F270" s="242">
        <f>C268</f>
        <v>0</v>
      </c>
      <c r="G270" s="1280"/>
      <c r="H270" s="1284"/>
      <c r="I270" s="1282"/>
      <c r="J270" s="1282"/>
      <c r="K270" s="1283"/>
      <c r="L270" s="1287"/>
      <c r="M270" s="1252"/>
      <c r="N270" s="1252"/>
      <c r="O270" s="1253"/>
      <c r="P270" s="1261" t="s">
        <v>342</v>
      </c>
      <c r="Q270" s="1262"/>
      <c r="R270" s="1263"/>
      <c r="S270" s="238" t="str">
        <f>IF(S268="","",VLOOKUP(S268,'シフト記号表（勤務時間帯）'!$C$6:$U$35,19,FALSE))</f>
        <v/>
      </c>
      <c r="T270" s="239" t="str">
        <f>IF(T268="","",VLOOKUP(T268,'シフト記号表（勤務時間帯）'!$C$6:$U$35,19,FALSE))</f>
        <v/>
      </c>
      <c r="U270" s="239" t="str">
        <f>IF(U268="","",VLOOKUP(U268,'シフト記号表（勤務時間帯）'!$C$6:$U$35,19,FALSE))</f>
        <v/>
      </c>
      <c r="V270" s="239" t="str">
        <f>IF(V268="","",VLOOKUP(V268,'シフト記号表（勤務時間帯）'!$C$6:$U$35,19,FALSE))</f>
        <v/>
      </c>
      <c r="W270" s="239" t="str">
        <f>IF(W268="","",VLOOKUP(W268,'シフト記号表（勤務時間帯）'!$C$6:$U$35,19,FALSE))</f>
        <v/>
      </c>
      <c r="X270" s="239" t="str">
        <f>IF(X268="","",VLOOKUP(X268,'シフト記号表（勤務時間帯）'!$C$6:$U$35,19,FALSE))</f>
        <v/>
      </c>
      <c r="Y270" s="240" t="str">
        <f>IF(Y268="","",VLOOKUP(Y268,'シフト記号表（勤務時間帯）'!$C$6:$U$35,19,FALSE))</f>
        <v/>
      </c>
      <c r="Z270" s="238" t="str">
        <f>IF(Z268="","",VLOOKUP(Z268,'シフト記号表（勤務時間帯）'!$C$6:$U$35,19,FALSE))</f>
        <v/>
      </c>
      <c r="AA270" s="239" t="str">
        <f>IF(AA268="","",VLOOKUP(AA268,'シフト記号表（勤務時間帯）'!$C$6:$U$35,19,FALSE))</f>
        <v/>
      </c>
      <c r="AB270" s="239" t="str">
        <f>IF(AB268="","",VLOOKUP(AB268,'シフト記号表（勤務時間帯）'!$C$6:$U$35,19,FALSE))</f>
        <v/>
      </c>
      <c r="AC270" s="239" t="str">
        <f>IF(AC268="","",VLOOKUP(AC268,'シフト記号表（勤務時間帯）'!$C$6:$U$35,19,FALSE))</f>
        <v/>
      </c>
      <c r="AD270" s="239" t="str">
        <f>IF(AD268="","",VLOOKUP(AD268,'シフト記号表（勤務時間帯）'!$C$6:$U$35,19,FALSE))</f>
        <v/>
      </c>
      <c r="AE270" s="239" t="str">
        <f>IF(AE268="","",VLOOKUP(AE268,'シフト記号表（勤務時間帯）'!$C$6:$U$35,19,FALSE))</f>
        <v/>
      </c>
      <c r="AF270" s="240" t="str">
        <f>IF(AF268="","",VLOOKUP(AF268,'シフト記号表（勤務時間帯）'!$C$6:$U$35,19,FALSE))</f>
        <v/>
      </c>
      <c r="AG270" s="238" t="str">
        <f>IF(AG268="","",VLOOKUP(AG268,'シフト記号表（勤務時間帯）'!$C$6:$U$35,19,FALSE))</f>
        <v/>
      </c>
      <c r="AH270" s="239" t="str">
        <f>IF(AH268="","",VLOOKUP(AH268,'シフト記号表（勤務時間帯）'!$C$6:$U$35,19,FALSE))</f>
        <v/>
      </c>
      <c r="AI270" s="239" t="str">
        <f>IF(AI268="","",VLOOKUP(AI268,'シフト記号表（勤務時間帯）'!$C$6:$U$35,19,FALSE))</f>
        <v/>
      </c>
      <c r="AJ270" s="239" t="str">
        <f>IF(AJ268="","",VLOOKUP(AJ268,'シフト記号表（勤務時間帯）'!$C$6:$U$35,19,FALSE))</f>
        <v/>
      </c>
      <c r="AK270" s="239" t="str">
        <f>IF(AK268="","",VLOOKUP(AK268,'シフト記号表（勤務時間帯）'!$C$6:$U$35,19,FALSE))</f>
        <v/>
      </c>
      <c r="AL270" s="239" t="str">
        <f>IF(AL268="","",VLOOKUP(AL268,'シフト記号表（勤務時間帯）'!$C$6:$U$35,19,FALSE))</f>
        <v/>
      </c>
      <c r="AM270" s="240" t="str">
        <f>IF(AM268="","",VLOOKUP(AM268,'シフト記号表（勤務時間帯）'!$C$6:$U$35,19,FALSE))</f>
        <v/>
      </c>
      <c r="AN270" s="238" t="str">
        <f>IF(AN268="","",VLOOKUP(AN268,'シフト記号表（勤務時間帯）'!$C$6:$U$35,19,FALSE))</f>
        <v/>
      </c>
      <c r="AO270" s="239" t="str">
        <f>IF(AO268="","",VLOOKUP(AO268,'シフト記号表（勤務時間帯）'!$C$6:$U$35,19,FALSE))</f>
        <v/>
      </c>
      <c r="AP270" s="239" t="str">
        <f>IF(AP268="","",VLOOKUP(AP268,'シフト記号表（勤務時間帯）'!$C$6:$U$35,19,FALSE))</f>
        <v/>
      </c>
      <c r="AQ270" s="239" t="str">
        <f>IF(AQ268="","",VLOOKUP(AQ268,'シフト記号表（勤務時間帯）'!$C$6:$U$35,19,FALSE))</f>
        <v/>
      </c>
      <c r="AR270" s="239" t="str">
        <f>IF(AR268="","",VLOOKUP(AR268,'シフト記号表（勤務時間帯）'!$C$6:$U$35,19,FALSE))</f>
        <v/>
      </c>
      <c r="AS270" s="239" t="str">
        <f>IF(AS268="","",VLOOKUP(AS268,'シフト記号表（勤務時間帯）'!$C$6:$U$35,19,FALSE))</f>
        <v/>
      </c>
      <c r="AT270" s="240" t="str">
        <f>IF(AT268="","",VLOOKUP(AT268,'シフト記号表（勤務時間帯）'!$C$6:$U$35,19,FALSE))</f>
        <v/>
      </c>
      <c r="AU270" s="238" t="str">
        <f>IF(AU268="","",VLOOKUP(AU268,'シフト記号表（勤務時間帯）'!$C$6:$U$35,19,FALSE))</f>
        <v/>
      </c>
      <c r="AV270" s="239" t="str">
        <f>IF(AV268="","",VLOOKUP(AV268,'シフト記号表（勤務時間帯）'!$C$6:$U$35,19,FALSE))</f>
        <v/>
      </c>
      <c r="AW270" s="239" t="str">
        <f>IF(AW268="","",VLOOKUP(AW268,'シフト記号表（勤務時間帯）'!$C$6:$U$35,19,FALSE))</f>
        <v/>
      </c>
      <c r="AX270" s="1264" t="str">
        <f>IF($BB$3="４週",SUM(S270:AT270),IF($BB$3="暦月",SUM(S270:AW270),""))</f>
        <v/>
      </c>
      <c r="AY270" s="1265"/>
      <c r="AZ270" s="1266" t="str">
        <f>IF($BB$3="４週",AX270/4,IF($BB$3="暦月",'勤務表（参考様式１_100名まで）'!AX270/('勤務表（参考様式１_100名まで）'!$BB$8/7),""))</f>
        <v/>
      </c>
      <c r="BA270" s="1267"/>
      <c r="BB270" s="1251"/>
      <c r="BC270" s="1252"/>
      <c r="BD270" s="1252"/>
      <c r="BE270" s="1252"/>
      <c r="BF270" s="1253"/>
    </row>
    <row r="271" spans="2:58" ht="20.25" customHeight="1" x14ac:dyDescent="0.2">
      <c r="B271" s="1268">
        <f>B268+1</f>
        <v>84</v>
      </c>
      <c r="C271" s="1269"/>
      <c r="D271" s="1270"/>
      <c r="E271" s="1271"/>
      <c r="F271" s="241"/>
      <c r="G271" s="1278"/>
      <c r="H271" s="1281"/>
      <c r="I271" s="1282"/>
      <c r="J271" s="1282"/>
      <c r="K271" s="1283"/>
      <c r="L271" s="1285"/>
      <c r="M271" s="1246"/>
      <c r="N271" s="1246"/>
      <c r="O271" s="1247"/>
      <c r="P271" s="1288" t="s">
        <v>340</v>
      </c>
      <c r="Q271" s="1289"/>
      <c r="R271" s="1290"/>
      <c r="S271" s="230"/>
      <c r="T271" s="231"/>
      <c r="U271" s="231"/>
      <c r="V271" s="231"/>
      <c r="W271" s="231"/>
      <c r="X271" s="231"/>
      <c r="Y271" s="232"/>
      <c r="Z271" s="230"/>
      <c r="AA271" s="231"/>
      <c r="AB271" s="231"/>
      <c r="AC271" s="231"/>
      <c r="AD271" s="231"/>
      <c r="AE271" s="231"/>
      <c r="AF271" s="232"/>
      <c r="AG271" s="230"/>
      <c r="AH271" s="231"/>
      <c r="AI271" s="231"/>
      <c r="AJ271" s="231"/>
      <c r="AK271" s="231"/>
      <c r="AL271" s="231"/>
      <c r="AM271" s="232"/>
      <c r="AN271" s="230"/>
      <c r="AO271" s="231"/>
      <c r="AP271" s="231"/>
      <c r="AQ271" s="231"/>
      <c r="AR271" s="231"/>
      <c r="AS271" s="231"/>
      <c r="AT271" s="232"/>
      <c r="AU271" s="230"/>
      <c r="AV271" s="231"/>
      <c r="AW271" s="231"/>
      <c r="AX271" s="1241"/>
      <c r="AY271" s="1242"/>
      <c r="AZ271" s="1243"/>
      <c r="BA271" s="1244"/>
      <c r="BB271" s="1245"/>
      <c r="BC271" s="1246"/>
      <c r="BD271" s="1246"/>
      <c r="BE271" s="1246"/>
      <c r="BF271" s="1247"/>
    </row>
    <row r="272" spans="2:58" ht="20.25" customHeight="1" x14ac:dyDescent="0.2">
      <c r="B272" s="1268"/>
      <c r="C272" s="1272"/>
      <c r="D272" s="1273"/>
      <c r="E272" s="1274"/>
      <c r="F272" s="233"/>
      <c r="G272" s="1279"/>
      <c r="H272" s="1284"/>
      <c r="I272" s="1282"/>
      <c r="J272" s="1282"/>
      <c r="K272" s="1283"/>
      <c r="L272" s="1286"/>
      <c r="M272" s="1249"/>
      <c r="N272" s="1249"/>
      <c r="O272" s="1250"/>
      <c r="P272" s="1254" t="s">
        <v>341</v>
      </c>
      <c r="Q272" s="1255"/>
      <c r="R272" s="1256"/>
      <c r="S272" s="234" t="str">
        <f>IF(S271="","",VLOOKUP(S271,'シフト記号表（勤務時間帯）'!$C$6:$K$35,9,FALSE))</f>
        <v/>
      </c>
      <c r="T272" s="235" t="str">
        <f>IF(T271="","",VLOOKUP(T271,'シフト記号表（勤務時間帯）'!$C$6:$K$35,9,FALSE))</f>
        <v/>
      </c>
      <c r="U272" s="235" t="str">
        <f>IF(U271="","",VLOOKUP(U271,'シフト記号表（勤務時間帯）'!$C$6:$K$35,9,FALSE))</f>
        <v/>
      </c>
      <c r="V272" s="235" t="str">
        <f>IF(V271="","",VLOOKUP(V271,'シフト記号表（勤務時間帯）'!$C$6:$K$35,9,FALSE))</f>
        <v/>
      </c>
      <c r="W272" s="235" t="str">
        <f>IF(W271="","",VLOOKUP(W271,'シフト記号表（勤務時間帯）'!$C$6:$K$35,9,FALSE))</f>
        <v/>
      </c>
      <c r="X272" s="235" t="str">
        <f>IF(X271="","",VLOOKUP(X271,'シフト記号表（勤務時間帯）'!$C$6:$K$35,9,FALSE))</f>
        <v/>
      </c>
      <c r="Y272" s="236" t="str">
        <f>IF(Y271="","",VLOOKUP(Y271,'シフト記号表（勤務時間帯）'!$C$6:$K$35,9,FALSE))</f>
        <v/>
      </c>
      <c r="Z272" s="234" t="str">
        <f>IF(Z271="","",VLOOKUP(Z271,'シフト記号表（勤務時間帯）'!$C$6:$K$35,9,FALSE))</f>
        <v/>
      </c>
      <c r="AA272" s="235" t="str">
        <f>IF(AA271="","",VLOOKUP(AA271,'シフト記号表（勤務時間帯）'!$C$6:$K$35,9,FALSE))</f>
        <v/>
      </c>
      <c r="AB272" s="235" t="str">
        <f>IF(AB271="","",VLOOKUP(AB271,'シフト記号表（勤務時間帯）'!$C$6:$K$35,9,FALSE))</f>
        <v/>
      </c>
      <c r="AC272" s="235" t="str">
        <f>IF(AC271="","",VLOOKUP(AC271,'シフト記号表（勤務時間帯）'!$C$6:$K$35,9,FALSE))</f>
        <v/>
      </c>
      <c r="AD272" s="235" t="str">
        <f>IF(AD271="","",VLOOKUP(AD271,'シフト記号表（勤務時間帯）'!$C$6:$K$35,9,FALSE))</f>
        <v/>
      </c>
      <c r="AE272" s="235" t="str">
        <f>IF(AE271="","",VLOOKUP(AE271,'シフト記号表（勤務時間帯）'!$C$6:$K$35,9,FALSE))</f>
        <v/>
      </c>
      <c r="AF272" s="236" t="str">
        <f>IF(AF271="","",VLOOKUP(AF271,'シフト記号表（勤務時間帯）'!$C$6:$K$35,9,FALSE))</f>
        <v/>
      </c>
      <c r="AG272" s="234" t="str">
        <f>IF(AG271="","",VLOOKUP(AG271,'シフト記号表（勤務時間帯）'!$C$6:$K$35,9,FALSE))</f>
        <v/>
      </c>
      <c r="AH272" s="235" t="str">
        <f>IF(AH271="","",VLOOKUP(AH271,'シフト記号表（勤務時間帯）'!$C$6:$K$35,9,FALSE))</f>
        <v/>
      </c>
      <c r="AI272" s="235" t="str">
        <f>IF(AI271="","",VLOOKUP(AI271,'シフト記号表（勤務時間帯）'!$C$6:$K$35,9,FALSE))</f>
        <v/>
      </c>
      <c r="AJ272" s="235" t="str">
        <f>IF(AJ271="","",VLOOKUP(AJ271,'シフト記号表（勤務時間帯）'!$C$6:$K$35,9,FALSE))</f>
        <v/>
      </c>
      <c r="AK272" s="235" t="str">
        <f>IF(AK271="","",VLOOKUP(AK271,'シフト記号表（勤務時間帯）'!$C$6:$K$35,9,FALSE))</f>
        <v/>
      </c>
      <c r="AL272" s="235" t="str">
        <f>IF(AL271="","",VLOOKUP(AL271,'シフト記号表（勤務時間帯）'!$C$6:$K$35,9,FALSE))</f>
        <v/>
      </c>
      <c r="AM272" s="236" t="str">
        <f>IF(AM271="","",VLOOKUP(AM271,'シフト記号表（勤務時間帯）'!$C$6:$K$35,9,FALSE))</f>
        <v/>
      </c>
      <c r="AN272" s="234" t="str">
        <f>IF(AN271="","",VLOOKUP(AN271,'シフト記号表（勤務時間帯）'!$C$6:$K$35,9,FALSE))</f>
        <v/>
      </c>
      <c r="AO272" s="235" t="str">
        <f>IF(AO271="","",VLOOKUP(AO271,'シフト記号表（勤務時間帯）'!$C$6:$K$35,9,FALSE))</f>
        <v/>
      </c>
      <c r="AP272" s="235" t="str">
        <f>IF(AP271="","",VLOOKUP(AP271,'シフト記号表（勤務時間帯）'!$C$6:$K$35,9,FALSE))</f>
        <v/>
      </c>
      <c r="AQ272" s="235" t="str">
        <f>IF(AQ271="","",VLOOKUP(AQ271,'シフト記号表（勤務時間帯）'!$C$6:$K$35,9,FALSE))</f>
        <v/>
      </c>
      <c r="AR272" s="235" t="str">
        <f>IF(AR271="","",VLOOKUP(AR271,'シフト記号表（勤務時間帯）'!$C$6:$K$35,9,FALSE))</f>
        <v/>
      </c>
      <c r="AS272" s="235" t="str">
        <f>IF(AS271="","",VLOOKUP(AS271,'シフト記号表（勤務時間帯）'!$C$6:$K$35,9,FALSE))</f>
        <v/>
      </c>
      <c r="AT272" s="236" t="str">
        <f>IF(AT271="","",VLOOKUP(AT271,'シフト記号表（勤務時間帯）'!$C$6:$K$35,9,FALSE))</f>
        <v/>
      </c>
      <c r="AU272" s="234" t="str">
        <f>IF(AU271="","",VLOOKUP(AU271,'シフト記号表（勤務時間帯）'!$C$6:$K$35,9,FALSE))</f>
        <v/>
      </c>
      <c r="AV272" s="235" t="str">
        <f>IF(AV271="","",VLOOKUP(AV271,'シフト記号表（勤務時間帯）'!$C$6:$K$35,9,FALSE))</f>
        <v/>
      </c>
      <c r="AW272" s="235" t="str">
        <f>IF(AW271="","",VLOOKUP(AW271,'シフト記号表（勤務時間帯）'!$C$6:$K$35,9,FALSE))</f>
        <v/>
      </c>
      <c r="AX272" s="1257" t="str">
        <f>IF($BB$3="４週",SUM(S272:AT272),IF($BB$3="暦月",SUM(S272:AW272),""))</f>
        <v/>
      </c>
      <c r="AY272" s="1258"/>
      <c r="AZ272" s="1259" t="str">
        <f>IF($BB$3="４週",AX272/4,IF($BB$3="暦月",'勤務表（参考様式１_100名まで）'!AX272/('勤務表（参考様式１_100名まで）'!$BB$8/7),""))</f>
        <v/>
      </c>
      <c r="BA272" s="1260"/>
      <c r="BB272" s="1248"/>
      <c r="BC272" s="1249"/>
      <c r="BD272" s="1249"/>
      <c r="BE272" s="1249"/>
      <c r="BF272" s="1250"/>
    </row>
    <row r="273" spans="2:58" ht="20.25" customHeight="1" x14ac:dyDescent="0.2">
      <c r="B273" s="1268"/>
      <c r="C273" s="1275"/>
      <c r="D273" s="1276"/>
      <c r="E273" s="1277"/>
      <c r="F273" s="242">
        <f>C271</f>
        <v>0</v>
      </c>
      <c r="G273" s="1280"/>
      <c r="H273" s="1284"/>
      <c r="I273" s="1282"/>
      <c r="J273" s="1282"/>
      <c r="K273" s="1283"/>
      <c r="L273" s="1287"/>
      <c r="M273" s="1252"/>
      <c r="N273" s="1252"/>
      <c r="O273" s="1253"/>
      <c r="P273" s="1261" t="s">
        <v>342</v>
      </c>
      <c r="Q273" s="1262"/>
      <c r="R273" s="1263"/>
      <c r="S273" s="238" t="str">
        <f>IF(S271="","",VLOOKUP(S271,'シフト記号表（勤務時間帯）'!$C$6:$U$35,19,FALSE))</f>
        <v/>
      </c>
      <c r="T273" s="239" t="str">
        <f>IF(T271="","",VLOOKUP(T271,'シフト記号表（勤務時間帯）'!$C$6:$U$35,19,FALSE))</f>
        <v/>
      </c>
      <c r="U273" s="239" t="str">
        <f>IF(U271="","",VLOOKUP(U271,'シフト記号表（勤務時間帯）'!$C$6:$U$35,19,FALSE))</f>
        <v/>
      </c>
      <c r="V273" s="239" t="str">
        <f>IF(V271="","",VLOOKUP(V271,'シフト記号表（勤務時間帯）'!$C$6:$U$35,19,FALSE))</f>
        <v/>
      </c>
      <c r="W273" s="239" t="str">
        <f>IF(W271="","",VLOOKUP(W271,'シフト記号表（勤務時間帯）'!$C$6:$U$35,19,FALSE))</f>
        <v/>
      </c>
      <c r="X273" s="239" t="str">
        <f>IF(X271="","",VLOOKUP(X271,'シフト記号表（勤務時間帯）'!$C$6:$U$35,19,FALSE))</f>
        <v/>
      </c>
      <c r="Y273" s="240" t="str">
        <f>IF(Y271="","",VLOOKUP(Y271,'シフト記号表（勤務時間帯）'!$C$6:$U$35,19,FALSE))</f>
        <v/>
      </c>
      <c r="Z273" s="238" t="str">
        <f>IF(Z271="","",VLOOKUP(Z271,'シフト記号表（勤務時間帯）'!$C$6:$U$35,19,FALSE))</f>
        <v/>
      </c>
      <c r="AA273" s="239" t="str">
        <f>IF(AA271="","",VLOOKUP(AA271,'シフト記号表（勤務時間帯）'!$C$6:$U$35,19,FALSE))</f>
        <v/>
      </c>
      <c r="AB273" s="239" t="str">
        <f>IF(AB271="","",VLOOKUP(AB271,'シフト記号表（勤務時間帯）'!$C$6:$U$35,19,FALSE))</f>
        <v/>
      </c>
      <c r="AC273" s="239" t="str">
        <f>IF(AC271="","",VLOOKUP(AC271,'シフト記号表（勤務時間帯）'!$C$6:$U$35,19,FALSE))</f>
        <v/>
      </c>
      <c r="AD273" s="239" t="str">
        <f>IF(AD271="","",VLOOKUP(AD271,'シフト記号表（勤務時間帯）'!$C$6:$U$35,19,FALSE))</f>
        <v/>
      </c>
      <c r="AE273" s="239" t="str">
        <f>IF(AE271="","",VLOOKUP(AE271,'シフト記号表（勤務時間帯）'!$C$6:$U$35,19,FALSE))</f>
        <v/>
      </c>
      <c r="AF273" s="240" t="str">
        <f>IF(AF271="","",VLOOKUP(AF271,'シフト記号表（勤務時間帯）'!$C$6:$U$35,19,FALSE))</f>
        <v/>
      </c>
      <c r="AG273" s="238" t="str">
        <f>IF(AG271="","",VLOOKUP(AG271,'シフト記号表（勤務時間帯）'!$C$6:$U$35,19,FALSE))</f>
        <v/>
      </c>
      <c r="AH273" s="239" t="str">
        <f>IF(AH271="","",VLOOKUP(AH271,'シフト記号表（勤務時間帯）'!$C$6:$U$35,19,FALSE))</f>
        <v/>
      </c>
      <c r="AI273" s="239" t="str">
        <f>IF(AI271="","",VLOOKUP(AI271,'シフト記号表（勤務時間帯）'!$C$6:$U$35,19,FALSE))</f>
        <v/>
      </c>
      <c r="AJ273" s="239" t="str">
        <f>IF(AJ271="","",VLOOKUP(AJ271,'シフト記号表（勤務時間帯）'!$C$6:$U$35,19,FALSE))</f>
        <v/>
      </c>
      <c r="AK273" s="239" t="str">
        <f>IF(AK271="","",VLOOKUP(AK271,'シフト記号表（勤務時間帯）'!$C$6:$U$35,19,FALSE))</f>
        <v/>
      </c>
      <c r="AL273" s="239" t="str">
        <f>IF(AL271="","",VLOOKUP(AL271,'シフト記号表（勤務時間帯）'!$C$6:$U$35,19,FALSE))</f>
        <v/>
      </c>
      <c r="AM273" s="240" t="str">
        <f>IF(AM271="","",VLOOKUP(AM271,'シフト記号表（勤務時間帯）'!$C$6:$U$35,19,FALSE))</f>
        <v/>
      </c>
      <c r="AN273" s="238" t="str">
        <f>IF(AN271="","",VLOOKUP(AN271,'シフト記号表（勤務時間帯）'!$C$6:$U$35,19,FALSE))</f>
        <v/>
      </c>
      <c r="AO273" s="239" t="str">
        <f>IF(AO271="","",VLOOKUP(AO271,'シフト記号表（勤務時間帯）'!$C$6:$U$35,19,FALSE))</f>
        <v/>
      </c>
      <c r="AP273" s="239" t="str">
        <f>IF(AP271="","",VLOOKUP(AP271,'シフト記号表（勤務時間帯）'!$C$6:$U$35,19,FALSE))</f>
        <v/>
      </c>
      <c r="AQ273" s="239" t="str">
        <f>IF(AQ271="","",VLOOKUP(AQ271,'シフト記号表（勤務時間帯）'!$C$6:$U$35,19,FALSE))</f>
        <v/>
      </c>
      <c r="AR273" s="239" t="str">
        <f>IF(AR271="","",VLOOKUP(AR271,'シフト記号表（勤務時間帯）'!$C$6:$U$35,19,FALSE))</f>
        <v/>
      </c>
      <c r="AS273" s="239" t="str">
        <f>IF(AS271="","",VLOOKUP(AS271,'シフト記号表（勤務時間帯）'!$C$6:$U$35,19,FALSE))</f>
        <v/>
      </c>
      <c r="AT273" s="240" t="str">
        <f>IF(AT271="","",VLOOKUP(AT271,'シフト記号表（勤務時間帯）'!$C$6:$U$35,19,FALSE))</f>
        <v/>
      </c>
      <c r="AU273" s="238" t="str">
        <f>IF(AU271="","",VLOOKUP(AU271,'シフト記号表（勤務時間帯）'!$C$6:$U$35,19,FALSE))</f>
        <v/>
      </c>
      <c r="AV273" s="239" t="str">
        <f>IF(AV271="","",VLOOKUP(AV271,'シフト記号表（勤務時間帯）'!$C$6:$U$35,19,FALSE))</f>
        <v/>
      </c>
      <c r="AW273" s="239" t="str">
        <f>IF(AW271="","",VLOOKUP(AW271,'シフト記号表（勤務時間帯）'!$C$6:$U$35,19,FALSE))</f>
        <v/>
      </c>
      <c r="AX273" s="1264" t="str">
        <f>IF($BB$3="４週",SUM(S273:AT273),IF($BB$3="暦月",SUM(S273:AW273),""))</f>
        <v/>
      </c>
      <c r="AY273" s="1265"/>
      <c r="AZ273" s="1266" t="str">
        <f>IF($BB$3="４週",AX273/4,IF($BB$3="暦月",'勤務表（参考様式１_100名まで）'!AX273/('勤務表（参考様式１_100名まで）'!$BB$8/7),""))</f>
        <v/>
      </c>
      <c r="BA273" s="1267"/>
      <c r="BB273" s="1251"/>
      <c r="BC273" s="1252"/>
      <c r="BD273" s="1252"/>
      <c r="BE273" s="1252"/>
      <c r="BF273" s="1253"/>
    </row>
    <row r="274" spans="2:58" ht="20.25" customHeight="1" x14ac:dyDescent="0.2">
      <c r="B274" s="1268">
        <f>B271+1</f>
        <v>85</v>
      </c>
      <c r="C274" s="1269"/>
      <c r="D274" s="1270"/>
      <c r="E274" s="1271"/>
      <c r="F274" s="241"/>
      <c r="G274" s="1278"/>
      <c r="H274" s="1281"/>
      <c r="I274" s="1282"/>
      <c r="J274" s="1282"/>
      <c r="K274" s="1283"/>
      <c r="L274" s="1285"/>
      <c r="M274" s="1246"/>
      <c r="N274" s="1246"/>
      <c r="O274" s="1247"/>
      <c r="P274" s="1288" t="s">
        <v>340</v>
      </c>
      <c r="Q274" s="1289"/>
      <c r="R274" s="1290"/>
      <c r="S274" s="230"/>
      <c r="T274" s="231"/>
      <c r="U274" s="231"/>
      <c r="V274" s="231"/>
      <c r="W274" s="231"/>
      <c r="X274" s="231"/>
      <c r="Y274" s="232"/>
      <c r="Z274" s="230"/>
      <c r="AA274" s="231"/>
      <c r="AB274" s="231"/>
      <c r="AC274" s="231"/>
      <c r="AD274" s="231"/>
      <c r="AE274" s="231"/>
      <c r="AF274" s="232"/>
      <c r="AG274" s="230"/>
      <c r="AH274" s="231"/>
      <c r="AI274" s="231"/>
      <c r="AJ274" s="231"/>
      <c r="AK274" s="231"/>
      <c r="AL274" s="231"/>
      <c r="AM274" s="232"/>
      <c r="AN274" s="230"/>
      <c r="AO274" s="231"/>
      <c r="AP274" s="231"/>
      <c r="AQ274" s="231"/>
      <c r="AR274" s="231"/>
      <c r="AS274" s="231"/>
      <c r="AT274" s="232"/>
      <c r="AU274" s="230"/>
      <c r="AV274" s="231"/>
      <c r="AW274" s="231"/>
      <c r="AX274" s="1241"/>
      <c r="AY274" s="1242"/>
      <c r="AZ274" s="1243"/>
      <c r="BA274" s="1244"/>
      <c r="BB274" s="1245"/>
      <c r="BC274" s="1246"/>
      <c r="BD274" s="1246"/>
      <c r="BE274" s="1246"/>
      <c r="BF274" s="1247"/>
    </row>
    <row r="275" spans="2:58" ht="20.25" customHeight="1" x14ac:dyDescent="0.2">
      <c r="B275" s="1268"/>
      <c r="C275" s="1272"/>
      <c r="D275" s="1273"/>
      <c r="E275" s="1274"/>
      <c r="F275" s="233"/>
      <c r="G275" s="1279"/>
      <c r="H275" s="1284"/>
      <c r="I275" s="1282"/>
      <c r="J275" s="1282"/>
      <c r="K275" s="1283"/>
      <c r="L275" s="1286"/>
      <c r="M275" s="1249"/>
      <c r="N275" s="1249"/>
      <c r="O275" s="1250"/>
      <c r="P275" s="1254" t="s">
        <v>341</v>
      </c>
      <c r="Q275" s="1255"/>
      <c r="R275" s="1256"/>
      <c r="S275" s="234" t="str">
        <f>IF(S274="","",VLOOKUP(S274,'シフト記号表（勤務時間帯）'!$C$6:$K$35,9,FALSE))</f>
        <v/>
      </c>
      <c r="T275" s="235" t="str">
        <f>IF(T274="","",VLOOKUP(T274,'シフト記号表（勤務時間帯）'!$C$6:$K$35,9,FALSE))</f>
        <v/>
      </c>
      <c r="U275" s="235" t="str">
        <f>IF(U274="","",VLOOKUP(U274,'シフト記号表（勤務時間帯）'!$C$6:$K$35,9,FALSE))</f>
        <v/>
      </c>
      <c r="V275" s="235" t="str">
        <f>IF(V274="","",VLOOKUP(V274,'シフト記号表（勤務時間帯）'!$C$6:$K$35,9,FALSE))</f>
        <v/>
      </c>
      <c r="W275" s="235" t="str">
        <f>IF(W274="","",VLOOKUP(W274,'シフト記号表（勤務時間帯）'!$C$6:$K$35,9,FALSE))</f>
        <v/>
      </c>
      <c r="X275" s="235" t="str">
        <f>IF(X274="","",VLOOKUP(X274,'シフト記号表（勤務時間帯）'!$C$6:$K$35,9,FALSE))</f>
        <v/>
      </c>
      <c r="Y275" s="236" t="str">
        <f>IF(Y274="","",VLOOKUP(Y274,'シフト記号表（勤務時間帯）'!$C$6:$K$35,9,FALSE))</f>
        <v/>
      </c>
      <c r="Z275" s="234" t="str">
        <f>IF(Z274="","",VLOOKUP(Z274,'シフト記号表（勤務時間帯）'!$C$6:$K$35,9,FALSE))</f>
        <v/>
      </c>
      <c r="AA275" s="235" t="str">
        <f>IF(AA274="","",VLOOKUP(AA274,'シフト記号表（勤務時間帯）'!$C$6:$K$35,9,FALSE))</f>
        <v/>
      </c>
      <c r="AB275" s="235" t="str">
        <f>IF(AB274="","",VLOOKUP(AB274,'シフト記号表（勤務時間帯）'!$C$6:$K$35,9,FALSE))</f>
        <v/>
      </c>
      <c r="AC275" s="235" t="str">
        <f>IF(AC274="","",VLOOKUP(AC274,'シフト記号表（勤務時間帯）'!$C$6:$K$35,9,FALSE))</f>
        <v/>
      </c>
      <c r="AD275" s="235" t="str">
        <f>IF(AD274="","",VLOOKUP(AD274,'シフト記号表（勤務時間帯）'!$C$6:$K$35,9,FALSE))</f>
        <v/>
      </c>
      <c r="AE275" s="235" t="str">
        <f>IF(AE274="","",VLOOKUP(AE274,'シフト記号表（勤務時間帯）'!$C$6:$K$35,9,FALSE))</f>
        <v/>
      </c>
      <c r="AF275" s="236" t="str">
        <f>IF(AF274="","",VLOOKUP(AF274,'シフト記号表（勤務時間帯）'!$C$6:$K$35,9,FALSE))</f>
        <v/>
      </c>
      <c r="AG275" s="234" t="str">
        <f>IF(AG274="","",VLOOKUP(AG274,'シフト記号表（勤務時間帯）'!$C$6:$K$35,9,FALSE))</f>
        <v/>
      </c>
      <c r="AH275" s="235" t="str">
        <f>IF(AH274="","",VLOOKUP(AH274,'シフト記号表（勤務時間帯）'!$C$6:$K$35,9,FALSE))</f>
        <v/>
      </c>
      <c r="AI275" s="235" t="str">
        <f>IF(AI274="","",VLOOKUP(AI274,'シフト記号表（勤務時間帯）'!$C$6:$K$35,9,FALSE))</f>
        <v/>
      </c>
      <c r="AJ275" s="235" t="str">
        <f>IF(AJ274="","",VLOOKUP(AJ274,'シフト記号表（勤務時間帯）'!$C$6:$K$35,9,FALSE))</f>
        <v/>
      </c>
      <c r="AK275" s="235" t="str">
        <f>IF(AK274="","",VLOOKUP(AK274,'シフト記号表（勤務時間帯）'!$C$6:$K$35,9,FALSE))</f>
        <v/>
      </c>
      <c r="AL275" s="235" t="str">
        <f>IF(AL274="","",VLOOKUP(AL274,'シフト記号表（勤務時間帯）'!$C$6:$K$35,9,FALSE))</f>
        <v/>
      </c>
      <c r="AM275" s="236" t="str">
        <f>IF(AM274="","",VLOOKUP(AM274,'シフト記号表（勤務時間帯）'!$C$6:$K$35,9,FALSE))</f>
        <v/>
      </c>
      <c r="AN275" s="234" t="str">
        <f>IF(AN274="","",VLOOKUP(AN274,'シフト記号表（勤務時間帯）'!$C$6:$K$35,9,FALSE))</f>
        <v/>
      </c>
      <c r="AO275" s="235" t="str">
        <f>IF(AO274="","",VLOOKUP(AO274,'シフト記号表（勤務時間帯）'!$C$6:$K$35,9,FALSE))</f>
        <v/>
      </c>
      <c r="AP275" s="235" t="str">
        <f>IF(AP274="","",VLOOKUP(AP274,'シフト記号表（勤務時間帯）'!$C$6:$K$35,9,FALSE))</f>
        <v/>
      </c>
      <c r="AQ275" s="235" t="str">
        <f>IF(AQ274="","",VLOOKUP(AQ274,'シフト記号表（勤務時間帯）'!$C$6:$K$35,9,FALSE))</f>
        <v/>
      </c>
      <c r="AR275" s="235" t="str">
        <f>IF(AR274="","",VLOOKUP(AR274,'シフト記号表（勤務時間帯）'!$C$6:$K$35,9,FALSE))</f>
        <v/>
      </c>
      <c r="AS275" s="235" t="str">
        <f>IF(AS274="","",VLOOKUP(AS274,'シフト記号表（勤務時間帯）'!$C$6:$K$35,9,FALSE))</f>
        <v/>
      </c>
      <c r="AT275" s="236" t="str">
        <f>IF(AT274="","",VLOOKUP(AT274,'シフト記号表（勤務時間帯）'!$C$6:$K$35,9,FALSE))</f>
        <v/>
      </c>
      <c r="AU275" s="234" t="str">
        <f>IF(AU274="","",VLOOKUP(AU274,'シフト記号表（勤務時間帯）'!$C$6:$K$35,9,FALSE))</f>
        <v/>
      </c>
      <c r="AV275" s="235" t="str">
        <f>IF(AV274="","",VLOOKUP(AV274,'シフト記号表（勤務時間帯）'!$C$6:$K$35,9,FALSE))</f>
        <v/>
      </c>
      <c r="AW275" s="235" t="str">
        <f>IF(AW274="","",VLOOKUP(AW274,'シフト記号表（勤務時間帯）'!$C$6:$K$35,9,FALSE))</f>
        <v/>
      </c>
      <c r="AX275" s="1257" t="str">
        <f>IF($BB$3="４週",SUM(S275:AT275),IF($BB$3="暦月",SUM(S275:AW275),""))</f>
        <v/>
      </c>
      <c r="AY275" s="1258"/>
      <c r="AZ275" s="1259" t="str">
        <f>IF($BB$3="４週",AX275/4,IF($BB$3="暦月",'勤務表（参考様式１_100名まで）'!AX275/('勤務表（参考様式１_100名まで）'!$BB$8/7),""))</f>
        <v/>
      </c>
      <c r="BA275" s="1260"/>
      <c r="BB275" s="1248"/>
      <c r="BC275" s="1249"/>
      <c r="BD275" s="1249"/>
      <c r="BE275" s="1249"/>
      <c r="BF275" s="1250"/>
    </row>
    <row r="276" spans="2:58" ht="20.25" customHeight="1" x14ac:dyDescent="0.2">
      <c r="B276" s="1268"/>
      <c r="C276" s="1275"/>
      <c r="D276" s="1276"/>
      <c r="E276" s="1277"/>
      <c r="F276" s="242">
        <f>C274</f>
        <v>0</v>
      </c>
      <c r="G276" s="1280"/>
      <c r="H276" s="1284"/>
      <c r="I276" s="1282"/>
      <c r="J276" s="1282"/>
      <c r="K276" s="1283"/>
      <c r="L276" s="1287"/>
      <c r="M276" s="1252"/>
      <c r="N276" s="1252"/>
      <c r="O276" s="1253"/>
      <c r="P276" s="1261" t="s">
        <v>342</v>
      </c>
      <c r="Q276" s="1262"/>
      <c r="R276" s="1263"/>
      <c r="S276" s="238" t="str">
        <f>IF(S274="","",VLOOKUP(S274,'シフト記号表（勤務時間帯）'!$C$6:$U$35,19,FALSE))</f>
        <v/>
      </c>
      <c r="T276" s="239" t="str">
        <f>IF(T274="","",VLOOKUP(T274,'シフト記号表（勤務時間帯）'!$C$6:$U$35,19,FALSE))</f>
        <v/>
      </c>
      <c r="U276" s="239" t="str">
        <f>IF(U274="","",VLOOKUP(U274,'シフト記号表（勤務時間帯）'!$C$6:$U$35,19,FALSE))</f>
        <v/>
      </c>
      <c r="V276" s="239" t="str">
        <f>IF(V274="","",VLOOKUP(V274,'シフト記号表（勤務時間帯）'!$C$6:$U$35,19,FALSE))</f>
        <v/>
      </c>
      <c r="W276" s="239" t="str">
        <f>IF(W274="","",VLOOKUP(W274,'シフト記号表（勤務時間帯）'!$C$6:$U$35,19,FALSE))</f>
        <v/>
      </c>
      <c r="X276" s="239" t="str">
        <f>IF(X274="","",VLOOKUP(X274,'シフト記号表（勤務時間帯）'!$C$6:$U$35,19,FALSE))</f>
        <v/>
      </c>
      <c r="Y276" s="240" t="str">
        <f>IF(Y274="","",VLOOKUP(Y274,'シフト記号表（勤務時間帯）'!$C$6:$U$35,19,FALSE))</f>
        <v/>
      </c>
      <c r="Z276" s="238" t="str">
        <f>IF(Z274="","",VLOOKUP(Z274,'シフト記号表（勤務時間帯）'!$C$6:$U$35,19,FALSE))</f>
        <v/>
      </c>
      <c r="AA276" s="239" t="str">
        <f>IF(AA274="","",VLOOKUP(AA274,'シフト記号表（勤務時間帯）'!$C$6:$U$35,19,FALSE))</f>
        <v/>
      </c>
      <c r="AB276" s="239" t="str">
        <f>IF(AB274="","",VLOOKUP(AB274,'シフト記号表（勤務時間帯）'!$C$6:$U$35,19,FALSE))</f>
        <v/>
      </c>
      <c r="AC276" s="239" t="str">
        <f>IF(AC274="","",VLOOKUP(AC274,'シフト記号表（勤務時間帯）'!$C$6:$U$35,19,FALSE))</f>
        <v/>
      </c>
      <c r="AD276" s="239" t="str">
        <f>IF(AD274="","",VLOOKUP(AD274,'シフト記号表（勤務時間帯）'!$C$6:$U$35,19,FALSE))</f>
        <v/>
      </c>
      <c r="AE276" s="239" t="str">
        <f>IF(AE274="","",VLOOKUP(AE274,'シフト記号表（勤務時間帯）'!$C$6:$U$35,19,FALSE))</f>
        <v/>
      </c>
      <c r="AF276" s="240" t="str">
        <f>IF(AF274="","",VLOOKUP(AF274,'シフト記号表（勤務時間帯）'!$C$6:$U$35,19,FALSE))</f>
        <v/>
      </c>
      <c r="AG276" s="238" t="str">
        <f>IF(AG274="","",VLOOKUP(AG274,'シフト記号表（勤務時間帯）'!$C$6:$U$35,19,FALSE))</f>
        <v/>
      </c>
      <c r="AH276" s="239" t="str">
        <f>IF(AH274="","",VLOOKUP(AH274,'シフト記号表（勤務時間帯）'!$C$6:$U$35,19,FALSE))</f>
        <v/>
      </c>
      <c r="AI276" s="239" t="str">
        <f>IF(AI274="","",VLOOKUP(AI274,'シフト記号表（勤務時間帯）'!$C$6:$U$35,19,FALSE))</f>
        <v/>
      </c>
      <c r="AJ276" s="239" t="str">
        <f>IF(AJ274="","",VLOOKUP(AJ274,'シフト記号表（勤務時間帯）'!$C$6:$U$35,19,FALSE))</f>
        <v/>
      </c>
      <c r="AK276" s="239" t="str">
        <f>IF(AK274="","",VLOOKUP(AK274,'シフト記号表（勤務時間帯）'!$C$6:$U$35,19,FALSE))</f>
        <v/>
      </c>
      <c r="AL276" s="239" t="str">
        <f>IF(AL274="","",VLOOKUP(AL274,'シフト記号表（勤務時間帯）'!$C$6:$U$35,19,FALSE))</f>
        <v/>
      </c>
      <c r="AM276" s="240" t="str">
        <f>IF(AM274="","",VLOOKUP(AM274,'シフト記号表（勤務時間帯）'!$C$6:$U$35,19,FALSE))</f>
        <v/>
      </c>
      <c r="AN276" s="238" t="str">
        <f>IF(AN274="","",VLOOKUP(AN274,'シフト記号表（勤務時間帯）'!$C$6:$U$35,19,FALSE))</f>
        <v/>
      </c>
      <c r="AO276" s="239" t="str">
        <f>IF(AO274="","",VLOOKUP(AO274,'シフト記号表（勤務時間帯）'!$C$6:$U$35,19,FALSE))</f>
        <v/>
      </c>
      <c r="AP276" s="239" t="str">
        <f>IF(AP274="","",VLOOKUP(AP274,'シフト記号表（勤務時間帯）'!$C$6:$U$35,19,FALSE))</f>
        <v/>
      </c>
      <c r="AQ276" s="239" t="str">
        <f>IF(AQ274="","",VLOOKUP(AQ274,'シフト記号表（勤務時間帯）'!$C$6:$U$35,19,FALSE))</f>
        <v/>
      </c>
      <c r="AR276" s="239" t="str">
        <f>IF(AR274="","",VLOOKUP(AR274,'シフト記号表（勤務時間帯）'!$C$6:$U$35,19,FALSE))</f>
        <v/>
      </c>
      <c r="AS276" s="239" t="str">
        <f>IF(AS274="","",VLOOKUP(AS274,'シフト記号表（勤務時間帯）'!$C$6:$U$35,19,FALSE))</f>
        <v/>
      </c>
      <c r="AT276" s="240" t="str">
        <f>IF(AT274="","",VLOOKUP(AT274,'シフト記号表（勤務時間帯）'!$C$6:$U$35,19,FALSE))</f>
        <v/>
      </c>
      <c r="AU276" s="238" t="str">
        <f>IF(AU274="","",VLOOKUP(AU274,'シフト記号表（勤務時間帯）'!$C$6:$U$35,19,FALSE))</f>
        <v/>
      </c>
      <c r="AV276" s="239" t="str">
        <f>IF(AV274="","",VLOOKUP(AV274,'シフト記号表（勤務時間帯）'!$C$6:$U$35,19,FALSE))</f>
        <v/>
      </c>
      <c r="AW276" s="239" t="str">
        <f>IF(AW274="","",VLOOKUP(AW274,'シフト記号表（勤務時間帯）'!$C$6:$U$35,19,FALSE))</f>
        <v/>
      </c>
      <c r="AX276" s="1264" t="str">
        <f>IF($BB$3="４週",SUM(S276:AT276),IF($BB$3="暦月",SUM(S276:AW276),""))</f>
        <v/>
      </c>
      <c r="AY276" s="1265"/>
      <c r="AZ276" s="1266" t="str">
        <f>IF($BB$3="４週",AX276/4,IF($BB$3="暦月",'勤務表（参考様式１_100名まで）'!AX276/('勤務表（参考様式１_100名まで）'!$BB$8/7),""))</f>
        <v/>
      </c>
      <c r="BA276" s="1267"/>
      <c r="BB276" s="1251"/>
      <c r="BC276" s="1252"/>
      <c r="BD276" s="1252"/>
      <c r="BE276" s="1252"/>
      <c r="BF276" s="1253"/>
    </row>
    <row r="277" spans="2:58" ht="20.25" customHeight="1" x14ac:dyDescent="0.2">
      <c r="B277" s="1268">
        <f>B274+1</f>
        <v>86</v>
      </c>
      <c r="C277" s="1269"/>
      <c r="D277" s="1270"/>
      <c r="E277" s="1271"/>
      <c r="F277" s="241"/>
      <c r="G277" s="1278"/>
      <c r="H277" s="1281"/>
      <c r="I277" s="1282"/>
      <c r="J277" s="1282"/>
      <c r="K277" s="1283"/>
      <c r="L277" s="1285"/>
      <c r="M277" s="1246"/>
      <c r="N277" s="1246"/>
      <c r="O277" s="1247"/>
      <c r="P277" s="1288" t="s">
        <v>340</v>
      </c>
      <c r="Q277" s="1289"/>
      <c r="R277" s="1290"/>
      <c r="S277" s="230"/>
      <c r="T277" s="231"/>
      <c r="U277" s="231"/>
      <c r="V277" s="231"/>
      <c r="W277" s="231"/>
      <c r="X277" s="231"/>
      <c r="Y277" s="232"/>
      <c r="Z277" s="230"/>
      <c r="AA277" s="231"/>
      <c r="AB277" s="231"/>
      <c r="AC277" s="231"/>
      <c r="AD277" s="231"/>
      <c r="AE277" s="231"/>
      <c r="AF277" s="232"/>
      <c r="AG277" s="230"/>
      <c r="AH277" s="231"/>
      <c r="AI277" s="231"/>
      <c r="AJ277" s="231"/>
      <c r="AK277" s="231"/>
      <c r="AL277" s="231"/>
      <c r="AM277" s="232"/>
      <c r="AN277" s="230"/>
      <c r="AO277" s="231"/>
      <c r="AP277" s="231"/>
      <c r="AQ277" s="231"/>
      <c r="AR277" s="231"/>
      <c r="AS277" s="231"/>
      <c r="AT277" s="232"/>
      <c r="AU277" s="230"/>
      <c r="AV277" s="231"/>
      <c r="AW277" s="231"/>
      <c r="AX277" s="1241"/>
      <c r="AY277" s="1242"/>
      <c r="AZ277" s="1243"/>
      <c r="BA277" s="1244"/>
      <c r="BB277" s="1245"/>
      <c r="BC277" s="1246"/>
      <c r="BD277" s="1246"/>
      <c r="BE277" s="1246"/>
      <c r="BF277" s="1247"/>
    </row>
    <row r="278" spans="2:58" ht="20.25" customHeight="1" x14ac:dyDescent="0.2">
      <c r="B278" s="1268"/>
      <c r="C278" s="1272"/>
      <c r="D278" s="1273"/>
      <c r="E278" s="1274"/>
      <c r="F278" s="233"/>
      <c r="G278" s="1279"/>
      <c r="H278" s="1284"/>
      <c r="I278" s="1282"/>
      <c r="J278" s="1282"/>
      <c r="K278" s="1283"/>
      <c r="L278" s="1286"/>
      <c r="M278" s="1249"/>
      <c r="N278" s="1249"/>
      <c r="O278" s="1250"/>
      <c r="P278" s="1254" t="s">
        <v>341</v>
      </c>
      <c r="Q278" s="1255"/>
      <c r="R278" s="1256"/>
      <c r="S278" s="234" t="str">
        <f>IF(S277="","",VLOOKUP(S277,'シフト記号表（勤務時間帯）'!$C$6:$K$35,9,FALSE))</f>
        <v/>
      </c>
      <c r="T278" s="235" t="str">
        <f>IF(T277="","",VLOOKUP(T277,'シフト記号表（勤務時間帯）'!$C$6:$K$35,9,FALSE))</f>
        <v/>
      </c>
      <c r="U278" s="235" t="str">
        <f>IF(U277="","",VLOOKUP(U277,'シフト記号表（勤務時間帯）'!$C$6:$K$35,9,FALSE))</f>
        <v/>
      </c>
      <c r="V278" s="235" t="str">
        <f>IF(V277="","",VLOOKUP(V277,'シフト記号表（勤務時間帯）'!$C$6:$K$35,9,FALSE))</f>
        <v/>
      </c>
      <c r="W278" s="235" t="str">
        <f>IF(W277="","",VLOOKUP(W277,'シフト記号表（勤務時間帯）'!$C$6:$K$35,9,FALSE))</f>
        <v/>
      </c>
      <c r="X278" s="235" t="str">
        <f>IF(X277="","",VLOOKUP(X277,'シフト記号表（勤務時間帯）'!$C$6:$K$35,9,FALSE))</f>
        <v/>
      </c>
      <c r="Y278" s="236" t="str">
        <f>IF(Y277="","",VLOOKUP(Y277,'シフト記号表（勤務時間帯）'!$C$6:$K$35,9,FALSE))</f>
        <v/>
      </c>
      <c r="Z278" s="234" t="str">
        <f>IF(Z277="","",VLOOKUP(Z277,'シフト記号表（勤務時間帯）'!$C$6:$K$35,9,FALSE))</f>
        <v/>
      </c>
      <c r="AA278" s="235" t="str">
        <f>IF(AA277="","",VLOOKUP(AA277,'シフト記号表（勤務時間帯）'!$C$6:$K$35,9,FALSE))</f>
        <v/>
      </c>
      <c r="AB278" s="235" t="str">
        <f>IF(AB277="","",VLOOKUP(AB277,'シフト記号表（勤務時間帯）'!$C$6:$K$35,9,FALSE))</f>
        <v/>
      </c>
      <c r="AC278" s="235" t="str">
        <f>IF(AC277="","",VLOOKUP(AC277,'シフト記号表（勤務時間帯）'!$C$6:$K$35,9,FALSE))</f>
        <v/>
      </c>
      <c r="AD278" s="235" t="str">
        <f>IF(AD277="","",VLOOKUP(AD277,'シフト記号表（勤務時間帯）'!$C$6:$K$35,9,FALSE))</f>
        <v/>
      </c>
      <c r="AE278" s="235" t="str">
        <f>IF(AE277="","",VLOOKUP(AE277,'シフト記号表（勤務時間帯）'!$C$6:$K$35,9,FALSE))</f>
        <v/>
      </c>
      <c r="AF278" s="236" t="str">
        <f>IF(AF277="","",VLOOKUP(AF277,'シフト記号表（勤務時間帯）'!$C$6:$K$35,9,FALSE))</f>
        <v/>
      </c>
      <c r="AG278" s="234" t="str">
        <f>IF(AG277="","",VLOOKUP(AG277,'シフト記号表（勤務時間帯）'!$C$6:$K$35,9,FALSE))</f>
        <v/>
      </c>
      <c r="AH278" s="235" t="str">
        <f>IF(AH277="","",VLOOKUP(AH277,'シフト記号表（勤務時間帯）'!$C$6:$K$35,9,FALSE))</f>
        <v/>
      </c>
      <c r="AI278" s="235" t="str">
        <f>IF(AI277="","",VLOOKUP(AI277,'シフト記号表（勤務時間帯）'!$C$6:$K$35,9,FALSE))</f>
        <v/>
      </c>
      <c r="AJ278" s="235" t="str">
        <f>IF(AJ277="","",VLOOKUP(AJ277,'シフト記号表（勤務時間帯）'!$C$6:$K$35,9,FALSE))</f>
        <v/>
      </c>
      <c r="AK278" s="235" t="str">
        <f>IF(AK277="","",VLOOKUP(AK277,'シフト記号表（勤務時間帯）'!$C$6:$K$35,9,FALSE))</f>
        <v/>
      </c>
      <c r="AL278" s="235" t="str">
        <f>IF(AL277="","",VLOOKUP(AL277,'シフト記号表（勤務時間帯）'!$C$6:$K$35,9,FALSE))</f>
        <v/>
      </c>
      <c r="AM278" s="236" t="str">
        <f>IF(AM277="","",VLOOKUP(AM277,'シフト記号表（勤務時間帯）'!$C$6:$K$35,9,FALSE))</f>
        <v/>
      </c>
      <c r="AN278" s="234" t="str">
        <f>IF(AN277="","",VLOOKUP(AN277,'シフト記号表（勤務時間帯）'!$C$6:$K$35,9,FALSE))</f>
        <v/>
      </c>
      <c r="AO278" s="235" t="str">
        <f>IF(AO277="","",VLOOKUP(AO277,'シフト記号表（勤務時間帯）'!$C$6:$K$35,9,FALSE))</f>
        <v/>
      </c>
      <c r="AP278" s="235" t="str">
        <f>IF(AP277="","",VLOOKUP(AP277,'シフト記号表（勤務時間帯）'!$C$6:$K$35,9,FALSE))</f>
        <v/>
      </c>
      <c r="AQ278" s="235" t="str">
        <f>IF(AQ277="","",VLOOKUP(AQ277,'シフト記号表（勤務時間帯）'!$C$6:$K$35,9,FALSE))</f>
        <v/>
      </c>
      <c r="AR278" s="235" t="str">
        <f>IF(AR277="","",VLOOKUP(AR277,'シフト記号表（勤務時間帯）'!$C$6:$K$35,9,FALSE))</f>
        <v/>
      </c>
      <c r="AS278" s="235" t="str">
        <f>IF(AS277="","",VLOOKUP(AS277,'シフト記号表（勤務時間帯）'!$C$6:$K$35,9,FALSE))</f>
        <v/>
      </c>
      <c r="AT278" s="236" t="str">
        <f>IF(AT277="","",VLOOKUP(AT277,'シフト記号表（勤務時間帯）'!$C$6:$K$35,9,FALSE))</f>
        <v/>
      </c>
      <c r="AU278" s="234" t="str">
        <f>IF(AU277="","",VLOOKUP(AU277,'シフト記号表（勤務時間帯）'!$C$6:$K$35,9,FALSE))</f>
        <v/>
      </c>
      <c r="AV278" s="235" t="str">
        <f>IF(AV277="","",VLOOKUP(AV277,'シフト記号表（勤務時間帯）'!$C$6:$K$35,9,FALSE))</f>
        <v/>
      </c>
      <c r="AW278" s="235" t="str">
        <f>IF(AW277="","",VLOOKUP(AW277,'シフト記号表（勤務時間帯）'!$C$6:$K$35,9,FALSE))</f>
        <v/>
      </c>
      <c r="AX278" s="1257" t="str">
        <f>IF($BB$3="４週",SUM(S278:AT278),IF($BB$3="暦月",SUM(S278:AW278),""))</f>
        <v/>
      </c>
      <c r="AY278" s="1258"/>
      <c r="AZ278" s="1259" t="str">
        <f>IF($BB$3="４週",AX278/4,IF($BB$3="暦月",'勤務表（参考様式１_100名まで）'!AX278/('勤務表（参考様式１_100名まで）'!$BB$8/7),""))</f>
        <v/>
      </c>
      <c r="BA278" s="1260"/>
      <c r="BB278" s="1248"/>
      <c r="BC278" s="1249"/>
      <c r="BD278" s="1249"/>
      <c r="BE278" s="1249"/>
      <c r="BF278" s="1250"/>
    </row>
    <row r="279" spans="2:58" ht="20.25" customHeight="1" x14ac:dyDescent="0.2">
      <c r="B279" s="1268"/>
      <c r="C279" s="1275"/>
      <c r="D279" s="1276"/>
      <c r="E279" s="1277"/>
      <c r="F279" s="242">
        <f>C277</f>
        <v>0</v>
      </c>
      <c r="G279" s="1280"/>
      <c r="H279" s="1284"/>
      <c r="I279" s="1282"/>
      <c r="J279" s="1282"/>
      <c r="K279" s="1283"/>
      <c r="L279" s="1287"/>
      <c r="M279" s="1252"/>
      <c r="N279" s="1252"/>
      <c r="O279" s="1253"/>
      <c r="P279" s="1261" t="s">
        <v>342</v>
      </c>
      <c r="Q279" s="1262"/>
      <c r="R279" s="1263"/>
      <c r="S279" s="238" t="str">
        <f>IF(S277="","",VLOOKUP(S277,'シフト記号表（勤務時間帯）'!$C$6:$U$35,19,FALSE))</f>
        <v/>
      </c>
      <c r="T279" s="239" t="str">
        <f>IF(T277="","",VLOOKUP(T277,'シフト記号表（勤務時間帯）'!$C$6:$U$35,19,FALSE))</f>
        <v/>
      </c>
      <c r="U279" s="239" t="str">
        <f>IF(U277="","",VLOOKUP(U277,'シフト記号表（勤務時間帯）'!$C$6:$U$35,19,FALSE))</f>
        <v/>
      </c>
      <c r="V279" s="239" t="str">
        <f>IF(V277="","",VLOOKUP(V277,'シフト記号表（勤務時間帯）'!$C$6:$U$35,19,FALSE))</f>
        <v/>
      </c>
      <c r="W279" s="239" t="str">
        <f>IF(W277="","",VLOOKUP(W277,'シフト記号表（勤務時間帯）'!$C$6:$U$35,19,FALSE))</f>
        <v/>
      </c>
      <c r="X279" s="239" t="str">
        <f>IF(X277="","",VLOOKUP(X277,'シフト記号表（勤務時間帯）'!$C$6:$U$35,19,FALSE))</f>
        <v/>
      </c>
      <c r="Y279" s="240" t="str">
        <f>IF(Y277="","",VLOOKUP(Y277,'シフト記号表（勤務時間帯）'!$C$6:$U$35,19,FALSE))</f>
        <v/>
      </c>
      <c r="Z279" s="238" t="str">
        <f>IF(Z277="","",VLOOKUP(Z277,'シフト記号表（勤務時間帯）'!$C$6:$U$35,19,FALSE))</f>
        <v/>
      </c>
      <c r="AA279" s="239" t="str">
        <f>IF(AA277="","",VLOOKUP(AA277,'シフト記号表（勤務時間帯）'!$C$6:$U$35,19,FALSE))</f>
        <v/>
      </c>
      <c r="AB279" s="239" t="str">
        <f>IF(AB277="","",VLOOKUP(AB277,'シフト記号表（勤務時間帯）'!$C$6:$U$35,19,FALSE))</f>
        <v/>
      </c>
      <c r="AC279" s="239" t="str">
        <f>IF(AC277="","",VLOOKUP(AC277,'シフト記号表（勤務時間帯）'!$C$6:$U$35,19,FALSE))</f>
        <v/>
      </c>
      <c r="AD279" s="239" t="str">
        <f>IF(AD277="","",VLOOKUP(AD277,'シフト記号表（勤務時間帯）'!$C$6:$U$35,19,FALSE))</f>
        <v/>
      </c>
      <c r="AE279" s="239" t="str">
        <f>IF(AE277="","",VLOOKUP(AE277,'シフト記号表（勤務時間帯）'!$C$6:$U$35,19,FALSE))</f>
        <v/>
      </c>
      <c r="AF279" s="240" t="str">
        <f>IF(AF277="","",VLOOKUP(AF277,'シフト記号表（勤務時間帯）'!$C$6:$U$35,19,FALSE))</f>
        <v/>
      </c>
      <c r="AG279" s="238" t="str">
        <f>IF(AG277="","",VLOOKUP(AG277,'シフト記号表（勤務時間帯）'!$C$6:$U$35,19,FALSE))</f>
        <v/>
      </c>
      <c r="AH279" s="239" t="str">
        <f>IF(AH277="","",VLOOKUP(AH277,'シフト記号表（勤務時間帯）'!$C$6:$U$35,19,FALSE))</f>
        <v/>
      </c>
      <c r="AI279" s="239" t="str">
        <f>IF(AI277="","",VLOOKUP(AI277,'シフト記号表（勤務時間帯）'!$C$6:$U$35,19,FALSE))</f>
        <v/>
      </c>
      <c r="AJ279" s="239" t="str">
        <f>IF(AJ277="","",VLOOKUP(AJ277,'シフト記号表（勤務時間帯）'!$C$6:$U$35,19,FALSE))</f>
        <v/>
      </c>
      <c r="AK279" s="239" t="str">
        <f>IF(AK277="","",VLOOKUP(AK277,'シフト記号表（勤務時間帯）'!$C$6:$U$35,19,FALSE))</f>
        <v/>
      </c>
      <c r="AL279" s="239" t="str">
        <f>IF(AL277="","",VLOOKUP(AL277,'シフト記号表（勤務時間帯）'!$C$6:$U$35,19,FALSE))</f>
        <v/>
      </c>
      <c r="AM279" s="240" t="str">
        <f>IF(AM277="","",VLOOKUP(AM277,'シフト記号表（勤務時間帯）'!$C$6:$U$35,19,FALSE))</f>
        <v/>
      </c>
      <c r="AN279" s="238" t="str">
        <f>IF(AN277="","",VLOOKUP(AN277,'シフト記号表（勤務時間帯）'!$C$6:$U$35,19,FALSE))</f>
        <v/>
      </c>
      <c r="AO279" s="239" t="str">
        <f>IF(AO277="","",VLOOKUP(AO277,'シフト記号表（勤務時間帯）'!$C$6:$U$35,19,FALSE))</f>
        <v/>
      </c>
      <c r="AP279" s="239" t="str">
        <f>IF(AP277="","",VLOOKUP(AP277,'シフト記号表（勤務時間帯）'!$C$6:$U$35,19,FALSE))</f>
        <v/>
      </c>
      <c r="AQ279" s="239" t="str">
        <f>IF(AQ277="","",VLOOKUP(AQ277,'シフト記号表（勤務時間帯）'!$C$6:$U$35,19,FALSE))</f>
        <v/>
      </c>
      <c r="AR279" s="239" t="str">
        <f>IF(AR277="","",VLOOKUP(AR277,'シフト記号表（勤務時間帯）'!$C$6:$U$35,19,FALSE))</f>
        <v/>
      </c>
      <c r="AS279" s="239" t="str">
        <f>IF(AS277="","",VLOOKUP(AS277,'シフト記号表（勤務時間帯）'!$C$6:$U$35,19,FALSE))</f>
        <v/>
      </c>
      <c r="AT279" s="240" t="str">
        <f>IF(AT277="","",VLOOKUP(AT277,'シフト記号表（勤務時間帯）'!$C$6:$U$35,19,FALSE))</f>
        <v/>
      </c>
      <c r="AU279" s="238" t="str">
        <f>IF(AU277="","",VLOOKUP(AU277,'シフト記号表（勤務時間帯）'!$C$6:$U$35,19,FALSE))</f>
        <v/>
      </c>
      <c r="AV279" s="239" t="str">
        <f>IF(AV277="","",VLOOKUP(AV277,'シフト記号表（勤務時間帯）'!$C$6:$U$35,19,FALSE))</f>
        <v/>
      </c>
      <c r="AW279" s="239" t="str">
        <f>IF(AW277="","",VLOOKUP(AW277,'シフト記号表（勤務時間帯）'!$C$6:$U$35,19,FALSE))</f>
        <v/>
      </c>
      <c r="AX279" s="1264" t="str">
        <f>IF($BB$3="４週",SUM(S279:AT279),IF($BB$3="暦月",SUM(S279:AW279),""))</f>
        <v/>
      </c>
      <c r="AY279" s="1265"/>
      <c r="AZ279" s="1266" t="str">
        <f>IF($BB$3="４週",AX279/4,IF($BB$3="暦月",'勤務表（参考様式１_100名まで）'!AX279/('勤務表（参考様式１_100名まで）'!$BB$8/7),""))</f>
        <v/>
      </c>
      <c r="BA279" s="1267"/>
      <c r="BB279" s="1251"/>
      <c r="BC279" s="1252"/>
      <c r="BD279" s="1252"/>
      <c r="BE279" s="1252"/>
      <c r="BF279" s="1253"/>
    </row>
    <row r="280" spans="2:58" ht="20.25" customHeight="1" x14ac:dyDescent="0.2">
      <c r="B280" s="1268">
        <f>B277+1</f>
        <v>87</v>
      </c>
      <c r="C280" s="1269"/>
      <c r="D280" s="1270"/>
      <c r="E280" s="1271"/>
      <c r="F280" s="241"/>
      <c r="G280" s="1278"/>
      <c r="H280" s="1281"/>
      <c r="I280" s="1282"/>
      <c r="J280" s="1282"/>
      <c r="K280" s="1283"/>
      <c r="L280" s="1285"/>
      <c r="M280" s="1246"/>
      <c r="N280" s="1246"/>
      <c r="O280" s="1247"/>
      <c r="P280" s="1288" t="s">
        <v>340</v>
      </c>
      <c r="Q280" s="1289"/>
      <c r="R280" s="1290"/>
      <c r="S280" s="230"/>
      <c r="T280" s="231"/>
      <c r="U280" s="231"/>
      <c r="V280" s="231"/>
      <c r="W280" s="231"/>
      <c r="X280" s="231"/>
      <c r="Y280" s="232"/>
      <c r="Z280" s="230"/>
      <c r="AA280" s="231"/>
      <c r="AB280" s="231"/>
      <c r="AC280" s="231"/>
      <c r="AD280" s="231"/>
      <c r="AE280" s="231"/>
      <c r="AF280" s="232"/>
      <c r="AG280" s="230"/>
      <c r="AH280" s="231"/>
      <c r="AI280" s="231"/>
      <c r="AJ280" s="231"/>
      <c r="AK280" s="231"/>
      <c r="AL280" s="231"/>
      <c r="AM280" s="232"/>
      <c r="AN280" s="230"/>
      <c r="AO280" s="231"/>
      <c r="AP280" s="231"/>
      <c r="AQ280" s="231"/>
      <c r="AR280" s="231"/>
      <c r="AS280" s="231"/>
      <c r="AT280" s="232"/>
      <c r="AU280" s="230"/>
      <c r="AV280" s="231"/>
      <c r="AW280" s="231"/>
      <c r="AX280" s="1241"/>
      <c r="AY280" s="1242"/>
      <c r="AZ280" s="1243"/>
      <c r="BA280" s="1244"/>
      <c r="BB280" s="1245"/>
      <c r="BC280" s="1246"/>
      <c r="BD280" s="1246"/>
      <c r="BE280" s="1246"/>
      <c r="BF280" s="1247"/>
    </row>
    <row r="281" spans="2:58" ht="20.25" customHeight="1" x14ac:dyDescent="0.2">
      <c r="B281" s="1268"/>
      <c r="C281" s="1272"/>
      <c r="D281" s="1273"/>
      <c r="E281" s="1274"/>
      <c r="F281" s="233"/>
      <c r="G281" s="1279"/>
      <c r="H281" s="1284"/>
      <c r="I281" s="1282"/>
      <c r="J281" s="1282"/>
      <c r="K281" s="1283"/>
      <c r="L281" s="1286"/>
      <c r="M281" s="1249"/>
      <c r="N281" s="1249"/>
      <c r="O281" s="1250"/>
      <c r="P281" s="1254" t="s">
        <v>341</v>
      </c>
      <c r="Q281" s="1255"/>
      <c r="R281" s="1256"/>
      <c r="S281" s="234" t="str">
        <f>IF(S280="","",VLOOKUP(S280,'シフト記号表（勤務時間帯）'!$C$6:$K$35,9,FALSE))</f>
        <v/>
      </c>
      <c r="T281" s="235" t="str">
        <f>IF(T280="","",VLOOKUP(T280,'シフト記号表（勤務時間帯）'!$C$6:$K$35,9,FALSE))</f>
        <v/>
      </c>
      <c r="U281" s="235" t="str">
        <f>IF(U280="","",VLOOKUP(U280,'シフト記号表（勤務時間帯）'!$C$6:$K$35,9,FALSE))</f>
        <v/>
      </c>
      <c r="V281" s="235" t="str">
        <f>IF(V280="","",VLOOKUP(V280,'シフト記号表（勤務時間帯）'!$C$6:$K$35,9,FALSE))</f>
        <v/>
      </c>
      <c r="W281" s="235" t="str">
        <f>IF(W280="","",VLOOKUP(W280,'シフト記号表（勤務時間帯）'!$C$6:$K$35,9,FALSE))</f>
        <v/>
      </c>
      <c r="X281" s="235" t="str">
        <f>IF(X280="","",VLOOKUP(X280,'シフト記号表（勤務時間帯）'!$C$6:$K$35,9,FALSE))</f>
        <v/>
      </c>
      <c r="Y281" s="236" t="str">
        <f>IF(Y280="","",VLOOKUP(Y280,'シフト記号表（勤務時間帯）'!$C$6:$K$35,9,FALSE))</f>
        <v/>
      </c>
      <c r="Z281" s="234" t="str">
        <f>IF(Z280="","",VLOOKUP(Z280,'シフト記号表（勤務時間帯）'!$C$6:$K$35,9,FALSE))</f>
        <v/>
      </c>
      <c r="AA281" s="235" t="str">
        <f>IF(AA280="","",VLOOKUP(AA280,'シフト記号表（勤務時間帯）'!$C$6:$K$35,9,FALSE))</f>
        <v/>
      </c>
      <c r="AB281" s="235" t="str">
        <f>IF(AB280="","",VLOOKUP(AB280,'シフト記号表（勤務時間帯）'!$C$6:$K$35,9,FALSE))</f>
        <v/>
      </c>
      <c r="AC281" s="235" t="str">
        <f>IF(AC280="","",VLOOKUP(AC280,'シフト記号表（勤務時間帯）'!$C$6:$K$35,9,FALSE))</f>
        <v/>
      </c>
      <c r="AD281" s="235" t="str">
        <f>IF(AD280="","",VLOOKUP(AD280,'シフト記号表（勤務時間帯）'!$C$6:$K$35,9,FALSE))</f>
        <v/>
      </c>
      <c r="AE281" s="235" t="str">
        <f>IF(AE280="","",VLOOKUP(AE280,'シフト記号表（勤務時間帯）'!$C$6:$K$35,9,FALSE))</f>
        <v/>
      </c>
      <c r="AF281" s="236" t="str">
        <f>IF(AF280="","",VLOOKUP(AF280,'シフト記号表（勤務時間帯）'!$C$6:$K$35,9,FALSE))</f>
        <v/>
      </c>
      <c r="AG281" s="234" t="str">
        <f>IF(AG280="","",VLOOKUP(AG280,'シフト記号表（勤務時間帯）'!$C$6:$K$35,9,FALSE))</f>
        <v/>
      </c>
      <c r="AH281" s="235" t="str">
        <f>IF(AH280="","",VLOOKUP(AH280,'シフト記号表（勤務時間帯）'!$C$6:$K$35,9,FALSE))</f>
        <v/>
      </c>
      <c r="AI281" s="235" t="str">
        <f>IF(AI280="","",VLOOKUP(AI280,'シフト記号表（勤務時間帯）'!$C$6:$K$35,9,FALSE))</f>
        <v/>
      </c>
      <c r="AJ281" s="235" t="str">
        <f>IF(AJ280="","",VLOOKUP(AJ280,'シフト記号表（勤務時間帯）'!$C$6:$K$35,9,FALSE))</f>
        <v/>
      </c>
      <c r="AK281" s="235" t="str">
        <f>IF(AK280="","",VLOOKUP(AK280,'シフト記号表（勤務時間帯）'!$C$6:$K$35,9,FALSE))</f>
        <v/>
      </c>
      <c r="AL281" s="235" t="str">
        <f>IF(AL280="","",VLOOKUP(AL280,'シフト記号表（勤務時間帯）'!$C$6:$K$35,9,FALSE))</f>
        <v/>
      </c>
      <c r="AM281" s="236" t="str">
        <f>IF(AM280="","",VLOOKUP(AM280,'シフト記号表（勤務時間帯）'!$C$6:$K$35,9,FALSE))</f>
        <v/>
      </c>
      <c r="AN281" s="234" t="str">
        <f>IF(AN280="","",VLOOKUP(AN280,'シフト記号表（勤務時間帯）'!$C$6:$K$35,9,FALSE))</f>
        <v/>
      </c>
      <c r="AO281" s="235" t="str">
        <f>IF(AO280="","",VLOOKUP(AO280,'シフト記号表（勤務時間帯）'!$C$6:$K$35,9,FALSE))</f>
        <v/>
      </c>
      <c r="AP281" s="235" t="str">
        <f>IF(AP280="","",VLOOKUP(AP280,'シフト記号表（勤務時間帯）'!$C$6:$K$35,9,FALSE))</f>
        <v/>
      </c>
      <c r="AQ281" s="235" t="str">
        <f>IF(AQ280="","",VLOOKUP(AQ280,'シフト記号表（勤務時間帯）'!$C$6:$K$35,9,FALSE))</f>
        <v/>
      </c>
      <c r="AR281" s="235" t="str">
        <f>IF(AR280="","",VLOOKUP(AR280,'シフト記号表（勤務時間帯）'!$C$6:$K$35,9,FALSE))</f>
        <v/>
      </c>
      <c r="AS281" s="235" t="str">
        <f>IF(AS280="","",VLOOKUP(AS280,'シフト記号表（勤務時間帯）'!$C$6:$K$35,9,FALSE))</f>
        <v/>
      </c>
      <c r="AT281" s="236" t="str">
        <f>IF(AT280="","",VLOOKUP(AT280,'シフト記号表（勤務時間帯）'!$C$6:$K$35,9,FALSE))</f>
        <v/>
      </c>
      <c r="AU281" s="234" t="str">
        <f>IF(AU280="","",VLOOKUP(AU280,'シフト記号表（勤務時間帯）'!$C$6:$K$35,9,FALSE))</f>
        <v/>
      </c>
      <c r="AV281" s="235" t="str">
        <f>IF(AV280="","",VLOOKUP(AV280,'シフト記号表（勤務時間帯）'!$C$6:$K$35,9,FALSE))</f>
        <v/>
      </c>
      <c r="AW281" s="235" t="str">
        <f>IF(AW280="","",VLOOKUP(AW280,'シフト記号表（勤務時間帯）'!$C$6:$K$35,9,FALSE))</f>
        <v/>
      </c>
      <c r="AX281" s="1257" t="str">
        <f>IF($BB$3="４週",SUM(S281:AT281),IF($BB$3="暦月",SUM(S281:AW281),""))</f>
        <v/>
      </c>
      <c r="AY281" s="1258"/>
      <c r="AZ281" s="1259" t="str">
        <f>IF($BB$3="４週",AX281/4,IF($BB$3="暦月",'勤務表（参考様式１_100名まで）'!AX281/('勤務表（参考様式１_100名まで）'!$BB$8/7),""))</f>
        <v/>
      </c>
      <c r="BA281" s="1260"/>
      <c r="BB281" s="1248"/>
      <c r="BC281" s="1249"/>
      <c r="BD281" s="1249"/>
      <c r="BE281" s="1249"/>
      <c r="BF281" s="1250"/>
    </row>
    <row r="282" spans="2:58" ht="20.25" customHeight="1" x14ac:dyDescent="0.2">
      <c r="B282" s="1268"/>
      <c r="C282" s="1275"/>
      <c r="D282" s="1276"/>
      <c r="E282" s="1277"/>
      <c r="F282" s="242">
        <f>C280</f>
        <v>0</v>
      </c>
      <c r="G282" s="1280"/>
      <c r="H282" s="1284"/>
      <c r="I282" s="1282"/>
      <c r="J282" s="1282"/>
      <c r="K282" s="1283"/>
      <c r="L282" s="1287"/>
      <c r="M282" s="1252"/>
      <c r="N282" s="1252"/>
      <c r="O282" s="1253"/>
      <c r="P282" s="1261" t="s">
        <v>342</v>
      </c>
      <c r="Q282" s="1262"/>
      <c r="R282" s="1263"/>
      <c r="S282" s="238" t="str">
        <f>IF(S280="","",VLOOKUP(S280,'シフト記号表（勤務時間帯）'!$C$6:$U$35,19,FALSE))</f>
        <v/>
      </c>
      <c r="T282" s="239" t="str">
        <f>IF(T280="","",VLOOKUP(T280,'シフト記号表（勤務時間帯）'!$C$6:$U$35,19,FALSE))</f>
        <v/>
      </c>
      <c r="U282" s="239" t="str">
        <f>IF(U280="","",VLOOKUP(U280,'シフト記号表（勤務時間帯）'!$C$6:$U$35,19,FALSE))</f>
        <v/>
      </c>
      <c r="V282" s="239" t="str">
        <f>IF(V280="","",VLOOKUP(V280,'シフト記号表（勤務時間帯）'!$C$6:$U$35,19,FALSE))</f>
        <v/>
      </c>
      <c r="W282" s="239" t="str">
        <f>IF(W280="","",VLOOKUP(W280,'シフト記号表（勤務時間帯）'!$C$6:$U$35,19,FALSE))</f>
        <v/>
      </c>
      <c r="X282" s="239" t="str">
        <f>IF(X280="","",VLOOKUP(X280,'シフト記号表（勤務時間帯）'!$C$6:$U$35,19,FALSE))</f>
        <v/>
      </c>
      <c r="Y282" s="240" t="str">
        <f>IF(Y280="","",VLOOKUP(Y280,'シフト記号表（勤務時間帯）'!$C$6:$U$35,19,FALSE))</f>
        <v/>
      </c>
      <c r="Z282" s="238" t="str">
        <f>IF(Z280="","",VLOOKUP(Z280,'シフト記号表（勤務時間帯）'!$C$6:$U$35,19,FALSE))</f>
        <v/>
      </c>
      <c r="AA282" s="239" t="str">
        <f>IF(AA280="","",VLOOKUP(AA280,'シフト記号表（勤務時間帯）'!$C$6:$U$35,19,FALSE))</f>
        <v/>
      </c>
      <c r="AB282" s="239" t="str">
        <f>IF(AB280="","",VLOOKUP(AB280,'シフト記号表（勤務時間帯）'!$C$6:$U$35,19,FALSE))</f>
        <v/>
      </c>
      <c r="AC282" s="239" t="str">
        <f>IF(AC280="","",VLOOKUP(AC280,'シフト記号表（勤務時間帯）'!$C$6:$U$35,19,FALSE))</f>
        <v/>
      </c>
      <c r="AD282" s="239" t="str">
        <f>IF(AD280="","",VLOOKUP(AD280,'シフト記号表（勤務時間帯）'!$C$6:$U$35,19,FALSE))</f>
        <v/>
      </c>
      <c r="AE282" s="239" t="str">
        <f>IF(AE280="","",VLOOKUP(AE280,'シフト記号表（勤務時間帯）'!$C$6:$U$35,19,FALSE))</f>
        <v/>
      </c>
      <c r="AF282" s="240" t="str">
        <f>IF(AF280="","",VLOOKUP(AF280,'シフト記号表（勤務時間帯）'!$C$6:$U$35,19,FALSE))</f>
        <v/>
      </c>
      <c r="AG282" s="238" t="str">
        <f>IF(AG280="","",VLOOKUP(AG280,'シフト記号表（勤務時間帯）'!$C$6:$U$35,19,FALSE))</f>
        <v/>
      </c>
      <c r="AH282" s="239" t="str">
        <f>IF(AH280="","",VLOOKUP(AH280,'シフト記号表（勤務時間帯）'!$C$6:$U$35,19,FALSE))</f>
        <v/>
      </c>
      <c r="AI282" s="239" t="str">
        <f>IF(AI280="","",VLOOKUP(AI280,'シフト記号表（勤務時間帯）'!$C$6:$U$35,19,FALSE))</f>
        <v/>
      </c>
      <c r="AJ282" s="239" t="str">
        <f>IF(AJ280="","",VLOOKUP(AJ280,'シフト記号表（勤務時間帯）'!$C$6:$U$35,19,FALSE))</f>
        <v/>
      </c>
      <c r="AK282" s="239" t="str">
        <f>IF(AK280="","",VLOOKUP(AK280,'シフト記号表（勤務時間帯）'!$C$6:$U$35,19,FALSE))</f>
        <v/>
      </c>
      <c r="AL282" s="239" t="str">
        <f>IF(AL280="","",VLOOKUP(AL280,'シフト記号表（勤務時間帯）'!$C$6:$U$35,19,FALSE))</f>
        <v/>
      </c>
      <c r="AM282" s="240" t="str">
        <f>IF(AM280="","",VLOOKUP(AM280,'シフト記号表（勤務時間帯）'!$C$6:$U$35,19,FALSE))</f>
        <v/>
      </c>
      <c r="AN282" s="238" t="str">
        <f>IF(AN280="","",VLOOKUP(AN280,'シフト記号表（勤務時間帯）'!$C$6:$U$35,19,FALSE))</f>
        <v/>
      </c>
      <c r="AO282" s="239" t="str">
        <f>IF(AO280="","",VLOOKUP(AO280,'シフト記号表（勤務時間帯）'!$C$6:$U$35,19,FALSE))</f>
        <v/>
      </c>
      <c r="AP282" s="239" t="str">
        <f>IF(AP280="","",VLOOKUP(AP280,'シフト記号表（勤務時間帯）'!$C$6:$U$35,19,FALSE))</f>
        <v/>
      </c>
      <c r="AQ282" s="239" t="str">
        <f>IF(AQ280="","",VLOOKUP(AQ280,'シフト記号表（勤務時間帯）'!$C$6:$U$35,19,FALSE))</f>
        <v/>
      </c>
      <c r="AR282" s="239" t="str">
        <f>IF(AR280="","",VLOOKUP(AR280,'シフト記号表（勤務時間帯）'!$C$6:$U$35,19,FALSE))</f>
        <v/>
      </c>
      <c r="AS282" s="239" t="str">
        <f>IF(AS280="","",VLOOKUP(AS280,'シフト記号表（勤務時間帯）'!$C$6:$U$35,19,FALSE))</f>
        <v/>
      </c>
      <c r="AT282" s="240" t="str">
        <f>IF(AT280="","",VLOOKUP(AT280,'シフト記号表（勤務時間帯）'!$C$6:$U$35,19,FALSE))</f>
        <v/>
      </c>
      <c r="AU282" s="238" t="str">
        <f>IF(AU280="","",VLOOKUP(AU280,'シフト記号表（勤務時間帯）'!$C$6:$U$35,19,FALSE))</f>
        <v/>
      </c>
      <c r="AV282" s="239" t="str">
        <f>IF(AV280="","",VLOOKUP(AV280,'シフト記号表（勤務時間帯）'!$C$6:$U$35,19,FALSE))</f>
        <v/>
      </c>
      <c r="AW282" s="239" t="str">
        <f>IF(AW280="","",VLOOKUP(AW280,'シフト記号表（勤務時間帯）'!$C$6:$U$35,19,FALSE))</f>
        <v/>
      </c>
      <c r="AX282" s="1264" t="str">
        <f>IF($BB$3="４週",SUM(S282:AT282),IF($BB$3="暦月",SUM(S282:AW282),""))</f>
        <v/>
      </c>
      <c r="AY282" s="1265"/>
      <c r="AZ282" s="1266" t="str">
        <f>IF($BB$3="４週",AX282/4,IF($BB$3="暦月",'勤務表（参考様式１_100名まで）'!AX282/('勤務表（参考様式１_100名まで）'!$BB$8/7),""))</f>
        <v/>
      </c>
      <c r="BA282" s="1267"/>
      <c r="BB282" s="1251"/>
      <c r="BC282" s="1252"/>
      <c r="BD282" s="1252"/>
      <c r="BE282" s="1252"/>
      <c r="BF282" s="1253"/>
    </row>
    <row r="283" spans="2:58" ht="20.25" customHeight="1" x14ac:dyDescent="0.2">
      <c r="B283" s="1268">
        <f>B280+1</f>
        <v>88</v>
      </c>
      <c r="C283" s="1269"/>
      <c r="D283" s="1270"/>
      <c r="E283" s="1271"/>
      <c r="F283" s="241"/>
      <c r="G283" s="1278"/>
      <c r="H283" s="1281"/>
      <c r="I283" s="1282"/>
      <c r="J283" s="1282"/>
      <c r="K283" s="1283"/>
      <c r="L283" s="1285"/>
      <c r="M283" s="1246"/>
      <c r="N283" s="1246"/>
      <c r="O283" s="1247"/>
      <c r="P283" s="1288" t="s">
        <v>340</v>
      </c>
      <c r="Q283" s="1289"/>
      <c r="R283" s="1290"/>
      <c r="S283" s="230"/>
      <c r="T283" s="231"/>
      <c r="U283" s="231"/>
      <c r="V283" s="231"/>
      <c r="W283" s="231"/>
      <c r="X283" s="231"/>
      <c r="Y283" s="232"/>
      <c r="Z283" s="230"/>
      <c r="AA283" s="231"/>
      <c r="AB283" s="231"/>
      <c r="AC283" s="231"/>
      <c r="AD283" s="231"/>
      <c r="AE283" s="231"/>
      <c r="AF283" s="232"/>
      <c r="AG283" s="230"/>
      <c r="AH283" s="231"/>
      <c r="AI283" s="231"/>
      <c r="AJ283" s="231"/>
      <c r="AK283" s="231"/>
      <c r="AL283" s="231"/>
      <c r="AM283" s="232"/>
      <c r="AN283" s="230"/>
      <c r="AO283" s="231"/>
      <c r="AP283" s="231"/>
      <c r="AQ283" s="231"/>
      <c r="AR283" s="231"/>
      <c r="AS283" s="231"/>
      <c r="AT283" s="232"/>
      <c r="AU283" s="230"/>
      <c r="AV283" s="231"/>
      <c r="AW283" s="231"/>
      <c r="AX283" s="1241"/>
      <c r="AY283" s="1242"/>
      <c r="AZ283" s="1243"/>
      <c r="BA283" s="1244"/>
      <c r="BB283" s="1245"/>
      <c r="BC283" s="1246"/>
      <c r="BD283" s="1246"/>
      <c r="BE283" s="1246"/>
      <c r="BF283" s="1247"/>
    </row>
    <row r="284" spans="2:58" ht="20.25" customHeight="1" x14ac:dyDescent="0.2">
      <c r="B284" s="1268"/>
      <c r="C284" s="1272"/>
      <c r="D284" s="1273"/>
      <c r="E284" s="1274"/>
      <c r="F284" s="233"/>
      <c r="G284" s="1279"/>
      <c r="H284" s="1284"/>
      <c r="I284" s="1282"/>
      <c r="J284" s="1282"/>
      <c r="K284" s="1283"/>
      <c r="L284" s="1286"/>
      <c r="M284" s="1249"/>
      <c r="N284" s="1249"/>
      <c r="O284" s="1250"/>
      <c r="P284" s="1254" t="s">
        <v>341</v>
      </c>
      <c r="Q284" s="1255"/>
      <c r="R284" s="1256"/>
      <c r="S284" s="234" t="str">
        <f>IF(S283="","",VLOOKUP(S283,'シフト記号表（勤務時間帯）'!$C$6:$K$35,9,FALSE))</f>
        <v/>
      </c>
      <c r="T284" s="235" t="str">
        <f>IF(T283="","",VLOOKUP(T283,'シフト記号表（勤務時間帯）'!$C$6:$K$35,9,FALSE))</f>
        <v/>
      </c>
      <c r="U284" s="235" t="str">
        <f>IF(U283="","",VLOOKUP(U283,'シフト記号表（勤務時間帯）'!$C$6:$K$35,9,FALSE))</f>
        <v/>
      </c>
      <c r="V284" s="235" t="str">
        <f>IF(V283="","",VLOOKUP(V283,'シフト記号表（勤務時間帯）'!$C$6:$K$35,9,FALSE))</f>
        <v/>
      </c>
      <c r="W284" s="235" t="str">
        <f>IF(W283="","",VLOOKUP(W283,'シフト記号表（勤務時間帯）'!$C$6:$K$35,9,FALSE))</f>
        <v/>
      </c>
      <c r="X284" s="235" t="str">
        <f>IF(X283="","",VLOOKUP(X283,'シフト記号表（勤務時間帯）'!$C$6:$K$35,9,FALSE))</f>
        <v/>
      </c>
      <c r="Y284" s="236" t="str">
        <f>IF(Y283="","",VLOOKUP(Y283,'シフト記号表（勤務時間帯）'!$C$6:$K$35,9,FALSE))</f>
        <v/>
      </c>
      <c r="Z284" s="234" t="str">
        <f>IF(Z283="","",VLOOKUP(Z283,'シフト記号表（勤務時間帯）'!$C$6:$K$35,9,FALSE))</f>
        <v/>
      </c>
      <c r="AA284" s="235" t="str">
        <f>IF(AA283="","",VLOOKUP(AA283,'シフト記号表（勤務時間帯）'!$C$6:$K$35,9,FALSE))</f>
        <v/>
      </c>
      <c r="AB284" s="235" t="str">
        <f>IF(AB283="","",VLOOKUP(AB283,'シフト記号表（勤務時間帯）'!$C$6:$K$35,9,FALSE))</f>
        <v/>
      </c>
      <c r="AC284" s="235" t="str">
        <f>IF(AC283="","",VLOOKUP(AC283,'シフト記号表（勤務時間帯）'!$C$6:$K$35,9,FALSE))</f>
        <v/>
      </c>
      <c r="AD284" s="235" t="str">
        <f>IF(AD283="","",VLOOKUP(AD283,'シフト記号表（勤務時間帯）'!$C$6:$K$35,9,FALSE))</f>
        <v/>
      </c>
      <c r="AE284" s="235" t="str">
        <f>IF(AE283="","",VLOOKUP(AE283,'シフト記号表（勤務時間帯）'!$C$6:$K$35,9,FALSE))</f>
        <v/>
      </c>
      <c r="AF284" s="236" t="str">
        <f>IF(AF283="","",VLOOKUP(AF283,'シフト記号表（勤務時間帯）'!$C$6:$K$35,9,FALSE))</f>
        <v/>
      </c>
      <c r="AG284" s="234" t="str">
        <f>IF(AG283="","",VLOOKUP(AG283,'シフト記号表（勤務時間帯）'!$C$6:$K$35,9,FALSE))</f>
        <v/>
      </c>
      <c r="AH284" s="235" t="str">
        <f>IF(AH283="","",VLOOKUP(AH283,'シフト記号表（勤務時間帯）'!$C$6:$K$35,9,FALSE))</f>
        <v/>
      </c>
      <c r="AI284" s="235" t="str">
        <f>IF(AI283="","",VLOOKUP(AI283,'シフト記号表（勤務時間帯）'!$C$6:$K$35,9,FALSE))</f>
        <v/>
      </c>
      <c r="AJ284" s="235" t="str">
        <f>IF(AJ283="","",VLOOKUP(AJ283,'シフト記号表（勤務時間帯）'!$C$6:$K$35,9,FALSE))</f>
        <v/>
      </c>
      <c r="AK284" s="235" t="str">
        <f>IF(AK283="","",VLOOKUP(AK283,'シフト記号表（勤務時間帯）'!$C$6:$K$35,9,FALSE))</f>
        <v/>
      </c>
      <c r="AL284" s="235" t="str">
        <f>IF(AL283="","",VLOOKUP(AL283,'シフト記号表（勤務時間帯）'!$C$6:$K$35,9,FALSE))</f>
        <v/>
      </c>
      <c r="AM284" s="236" t="str">
        <f>IF(AM283="","",VLOOKUP(AM283,'シフト記号表（勤務時間帯）'!$C$6:$K$35,9,FALSE))</f>
        <v/>
      </c>
      <c r="AN284" s="234" t="str">
        <f>IF(AN283="","",VLOOKUP(AN283,'シフト記号表（勤務時間帯）'!$C$6:$K$35,9,FALSE))</f>
        <v/>
      </c>
      <c r="AO284" s="235" t="str">
        <f>IF(AO283="","",VLOOKUP(AO283,'シフト記号表（勤務時間帯）'!$C$6:$K$35,9,FALSE))</f>
        <v/>
      </c>
      <c r="AP284" s="235" t="str">
        <f>IF(AP283="","",VLOOKUP(AP283,'シフト記号表（勤務時間帯）'!$C$6:$K$35,9,FALSE))</f>
        <v/>
      </c>
      <c r="AQ284" s="235" t="str">
        <f>IF(AQ283="","",VLOOKUP(AQ283,'シフト記号表（勤務時間帯）'!$C$6:$K$35,9,FALSE))</f>
        <v/>
      </c>
      <c r="AR284" s="235" t="str">
        <f>IF(AR283="","",VLOOKUP(AR283,'シフト記号表（勤務時間帯）'!$C$6:$K$35,9,FALSE))</f>
        <v/>
      </c>
      <c r="AS284" s="235" t="str">
        <f>IF(AS283="","",VLOOKUP(AS283,'シフト記号表（勤務時間帯）'!$C$6:$K$35,9,FALSE))</f>
        <v/>
      </c>
      <c r="AT284" s="236" t="str">
        <f>IF(AT283="","",VLOOKUP(AT283,'シフト記号表（勤務時間帯）'!$C$6:$K$35,9,FALSE))</f>
        <v/>
      </c>
      <c r="AU284" s="234" t="str">
        <f>IF(AU283="","",VLOOKUP(AU283,'シフト記号表（勤務時間帯）'!$C$6:$K$35,9,FALSE))</f>
        <v/>
      </c>
      <c r="AV284" s="235" t="str">
        <f>IF(AV283="","",VLOOKUP(AV283,'シフト記号表（勤務時間帯）'!$C$6:$K$35,9,FALSE))</f>
        <v/>
      </c>
      <c r="AW284" s="235" t="str">
        <f>IF(AW283="","",VLOOKUP(AW283,'シフト記号表（勤務時間帯）'!$C$6:$K$35,9,FALSE))</f>
        <v/>
      </c>
      <c r="AX284" s="1257" t="str">
        <f>IF($BB$3="４週",SUM(S284:AT284),IF($BB$3="暦月",SUM(S284:AW284),""))</f>
        <v/>
      </c>
      <c r="AY284" s="1258"/>
      <c r="AZ284" s="1259" t="str">
        <f>IF($BB$3="４週",AX284/4,IF($BB$3="暦月",'勤務表（参考様式１_100名まで）'!AX284/('勤務表（参考様式１_100名まで）'!$BB$8/7),""))</f>
        <v/>
      </c>
      <c r="BA284" s="1260"/>
      <c r="BB284" s="1248"/>
      <c r="BC284" s="1249"/>
      <c r="BD284" s="1249"/>
      <c r="BE284" s="1249"/>
      <c r="BF284" s="1250"/>
    </row>
    <row r="285" spans="2:58" ht="20.25" customHeight="1" x14ac:dyDescent="0.2">
      <c r="B285" s="1268"/>
      <c r="C285" s="1275"/>
      <c r="D285" s="1276"/>
      <c r="E285" s="1277"/>
      <c r="F285" s="242">
        <f>C283</f>
        <v>0</v>
      </c>
      <c r="G285" s="1280"/>
      <c r="H285" s="1284"/>
      <c r="I285" s="1282"/>
      <c r="J285" s="1282"/>
      <c r="K285" s="1283"/>
      <c r="L285" s="1287"/>
      <c r="M285" s="1252"/>
      <c r="N285" s="1252"/>
      <c r="O285" s="1253"/>
      <c r="P285" s="1261" t="s">
        <v>342</v>
      </c>
      <c r="Q285" s="1262"/>
      <c r="R285" s="1263"/>
      <c r="S285" s="238" t="str">
        <f>IF(S283="","",VLOOKUP(S283,'シフト記号表（勤務時間帯）'!$C$6:$U$35,19,FALSE))</f>
        <v/>
      </c>
      <c r="T285" s="239" t="str">
        <f>IF(T283="","",VLOOKUP(T283,'シフト記号表（勤務時間帯）'!$C$6:$U$35,19,FALSE))</f>
        <v/>
      </c>
      <c r="U285" s="239" t="str">
        <f>IF(U283="","",VLOOKUP(U283,'シフト記号表（勤務時間帯）'!$C$6:$U$35,19,FALSE))</f>
        <v/>
      </c>
      <c r="V285" s="239" t="str">
        <f>IF(V283="","",VLOOKUP(V283,'シフト記号表（勤務時間帯）'!$C$6:$U$35,19,FALSE))</f>
        <v/>
      </c>
      <c r="W285" s="239" t="str">
        <f>IF(W283="","",VLOOKUP(W283,'シフト記号表（勤務時間帯）'!$C$6:$U$35,19,FALSE))</f>
        <v/>
      </c>
      <c r="X285" s="239" t="str">
        <f>IF(X283="","",VLOOKUP(X283,'シフト記号表（勤務時間帯）'!$C$6:$U$35,19,FALSE))</f>
        <v/>
      </c>
      <c r="Y285" s="240" t="str">
        <f>IF(Y283="","",VLOOKUP(Y283,'シフト記号表（勤務時間帯）'!$C$6:$U$35,19,FALSE))</f>
        <v/>
      </c>
      <c r="Z285" s="238" t="str">
        <f>IF(Z283="","",VLOOKUP(Z283,'シフト記号表（勤務時間帯）'!$C$6:$U$35,19,FALSE))</f>
        <v/>
      </c>
      <c r="AA285" s="239" t="str">
        <f>IF(AA283="","",VLOOKUP(AA283,'シフト記号表（勤務時間帯）'!$C$6:$U$35,19,FALSE))</f>
        <v/>
      </c>
      <c r="AB285" s="239" t="str">
        <f>IF(AB283="","",VLOOKUP(AB283,'シフト記号表（勤務時間帯）'!$C$6:$U$35,19,FALSE))</f>
        <v/>
      </c>
      <c r="AC285" s="239" t="str">
        <f>IF(AC283="","",VLOOKUP(AC283,'シフト記号表（勤務時間帯）'!$C$6:$U$35,19,FALSE))</f>
        <v/>
      </c>
      <c r="AD285" s="239" t="str">
        <f>IF(AD283="","",VLOOKUP(AD283,'シフト記号表（勤務時間帯）'!$C$6:$U$35,19,FALSE))</f>
        <v/>
      </c>
      <c r="AE285" s="239" t="str">
        <f>IF(AE283="","",VLOOKUP(AE283,'シフト記号表（勤務時間帯）'!$C$6:$U$35,19,FALSE))</f>
        <v/>
      </c>
      <c r="AF285" s="240" t="str">
        <f>IF(AF283="","",VLOOKUP(AF283,'シフト記号表（勤務時間帯）'!$C$6:$U$35,19,FALSE))</f>
        <v/>
      </c>
      <c r="AG285" s="238" t="str">
        <f>IF(AG283="","",VLOOKUP(AG283,'シフト記号表（勤務時間帯）'!$C$6:$U$35,19,FALSE))</f>
        <v/>
      </c>
      <c r="AH285" s="239" t="str">
        <f>IF(AH283="","",VLOOKUP(AH283,'シフト記号表（勤務時間帯）'!$C$6:$U$35,19,FALSE))</f>
        <v/>
      </c>
      <c r="AI285" s="239" t="str">
        <f>IF(AI283="","",VLOOKUP(AI283,'シフト記号表（勤務時間帯）'!$C$6:$U$35,19,FALSE))</f>
        <v/>
      </c>
      <c r="AJ285" s="239" t="str">
        <f>IF(AJ283="","",VLOOKUP(AJ283,'シフト記号表（勤務時間帯）'!$C$6:$U$35,19,FALSE))</f>
        <v/>
      </c>
      <c r="AK285" s="239" t="str">
        <f>IF(AK283="","",VLOOKUP(AK283,'シフト記号表（勤務時間帯）'!$C$6:$U$35,19,FALSE))</f>
        <v/>
      </c>
      <c r="AL285" s="239" t="str">
        <f>IF(AL283="","",VLOOKUP(AL283,'シフト記号表（勤務時間帯）'!$C$6:$U$35,19,FALSE))</f>
        <v/>
      </c>
      <c r="AM285" s="240" t="str">
        <f>IF(AM283="","",VLOOKUP(AM283,'シフト記号表（勤務時間帯）'!$C$6:$U$35,19,FALSE))</f>
        <v/>
      </c>
      <c r="AN285" s="238" t="str">
        <f>IF(AN283="","",VLOOKUP(AN283,'シフト記号表（勤務時間帯）'!$C$6:$U$35,19,FALSE))</f>
        <v/>
      </c>
      <c r="AO285" s="239" t="str">
        <f>IF(AO283="","",VLOOKUP(AO283,'シフト記号表（勤務時間帯）'!$C$6:$U$35,19,FALSE))</f>
        <v/>
      </c>
      <c r="AP285" s="239" t="str">
        <f>IF(AP283="","",VLOOKUP(AP283,'シフト記号表（勤務時間帯）'!$C$6:$U$35,19,FALSE))</f>
        <v/>
      </c>
      <c r="AQ285" s="239" t="str">
        <f>IF(AQ283="","",VLOOKUP(AQ283,'シフト記号表（勤務時間帯）'!$C$6:$U$35,19,FALSE))</f>
        <v/>
      </c>
      <c r="AR285" s="239" t="str">
        <f>IF(AR283="","",VLOOKUP(AR283,'シフト記号表（勤務時間帯）'!$C$6:$U$35,19,FALSE))</f>
        <v/>
      </c>
      <c r="AS285" s="239" t="str">
        <f>IF(AS283="","",VLOOKUP(AS283,'シフト記号表（勤務時間帯）'!$C$6:$U$35,19,FALSE))</f>
        <v/>
      </c>
      <c r="AT285" s="240" t="str">
        <f>IF(AT283="","",VLOOKUP(AT283,'シフト記号表（勤務時間帯）'!$C$6:$U$35,19,FALSE))</f>
        <v/>
      </c>
      <c r="AU285" s="238" t="str">
        <f>IF(AU283="","",VLOOKUP(AU283,'シフト記号表（勤務時間帯）'!$C$6:$U$35,19,FALSE))</f>
        <v/>
      </c>
      <c r="AV285" s="239" t="str">
        <f>IF(AV283="","",VLOOKUP(AV283,'シフト記号表（勤務時間帯）'!$C$6:$U$35,19,FALSE))</f>
        <v/>
      </c>
      <c r="AW285" s="239" t="str">
        <f>IF(AW283="","",VLOOKUP(AW283,'シフト記号表（勤務時間帯）'!$C$6:$U$35,19,FALSE))</f>
        <v/>
      </c>
      <c r="AX285" s="1264" t="str">
        <f>IF($BB$3="４週",SUM(S285:AT285),IF($BB$3="暦月",SUM(S285:AW285),""))</f>
        <v/>
      </c>
      <c r="AY285" s="1265"/>
      <c r="AZ285" s="1266" t="str">
        <f>IF($BB$3="４週",AX285/4,IF($BB$3="暦月",'勤務表（参考様式１_100名まで）'!AX285/('勤務表（参考様式１_100名まで）'!$BB$8/7),""))</f>
        <v/>
      </c>
      <c r="BA285" s="1267"/>
      <c r="BB285" s="1251"/>
      <c r="BC285" s="1252"/>
      <c r="BD285" s="1252"/>
      <c r="BE285" s="1252"/>
      <c r="BF285" s="1253"/>
    </row>
    <row r="286" spans="2:58" ht="20.25" customHeight="1" x14ac:dyDescent="0.2">
      <c r="B286" s="1268">
        <f>B283+1</f>
        <v>89</v>
      </c>
      <c r="C286" s="1269"/>
      <c r="D286" s="1270"/>
      <c r="E286" s="1271"/>
      <c r="F286" s="241"/>
      <c r="G286" s="1278"/>
      <c r="H286" s="1281"/>
      <c r="I286" s="1282"/>
      <c r="J286" s="1282"/>
      <c r="K286" s="1283"/>
      <c r="L286" s="1285"/>
      <c r="M286" s="1246"/>
      <c r="N286" s="1246"/>
      <c r="O286" s="1247"/>
      <c r="P286" s="1288" t="s">
        <v>340</v>
      </c>
      <c r="Q286" s="1289"/>
      <c r="R286" s="1290"/>
      <c r="S286" s="230"/>
      <c r="T286" s="231"/>
      <c r="U286" s="231"/>
      <c r="V286" s="231"/>
      <c r="W286" s="231"/>
      <c r="X286" s="231"/>
      <c r="Y286" s="232"/>
      <c r="Z286" s="230"/>
      <c r="AA286" s="231"/>
      <c r="AB286" s="231"/>
      <c r="AC286" s="231"/>
      <c r="AD286" s="231"/>
      <c r="AE286" s="231"/>
      <c r="AF286" s="232"/>
      <c r="AG286" s="230"/>
      <c r="AH286" s="231"/>
      <c r="AI286" s="231"/>
      <c r="AJ286" s="231"/>
      <c r="AK286" s="231"/>
      <c r="AL286" s="231"/>
      <c r="AM286" s="232"/>
      <c r="AN286" s="230"/>
      <c r="AO286" s="231"/>
      <c r="AP286" s="231"/>
      <c r="AQ286" s="231"/>
      <c r="AR286" s="231"/>
      <c r="AS286" s="231"/>
      <c r="AT286" s="232"/>
      <c r="AU286" s="230"/>
      <c r="AV286" s="231"/>
      <c r="AW286" s="231"/>
      <c r="AX286" s="1241"/>
      <c r="AY286" s="1242"/>
      <c r="AZ286" s="1243"/>
      <c r="BA286" s="1244"/>
      <c r="BB286" s="1245"/>
      <c r="BC286" s="1246"/>
      <c r="BD286" s="1246"/>
      <c r="BE286" s="1246"/>
      <c r="BF286" s="1247"/>
    </row>
    <row r="287" spans="2:58" ht="20.25" customHeight="1" x14ac:dyDescent="0.2">
      <c r="B287" s="1268"/>
      <c r="C287" s="1272"/>
      <c r="D287" s="1273"/>
      <c r="E287" s="1274"/>
      <c r="F287" s="233"/>
      <c r="G287" s="1279"/>
      <c r="H287" s="1284"/>
      <c r="I287" s="1282"/>
      <c r="J287" s="1282"/>
      <c r="K287" s="1283"/>
      <c r="L287" s="1286"/>
      <c r="M287" s="1249"/>
      <c r="N287" s="1249"/>
      <c r="O287" s="1250"/>
      <c r="P287" s="1254" t="s">
        <v>341</v>
      </c>
      <c r="Q287" s="1255"/>
      <c r="R287" s="1256"/>
      <c r="S287" s="234" t="str">
        <f>IF(S286="","",VLOOKUP(S286,'シフト記号表（勤務時間帯）'!$C$6:$K$35,9,FALSE))</f>
        <v/>
      </c>
      <c r="T287" s="235" t="str">
        <f>IF(T286="","",VLOOKUP(T286,'シフト記号表（勤務時間帯）'!$C$6:$K$35,9,FALSE))</f>
        <v/>
      </c>
      <c r="U287" s="235" t="str">
        <f>IF(U286="","",VLOOKUP(U286,'シフト記号表（勤務時間帯）'!$C$6:$K$35,9,FALSE))</f>
        <v/>
      </c>
      <c r="V287" s="235" t="str">
        <f>IF(V286="","",VLOOKUP(V286,'シフト記号表（勤務時間帯）'!$C$6:$K$35,9,FALSE))</f>
        <v/>
      </c>
      <c r="W287" s="235" t="str">
        <f>IF(W286="","",VLOOKUP(W286,'シフト記号表（勤務時間帯）'!$C$6:$K$35,9,FALSE))</f>
        <v/>
      </c>
      <c r="X287" s="235" t="str">
        <f>IF(X286="","",VLOOKUP(X286,'シフト記号表（勤務時間帯）'!$C$6:$K$35,9,FALSE))</f>
        <v/>
      </c>
      <c r="Y287" s="236" t="str">
        <f>IF(Y286="","",VLOOKUP(Y286,'シフト記号表（勤務時間帯）'!$C$6:$K$35,9,FALSE))</f>
        <v/>
      </c>
      <c r="Z287" s="234" t="str">
        <f>IF(Z286="","",VLOOKUP(Z286,'シフト記号表（勤務時間帯）'!$C$6:$K$35,9,FALSE))</f>
        <v/>
      </c>
      <c r="AA287" s="235" t="str">
        <f>IF(AA286="","",VLOOKUP(AA286,'シフト記号表（勤務時間帯）'!$C$6:$K$35,9,FALSE))</f>
        <v/>
      </c>
      <c r="AB287" s="235" t="str">
        <f>IF(AB286="","",VLOOKUP(AB286,'シフト記号表（勤務時間帯）'!$C$6:$K$35,9,FALSE))</f>
        <v/>
      </c>
      <c r="AC287" s="235" t="str">
        <f>IF(AC286="","",VLOOKUP(AC286,'シフト記号表（勤務時間帯）'!$C$6:$K$35,9,FALSE))</f>
        <v/>
      </c>
      <c r="AD287" s="235" t="str">
        <f>IF(AD286="","",VLOOKUP(AD286,'シフト記号表（勤務時間帯）'!$C$6:$K$35,9,FALSE))</f>
        <v/>
      </c>
      <c r="AE287" s="235" t="str">
        <f>IF(AE286="","",VLOOKUP(AE286,'シフト記号表（勤務時間帯）'!$C$6:$K$35,9,FALSE))</f>
        <v/>
      </c>
      <c r="AF287" s="236" t="str">
        <f>IF(AF286="","",VLOOKUP(AF286,'シフト記号表（勤務時間帯）'!$C$6:$K$35,9,FALSE))</f>
        <v/>
      </c>
      <c r="AG287" s="234" t="str">
        <f>IF(AG286="","",VLOOKUP(AG286,'シフト記号表（勤務時間帯）'!$C$6:$K$35,9,FALSE))</f>
        <v/>
      </c>
      <c r="AH287" s="235" t="str">
        <f>IF(AH286="","",VLOOKUP(AH286,'シフト記号表（勤務時間帯）'!$C$6:$K$35,9,FALSE))</f>
        <v/>
      </c>
      <c r="AI287" s="235" t="str">
        <f>IF(AI286="","",VLOOKUP(AI286,'シフト記号表（勤務時間帯）'!$C$6:$K$35,9,FALSE))</f>
        <v/>
      </c>
      <c r="AJ287" s="235" t="str">
        <f>IF(AJ286="","",VLOOKUP(AJ286,'シフト記号表（勤務時間帯）'!$C$6:$K$35,9,FALSE))</f>
        <v/>
      </c>
      <c r="AK287" s="235" t="str">
        <f>IF(AK286="","",VLOOKUP(AK286,'シフト記号表（勤務時間帯）'!$C$6:$K$35,9,FALSE))</f>
        <v/>
      </c>
      <c r="AL287" s="235" t="str">
        <f>IF(AL286="","",VLOOKUP(AL286,'シフト記号表（勤務時間帯）'!$C$6:$K$35,9,FALSE))</f>
        <v/>
      </c>
      <c r="AM287" s="236" t="str">
        <f>IF(AM286="","",VLOOKUP(AM286,'シフト記号表（勤務時間帯）'!$C$6:$K$35,9,FALSE))</f>
        <v/>
      </c>
      <c r="AN287" s="234" t="str">
        <f>IF(AN286="","",VLOOKUP(AN286,'シフト記号表（勤務時間帯）'!$C$6:$K$35,9,FALSE))</f>
        <v/>
      </c>
      <c r="AO287" s="235" t="str">
        <f>IF(AO286="","",VLOOKUP(AO286,'シフト記号表（勤務時間帯）'!$C$6:$K$35,9,FALSE))</f>
        <v/>
      </c>
      <c r="AP287" s="235" t="str">
        <f>IF(AP286="","",VLOOKUP(AP286,'シフト記号表（勤務時間帯）'!$C$6:$K$35,9,FALSE))</f>
        <v/>
      </c>
      <c r="AQ287" s="235" t="str">
        <f>IF(AQ286="","",VLOOKUP(AQ286,'シフト記号表（勤務時間帯）'!$C$6:$K$35,9,FALSE))</f>
        <v/>
      </c>
      <c r="AR287" s="235" t="str">
        <f>IF(AR286="","",VLOOKUP(AR286,'シフト記号表（勤務時間帯）'!$C$6:$K$35,9,FALSE))</f>
        <v/>
      </c>
      <c r="AS287" s="235" t="str">
        <f>IF(AS286="","",VLOOKUP(AS286,'シフト記号表（勤務時間帯）'!$C$6:$K$35,9,FALSE))</f>
        <v/>
      </c>
      <c r="AT287" s="236" t="str">
        <f>IF(AT286="","",VLOOKUP(AT286,'シフト記号表（勤務時間帯）'!$C$6:$K$35,9,FALSE))</f>
        <v/>
      </c>
      <c r="AU287" s="234" t="str">
        <f>IF(AU286="","",VLOOKUP(AU286,'シフト記号表（勤務時間帯）'!$C$6:$K$35,9,FALSE))</f>
        <v/>
      </c>
      <c r="AV287" s="235" t="str">
        <f>IF(AV286="","",VLOOKUP(AV286,'シフト記号表（勤務時間帯）'!$C$6:$K$35,9,FALSE))</f>
        <v/>
      </c>
      <c r="AW287" s="235" t="str">
        <f>IF(AW286="","",VLOOKUP(AW286,'シフト記号表（勤務時間帯）'!$C$6:$K$35,9,FALSE))</f>
        <v/>
      </c>
      <c r="AX287" s="1257" t="str">
        <f>IF($BB$3="４週",SUM(S287:AT287),IF($BB$3="暦月",SUM(S287:AW287),""))</f>
        <v/>
      </c>
      <c r="AY287" s="1258"/>
      <c r="AZ287" s="1259" t="str">
        <f>IF($BB$3="４週",AX287/4,IF($BB$3="暦月",'勤務表（参考様式１_100名まで）'!AX287/('勤務表（参考様式１_100名まで）'!$BB$8/7),""))</f>
        <v/>
      </c>
      <c r="BA287" s="1260"/>
      <c r="BB287" s="1248"/>
      <c r="BC287" s="1249"/>
      <c r="BD287" s="1249"/>
      <c r="BE287" s="1249"/>
      <c r="BF287" s="1250"/>
    </row>
    <row r="288" spans="2:58" ht="20.25" customHeight="1" x14ac:dyDescent="0.2">
      <c r="B288" s="1268"/>
      <c r="C288" s="1275"/>
      <c r="D288" s="1276"/>
      <c r="E288" s="1277"/>
      <c r="F288" s="242">
        <f>C286</f>
        <v>0</v>
      </c>
      <c r="G288" s="1280"/>
      <c r="H288" s="1284"/>
      <c r="I288" s="1282"/>
      <c r="J288" s="1282"/>
      <c r="K288" s="1283"/>
      <c r="L288" s="1287"/>
      <c r="M288" s="1252"/>
      <c r="N288" s="1252"/>
      <c r="O288" s="1253"/>
      <c r="P288" s="1261" t="s">
        <v>342</v>
      </c>
      <c r="Q288" s="1262"/>
      <c r="R288" s="1263"/>
      <c r="S288" s="238" t="str">
        <f>IF(S286="","",VLOOKUP(S286,'シフト記号表（勤務時間帯）'!$C$6:$U$35,19,FALSE))</f>
        <v/>
      </c>
      <c r="T288" s="239" t="str">
        <f>IF(T286="","",VLOOKUP(T286,'シフト記号表（勤務時間帯）'!$C$6:$U$35,19,FALSE))</f>
        <v/>
      </c>
      <c r="U288" s="239" t="str">
        <f>IF(U286="","",VLOOKUP(U286,'シフト記号表（勤務時間帯）'!$C$6:$U$35,19,FALSE))</f>
        <v/>
      </c>
      <c r="V288" s="239" t="str">
        <f>IF(V286="","",VLOOKUP(V286,'シフト記号表（勤務時間帯）'!$C$6:$U$35,19,FALSE))</f>
        <v/>
      </c>
      <c r="W288" s="239" t="str">
        <f>IF(W286="","",VLOOKUP(W286,'シフト記号表（勤務時間帯）'!$C$6:$U$35,19,FALSE))</f>
        <v/>
      </c>
      <c r="X288" s="239" t="str">
        <f>IF(X286="","",VLOOKUP(X286,'シフト記号表（勤務時間帯）'!$C$6:$U$35,19,FALSE))</f>
        <v/>
      </c>
      <c r="Y288" s="240" t="str">
        <f>IF(Y286="","",VLOOKUP(Y286,'シフト記号表（勤務時間帯）'!$C$6:$U$35,19,FALSE))</f>
        <v/>
      </c>
      <c r="Z288" s="238" t="str">
        <f>IF(Z286="","",VLOOKUP(Z286,'シフト記号表（勤務時間帯）'!$C$6:$U$35,19,FALSE))</f>
        <v/>
      </c>
      <c r="AA288" s="239" t="str">
        <f>IF(AA286="","",VLOOKUP(AA286,'シフト記号表（勤務時間帯）'!$C$6:$U$35,19,FALSE))</f>
        <v/>
      </c>
      <c r="AB288" s="239" t="str">
        <f>IF(AB286="","",VLOOKUP(AB286,'シフト記号表（勤務時間帯）'!$C$6:$U$35,19,FALSE))</f>
        <v/>
      </c>
      <c r="AC288" s="239" t="str">
        <f>IF(AC286="","",VLOOKUP(AC286,'シフト記号表（勤務時間帯）'!$C$6:$U$35,19,FALSE))</f>
        <v/>
      </c>
      <c r="AD288" s="239" t="str">
        <f>IF(AD286="","",VLOOKUP(AD286,'シフト記号表（勤務時間帯）'!$C$6:$U$35,19,FALSE))</f>
        <v/>
      </c>
      <c r="AE288" s="239" t="str">
        <f>IF(AE286="","",VLOOKUP(AE286,'シフト記号表（勤務時間帯）'!$C$6:$U$35,19,FALSE))</f>
        <v/>
      </c>
      <c r="AF288" s="240" t="str">
        <f>IF(AF286="","",VLOOKUP(AF286,'シフト記号表（勤務時間帯）'!$C$6:$U$35,19,FALSE))</f>
        <v/>
      </c>
      <c r="AG288" s="238" t="str">
        <f>IF(AG286="","",VLOOKUP(AG286,'シフト記号表（勤務時間帯）'!$C$6:$U$35,19,FALSE))</f>
        <v/>
      </c>
      <c r="AH288" s="239" t="str">
        <f>IF(AH286="","",VLOOKUP(AH286,'シフト記号表（勤務時間帯）'!$C$6:$U$35,19,FALSE))</f>
        <v/>
      </c>
      <c r="AI288" s="239" t="str">
        <f>IF(AI286="","",VLOOKUP(AI286,'シフト記号表（勤務時間帯）'!$C$6:$U$35,19,FALSE))</f>
        <v/>
      </c>
      <c r="AJ288" s="239" t="str">
        <f>IF(AJ286="","",VLOOKUP(AJ286,'シフト記号表（勤務時間帯）'!$C$6:$U$35,19,FALSE))</f>
        <v/>
      </c>
      <c r="AK288" s="239" t="str">
        <f>IF(AK286="","",VLOOKUP(AK286,'シフト記号表（勤務時間帯）'!$C$6:$U$35,19,FALSE))</f>
        <v/>
      </c>
      <c r="AL288" s="239" t="str">
        <f>IF(AL286="","",VLOOKUP(AL286,'シフト記号表（勤務時間帯）'!$C$6:$U$35,19,FALSE))</f>
        <v/>
      </c>
      <c r="AM288" s="240" t="str">
        <f>IF(AM286="","",VLOOKUP(AM286,'シフト記号表（勤務時間帯）'!$C$6:$U$35,19,FALSE))</f>
        <v/>
      </c>
      <c r="AN288" s="238" t="str">
        <f>IF(AN286="","",VLOOKUP(AN286,'シフト記号表（勤務時間帯）'!$C$6:$U$35,19,FALSE))</f>
        <v/>
      </c>
      <c r="AO288" s="239" t="str">
        <f>IF(AO286="","",VLOOKUP(AO286,'シフト記号表（勤務時間帯）'!$C$6:$U$35,19,FALSE))</f>
        <v/>
      </c>
      <c r="AP288" s="239" t="str">
        <f>IF(AP286="","",VLOOKUP(AP286,'シフト記号表（勤務時間帯）'!$C$6:$U$35,19,FALSE))</f>
        <v/>
      </c>
      <c r="AQ288" s="239" t="str">
        <f>IF(AQ286="","",VLOOKUP(AQ286,'シフト記号表（勤務時間帯）'!$C$6:$U$35,19,FALSE))</f>
        <v/>
      </c>
      <c r="AR288" s="239" t="str">
        <f>IF(AR286="","",VLOOKUP(AR286,'シフト記号表（勤務時間帯）'!$C$6:$U$35,19,FALSE))</f>
        <v/>
      </c>
      <c r="AS288" s="239" t="str">
        <f>IF(AS286="","",VLOOKUP(AS286,'シフト記号表（勤務時間帯）'!$C$6:$U$35,19,FALSE))</f>
        <v/>
      </c>
      <c r="AT288" s="240" t="str">
        <f>IF(AT286="","",VLOOKUP(AT286,'シフト記号表（勤務時間帯）'!$C$6:$U$35,19,FALSE))</f>
        <v/>
      </c>
      <c r="AU288" s="238" t="str">
        <f>IF(AU286="","",VLOOKUP(AU286,'シフト記号表（勤務時間帯）'!$C$6:$U$35,19,FALSE))</f>
        <v/>
      </c>
      <c r="AV288" s="239" t="str">
        <f>IF(AV286="","",VLOOKUP(AV286,'シフト記号表（勤務時間帯）'!$C$6:$U$35,19,FALSE))</f>
        <v/>
      </c>
      <c r="AW288" s="239" t="str">
        <f>IF(AW286="","",VLOOKUP(AW286,'シフト記号表（勤務時間帯）'!$C$6:$U$35,19,FALSE))</f>
        <v/>
      </c>
      <c r="AX288" s="1264" t="str">
        <f>IF($BB$3="４週",SUM(S288:AT288),IF($BB$3="暦月",SUM(S288:AW288),""))</f>
        <v/>
      </c>
      <c r="AY288" s="1265"/>
      <c r="AZ288" s="1266" t="str">
        <f>IF($BB$3="４週",AX288/4,IF($BB$3="暦月",'勤務表（参考様式１_100名まで）'!AX288/('勤務表（参考様式１_100名まで）'!$BB$8/7),""))</f>
        <v/>
      </c>
      <c r="BA288" s="1267"/>
      <c r="BB288" s="1251"/>
      <c r="BC288" s="1252"/>
      <c r="BD288" s="1252"/>
      <c r="BE288" s="1252"/>
      <c r="BF288" s="1253"/>
    </row>
    <row r="289" spans="2:58" ht="20.25" customHeight="1" x14ac:dyDescent="0.2">
      <c r="B289" s="1268">
        <f>B286+1</f>
        <v>90</v>
      </c>
      <c r="C289" s="1269"/>
      <c r="D289" s="1270"/>
      <c r="E289" s="1271"/>
      <c r="F289" s="241"/>
      <c r="G289" s="1278"/>
      <c r="H289" s="1281"/>
      <c r="I289" s="1282"/>
      <c r="J289" s="1282"/>
      <c r="K289" s="1283"/>
      <c r="L289" s="1285"/>
      <c r="M289" s="1246"/>
      <c r="N289" s="1246"/>
      <c r="O289" s="1247"/>
      <c r="P289" s="1288" t="s">
        <v>340</v>
      </c>
      <c r="Q289" s="1289"/>
      <c r="R289" s="1290"/>
      <c r="S289" s="230"/>
      <c r="T289" s="231"/>
      <c r="U289" s="231"/>
      <c r="V289" s="231"/>
      <c r="W289" s="231"/>
      <c r="X289" s="231"/>
      <c r="Y289" s="232"/>
      <c r="Z289" s="230"/>
      <c r="AA289" s="231"/>
      <c r="AB289" s="231"/>
      <c r="AC289" s="231"/>
      <c r="AD289" s="231"/>
      <c r="AE289" s="231"/>
      <c r="AF289" s="232"/>
      <c r="AG289" s="230"/>
      <c r="AH289" s="231"/>
      <c r="AI289" s="231"/>
      <c r="AJ289" s="231"/>
      <c r="AK289" s="231"/>
      <c r="AL289" s="231"/>
      <c r="AM289" s="232"/>
      <c r="AN289" s="230"/>
      <c r="AO289" s="231"/>
      <c r="AP289" s="231"/>
      <c r="AQ289" s="231"/>
      <c r="AR289" s="231"/>
      <c r="AS289" s="231"/>
      <c r="AT289" s="232"/>
      <c r="AU289" s="230"/>
      <c r="AV289" s="231"/>
      <c r="AW289" s="231"/>
      <c r="AX289" s="1241"/>
      <c r="AY289" s="1242"/>
      <c r="AZ289" s="1243"/>
      <c r="BA289" s="1244"/>
      <c r="BB289" s="1245"/>
      <c r="BC289" s="1246"/>
      <c r="BD289" s="1246"/>
      <c r="BE289" s="1246"/>
      <c r="BF289" s="1247"/>
    </row>
    <row r="290" spans="2:58" ht="20.25" customHeight="1" x14ac:dyDescent="0.2">
      <c r="B290" s="1268"/>
      <c r="C290" s="1272"/>
      <c r="D290" s="1273"/>
      <c r="E290" s="1274"/>
      <c r="F290" s="233"/>
      <c r="G290" s="1279"/>
      <c r="H290" s="1284"/>
      <c r="I290" s="1282"/>
      <c r="J290" s="1282"/>
      <c r="K290" s="1283"/>
      <c r="L290" s="1286"/>
      <c r="M290" s="1249"/>
      <c r="N290" s="1249"/>
      <c r="O290" s="1250"/>
      <c r="P290" s="1254" t="s">
        <v>341</v>
      </c>
      <c r="Q290" s="1255"/>
      <c r="R290" s="1256"/>
      <c r="S290" s="234" t="str">
        <f>IF(S289="","",VLOOKUP(S289,'シフト記号表（勤務時間帯）'!$C$6:$K$35,9,FALSE))</f>
        <v/>
      </c>
      <c r="T290" s="235" t="str">
        <f>IF(T289="","",VLOOKUP(T289,'シフト記号表（勤務時間帯）'!$C$6:$K$35,9,FALSE))</f>
        <v/>
      </c>
      <c r="U290" s="235" t="str">
        <f>IF(U289="","",VLOOKUP(U289,'シフト記号表（勤務時間帯）'!$C$6:$K$35,9,FALSE))</f>
        <v/>
      </c>
      <c r="V290" s="235" t="str">
        <f>IF(V289="","",VLOOKUP(V289,'シフト記号表（勤務時間帯）'!$C$6:$K$35,9,FALSE))</f>
        <v/>
      </c>
      <c r="W290" s="235" t="str">
        <f>IF(W289="","",VLOOKUP(W289,'シフト記号表（勤務時間帯）'!$C$6:$K$35,9,FALSE))</f>
        <v/>
      </c>
      <c r="X290" s="235" t="str">
        <f>IF(X289="","",VLOOKUP(X289,'シフト記号表（勤務時間帯）'!$C$6:$K$35,9,FALSE))</f>
        <v/>
      </c>
      <c r="Y290" s="236" t="str">
        <f>IF(Y289="","",VLOOKUP(Y289,'シフト記号表（勤務時間帯）'!$C$6:$K$35,9,FALSE))</f>
        <v/>
      </c>
      <c r="Z290" s="234" t="str">
        <f>IF(Z289="","",VLOOKUP(Z289,'シフト記号表（勤務時間帯）'!$C$6:$K$35,9,FALSE))</f>
        <v/>
      </c>
      <c r="AA290" s="235" t="str">
        <f>IF(AA289="","",VLOOKUP(AA289,'シフト記号表（勤務時間帯）'!$C$6:$K$35,9,FALSE))</f>
        <v/>
      </c>
      <c r="AB290" s="235" t="str">
        <f>IF(AB289="","",VLOOKUP(AB289,'シフト記号表（勤務時間帯）'!$C$6:$K$35,9,FALSE))</f>
        <v/>
      </c>
      <c r="AC290" s="235" t="str">
        <f>IF(AC289="","",VLOOKUP(AC289,'シフト記号表（勤務時間帯）'!$C$6:$K$35,9,FALSE))</f>
        <v/>
      </c>
      <c r="AD290" s="235" t="str">
        <f>IF(AD289="","",VLOOKUP(AD289,'シフト記号表（勤務時間帯）'!$C$6:$K$35,9,FALSE))</f>
        <v/>
      </c>
      <c r="AE290" s="235" t="str">
        <f>IF(AE289="","",VLOOKUP(AE289,'シフト記号表（勤務時間帯）'!$C$6:$K$35,9,FALSE))</f>
        <v/>
      </c>
      <c r="AF290" s="236" t="str">
        <f>IF(AF289="","",VLOOKUP(AF289,'シフト記号表（勤務時間帯）'!$C$6:$K$35,9,FALSE))</f>
        <v/>
      </c>
      <c r="AG290" s="234" t="str">
        <f>IF(AG289="","",VLOOKUP(AG289,'シフト記号表（勤務時間帯）'!$C$6:$K$35,9,FALSE))</f>
        <v/>
      </c>
      <c r="AH290" s="235" t="str">
        <f>IF(AH289="","",VLOOKUP(AH289,'シフト記号表（勤務時間帯）'!$C$6:$K$35,9,FALSE))</f>
        <v/>
      </c>
      <c r="AI290" s="235" t="str">
        <f>IF(AI289="","",VLOOKUP(AI289,'シフト記号表（勤務時間帯）'!$C$6:$K$35,9,FALSE))</f>
        <v/>
      </c>
      <c r="AJ290" s="235" t="str">
        <f>IF(AJ289="","",VLOOKUP(AJ289,'シフト記号表（勤務時間帯）'!$C$6:$K$35,9,FALSE))</f>
        <v/>
      </c>
      <c r="AK290" s="235" t="str">
        <f>IF(AK289="","",VLOOKUP(AK289,'シフト記号表（勤務時間帯）'!$C$6:$K$35,9,FALSE))</f>
        <v/>
      </c>
      <c r="AL290" s="235" t="str">
        <f>IF(AL289="","",VLOOKUP(AL289,'シフト記号表（勤務時間帯）'!$C$6:$K$35,9,FALSE))</f>
        <v/>
      </c>
      <c r="AM290" s="236" t="str">
        <f>IF(AM289="","",VLOOKUP(AM289,'シフト記号表（勤務時間帯）'!$C$6:$K$35,9,FALSE))</f>
        <v/>
      </c>
      <c r="AN290" s="234" t="str">
        <f>IF(AN289="","",VLOOKUP(AN289,'シフト記号表（勤務時間帯）'!$C$6:$K$35,9,FALSE))</f>
        <v/>
      </c>
      <c r="AO290" s="235" t="str">
        <f>IF(AO289="","",VLOOKUP(AO289,'シフト記号表（勤務時間帯）'!$C$6:$K$35,9,FALSE))</f>
        <v/>
      </c>
      <c r="AP290" s="235" t="str">
        <f>IF(AP289="","",VLOOKUP(AP289,'シフト記号表（勤務時間帯）'!$C$6:$K$35,9,FALSE))</f>
        <v/>
      </c>
      <c r="AQ290" s="235" t="str">
        <f>IF(AQ289="","",VLOOKUP(AQ289,'シフト記号表（勤務時間帯）'!$C$6:$K$35,9,FALSE))</f>
        <v/>
      </c>
      <c r="AR290" s="235" t="str">
        <f>IF(AR289="","",VLOOKUP(AR289,'シフト記号表（勤務時間帯）'!$C$6:$K$35,9,FALSE))</f>
        <v/>
      </c>
      <c r="AS290" s="235" t="str">
        <f>IF(AS289="","",VLOOKUP(AS289,'シフト記号表（勤務時間帯）'!$C$6:$K$35,9,FALSE))</f>
        <v/>
      </c>
      <c r="AT290" s="236" t="str">
        <f>IF(AT289="","",VLOOKUP(AT289,'シフト記号表（勤務時間帯）'!$C$6:$K$35,9,FALSE))</f>
        <v/>
      </c>
      <c r="AU290" s="234" t="str">
        <f>IF(AU289="","",VLOOKUP(AU289,'シフト記号表（勤務時間帯）'!$C$6:$K$35,9,FALSE))</f>
        <v/>
      </c>
      <c r="AV290" s="235" t="str">
        <f>IF(AV289="","",VLOOKUP(AV289,'シフト記号表（勤務時間帯）'!$C$6:$K$35,9,FALSE))</f>
        <v/>
      </c>
      <c r="AW290" s="235" t="str">
        <f>IF(AW289="","",VLOOKUP(AW289,'シフト記号表（勤務時間帯）'!$C$6:$K$35,9,FALSE))</f>
        <v/>
      </c>
      <c r="AX290" s="1257" t="str">
        <f>IF($BB$3="４週",SUM(S290:AT290),IF($BB$3="暦月",SUM(S290:AW290),""))</f>
        <v/>
      </c>
      <c r="AY290" s="1258"/>
      <c r="AZ290" s="1259" t="str">
        <f>IF($BB$3="４週",AX290/4,IF($BB$3="暦月",'勤務表（参考様式１_100名まで）'!AX290/('勤務表（参考様式１_100名まで）'!$BB$8/7),""))</f>
        <v/>
      </c>
      <c r="BA290" s="1260"/>
      <c r="BB290" s="1248"/>
      <c r="BC290" s="1249"/>
      <c r="BD290" s="1249"/>
      <c r="BE290" s="1249"/>
      <c r="BF290" s="1250"/>
    </row>
    <row r="291" spans="2:58" ht="20.25" customHeight="1" x14ac:dyDescent="0.2">
      <c r="B291" s="1268"/>
      <c r="C291" s="1275"/>
      <c r="D291" s="1276"/>
      <c r="E291" s="1277"/>
      <c r="F291" s="242">
        <f>C289</f>
        <v>0</v>
      </c>
      <c r="G291" s="1280"/>
      <c r="H291" s="1284"/>
      <c r="I291" s="1282"/>
      <c r="J291" s="1282"/>
      <c r="K291" s="1283"/>
      <c r="L291" s="1287"/>
      <c r="M291" s="1252"/>
      <c r="N291" s="1252"/>
      <c r="O291" s="1253"/>
      <c r="P291" s="1261" t="s">
        <v>342</v>
      </c>
      <c r="Q291" s="1262"/>
      <c r="R291" s="1263"/>
      <c r="S291" s="238" t="str">
        <f>IF(S289="","",VLOOKUP(S289,'シフト記号表（勤務時間帯）'!$C$6:$U$35,19,FALSE))</f>
        <v/>
      </c>
      <c r="T291" s="239" t="str">
        <f>IF(T289="","",VLOOKUP(T289,'シフト記号表（勤務時間帯）'!$C$6:$U$35,19,FALSE))</f>
        <v/>
      </c>
      <c r="U291" s="239" t="str">
        <f>IF(U289="","",VLOOKUP(U289,'シフト記号表（勤務時間帯）'!$C$6:$U$35,19,FALSE))</f>
        <v/>
      </c>
      <c r="V291" s="239" t="str">
        <f>IF(V289="","",VLOOKUP(V289,'シフト記号表（勤務時間帯）'!$C$6:$U$35,19,FALSE))</f>
        <v/>
      </c>
      <c r="W291" s="239" t="str">
        <f>IF(W289="","",VLOOKUP(W289,'シフト記号表（勤務時間帯）'!$C$6:$U$35,19,FALSE))</f>
        <v/>
      </c>
      <c r="X291" s="239" t="str">
        <f>IF(X289="","",VLOOKUP(X289,'シフト記号表（勤務時間帯）'!$C$6:$U$35,19,FALSE))</f>
        <v/>
      </c>
      <c r="Y291" s="240" t="str">
        <f>IF(Y289="","",VLOOKUP(Y289,'シフト記号表（勤務時間帯）'!$C$6:$U$35,19,FALSE))</f>
        <v/>
      </c>
      <c r="Z291" s="238" t="str">
        <f>IF(Z289="","",VLOOKUP(Z289,'シフト記号表（勤務時間帯）'!$C$6:$U$35,19,FALSE))</f>
        <v/>
      </c>
      <c r="AA291" s="239" t="str">
        <f>IF(AA289="","",VLOOKUP(AA289,'シフト記号表（勤務時間帯）'!$C$6:$U$35,19,FALSE))</f>
        <v/>
      </c>
      <c r="AB291" s="239" t="str">
        <f>IF(AB289="","",VLOOKUP(AB289,'シフト記号表（勤務時間帯）'!$C$6:$U$35,19,FALSE))</f>
        <v/>
      </c>
      <c r="AC291" s="239" t="str">
        <f>IF(AC289="","",VLOOKUP(AC289,'シフト記号表（勤務時間帯）'!$C$6:$U$35,19,FALSE))</f>
        <v/>
      </c>
      <c r="AD291" s="239" t="str">
        <f>IF(AD289="","",VLOOKUP(AD289,'シフト記号表（勤務時間帯）'!$C$6:$U$35,19,FALSE))</f>
        <v/>
      </c>
      <c r="AE291" s="239" t="str">
        <f>IF(AE289="","",VLOOKUP(AE289,'シフト記号表（勤務時間帯）'!$C$6:$U$35,19,FALSE))</f>
        <v/>
      </c>
      <c r="AF291" s="240" t="str">
        <f>IF(AF289="","",VLOOKUP(AF289,'シフト記号表（勤務時間帯）'!$C$6:$U$35,19,FALSE))</f>
        <v/>
      </c>
      <c r="AG291" s="238" t="str">
        <f>IF(AG289="","",VLOOKUP(AG289,'シフト記号表（勤務時間帯）'!$C$6:$U$35,19,FALSE))</f>
        <v/>
      </c>
      <c r="AH291" s="239" t="str">
        <f>IF(AH289="","",VLOOKUP(AH289,'シフト記号表（勤務時間帯）'!$C$6:$U$35,19,FALSE))</f>
        <v/>
      </c>
      <c r="AI291" s="239" t="str">
        <f>IF(AI289="","",VLOOKUP(AI289,'シフト記号表（勤務時間帯）'!$C$6:$U$35,19,FALSE))</f>
        <v/>
      </c>
      <c r="AJ291" s="239" t="str">
        <f>IF(AJ289="","",VLOOKUP(AJ289,'シフト記号表（勤務時間帯）'!$C$6:$U$35,19,FALSE))</f>
        <v/>
      </c>
      <c r="AK291" s="239" t="str">
        <f>IF(AK289="","",VLOOKUP(AK289,'シフト記号表（勤務時間帯）'!$C$6:$U$35,19,FALSE))</f>
        <v/>
      </c>
      <c r="AL291" s="239" t="str">
        <f>IF(AL289="","",VLOOKUP(AL289,'シフト記号表（勤務時間帯）'!$C$6:$U$35,19,FALSE))</f>
        <v/>
      </c>
      <c r="AM291" s="240" t="str">
        <f>IF(AM289="","",VLOOKUP(AM289,'シフト記号表（勤務時間帯）'!$C$6:$U$35,19,FALSE))</f>
        <v/>
      </c>
      <c r="AN291" s="238" t="str">
        <f>IF(AN289="","",VLOOKUP(AN289,'シフト記号表（勤務時間帯）'!$C$6:$U$35,19,FALSE))</f>
        <v/>
      </c>
      <c r="AO291" s="239" t="str">
        <f>IF(AO289="","",VLOOKUP(AO289,'シフト記号表（勤務時間帯）'!$C$6:$U$35,19,FALSE))</f>
        <v/>
      </c>
      <c r="AP291" s="239" t="str">
        <f>IF(AP289="","",VLOOKUP(AP289,'シフト記号表（勤務時間帯）'!$C$6:$U$35,19,FALSE))</f>
        <v/>
      </c>
      <c r="AQ291" s="239" t="str">
        <f>IF(AQ289="","",VLOOKUP(AQ289,'シフト記号表（勤務時間帯）'!$C$6:$U$35,19,FALSE))</f>
        <v/>
      </c>
      <c r="AR291" s="239" t="str">
        <f>IF(AR289="","",VLOOKUP(AR289,'シフト記号表（勤務時間帯）'!$C$6:$U$35,19,FALSE))</f>
        <v/>
      </c>
      <c r="AS291" s="239" t="str">
        <f>IF(AS289="","",VLOOKUP(AS289,'シフト記号表（勤務時間帯）'!$C$6:$U$35,19,FALSE))</f>
        <v/>
      </c>
      <c r="AT291" s="240" t="str">
        <f>IF(AT289="","",VLOOKUP(AT289,'シフト記号表（勤務時間帯）'!$C$6:$U$35,19,FALSE))</f>
        <v/>
      </c>
      <c r="AU291" s="238" t="str">
        <f>IF(AU289="","",VLOOKUP(AU289,'シフト記号表（勤務時間帯）'!$C$6:$U$35,19,FALSE))</f>
        <v/>
      </c>
      <c r="AV291" s="239" t="str">
        <f>IF(AV289="","",VLOOKUP(AV289,'シフト記号表（勤務時間帯）'!$C$6:$U$35,19,FALSE))</f>
        <v/>
      </c>
      <c r="AW291" s="239" t="str">
        <f>IF(AW289="","",VLOOKUP(AW289,'シフト記号表（勤務時間帯）'!$C$6:$U$35,19,FALSE))</f>
        <v/>
      </c>
      <c r="AX291" s="1264" t="str">
        <f>IF($BB$3="４週",SUM(S291:AT291),IF($BB$3="暦月",SUM(S291:AW291),""))</f>
        <v/>
      </c>
      <c r="AY291" s="1265"/>
      <c r="AZ291" s="1266" t="str">
        <f>IF($BB$3="４週",AX291/4,IF($BB$3="暦月",'勤務表（参考様式１_100名まで）'!AX291/('勤務表（参考様式１_100名まで）'!$BB$8/7),""))</f>
        <v/>
      </c>
      <c r="BA291" s="1267"/>
      <c r="BB291" s="1251"/>
      <c r="BC291" s="1252"/>
      <c r="BD291" s="1252"/>
      <c r="BE291" s="1252"/>
      <c r="BF291" s="1253"/>
    </row>
    <row r="292" spans="2:58" ht="20.25" customHeight="1" x14ac:dyDescent="0.2">
      <c r="B292" s="1268">
        <f>B289+1</f>
        <v>91</v>
      </c>
      <c r="C292" s="1269"/>
      <c r="D292" s="1270"/>
      <c r="E292" s="1271"/>
      <c r="F292" s="241"/>
      <c r="G292" s="1278"/>
      <c r="H292" s="1281"/>
      <c r="I292" s="1282"/>
      <c r="J292" s="1282"/>
      <c r="K292" s="1283"/>
      <c r="L292" s="1285"/>
      <c r="M292" s="1246"/>
      <c r="N292" s="1246"/>
      <c r="O292" s="1247"/>
      <c r="P292" s="1288" t="s">
        <v>340</v>
      </c>
      <c r="Q292" s="1289"/>
      <c r="R292" s="1290"/>
      <c r="S292" s="230"/>
      <c r="T292" s="231"/>
      <c r="U292" s="231"/>
      <c r="V292" s="231"/>
      <c r="W292" s="231"/>
      <c r="X292" s="231"/>
      <c r="Y292" s="232"/>
      <c r="Z292" s="230"/>
      <c r="AA292" s="231"/>
      <c r="AB292" s="231"/>
      <c r="AC292" s="231"/>
      <c r="AD292" s="231"/>
      <c r="AE292" s="231"/>
      <c r="AF292" s="232"/>
      <c r="AG292" s="230"/>
      <c r="AH292" s="231"/>
      <c r="AI292" s="231"/>
      <c r="AJ292" s="231"/>
      <c r="AK292" s="231"/>
      <c r="AL292" s="231"/>
      <c r="AM292" s="232"/>
      <c r="AN292" s="230"/>
      <c r="AO292" s="231"/>
      <c r="AP292" s="231"/>
      <c r="AQ292" s="231"/>
      <c r="AR292" s="231"/>
      <c r="AS292" s="231"/>
      <c r="AT292" s="232"/>
      <c r="AU292" s="230"/>
      <c r="AV292" s="231"/>
      <c r="AW292" s="231"/>
      <c r="AX292" s="1241"/>
      <c r="AY292" s="1242"/>
      <c r="AZ292" s="1243"/>
      <c r="BA292" s="1244"/>
      <c r="BB292" s="1245"/>
      <c r="BC292" s="1246"/>
      <c r="BD292" s="1246"/>
      <c r="BE292" s="1246"/>
      <c r="BF292" s="1247"/>
    </row>
    <row r="293" spans="2:58" ht="20.25" customHeight="1" x14ac:dyDescent="0.2">
      <c r="B293" s="1268"/>
      <c r="C293" s="1272"/>
      <c r="D293" s="1273"/>
      <c r="E293" s="1274"/>
      <c r="F293" s="233"/>
      <c r="G293" s="1279"/>
      <c r="H293" s="1284"/>
      <c r="I293" s="1282"/>
      <c r="J293" s="1282"/>
      <c r="K293" s="1283"/>
      <c r="L293" s="1286"/>
      <c r="M293" s="1249"/>
      <c r="N293" s="1249"/>
      <c r="O293" s="1250"/>
      <c r="P293" s="1254" t="s">
        <v>341</v>
      </c>
      <c r="Q293" s="1255"/>
      <c r="R293" s="1256"/>
      <c r="S293" s="234" t="str">
        <f>IF(S292="","",VLOOKUP(S292,'シフト記号表（勤務時間帯）'!$C$6:$K$35,9,FALSE))</f>
        <v/>
      </c>
      <c r="T293" s="235" t="str">
        <f>IF(T292="","",VLOOKUP(T292,'シフト記号表（勤務時間帯）'!$C$6:$K$35,9,FALSE))</f>
        <v/>
      </c>
      <c r="U293" s="235" t="str">
        <f>IF(U292="","",VLOOKUP(U292,'シフト記号表（勤務時間帯）'!$C$6:$K$35,9,FALSE))</f>
        <v/>
      </c>
      <c r="V293" s="235" t="str">
        <f>IF(V292="","",VLOOKUP(V292,'シフト記号表（勤務時間帯）'!$C$6:$K$35,9,FALSE))</f>
        <v/>
      </c>
      <c r="W293" s="235" t="str">
        <f>IF(W292="","",VLOOKUP(W292,'シフト記号表（勤務時間帯）'!$C$6:$K$35,9,FALSE))</f>
        <v/>
      </c>
      <c r="X293" s="235" t="str">
        <f>IF(X292="","",VLOOKUP(X292,'シフト記号表（勤務時間帯）'!$C$6:$K$35,9,FALSE))</f>
        <v/>
      </c>
      <c r="Y293" s="236" t="str">
        <f>IF(Y292="","",VLOOKUP(Y292,'シフト記号表（勤務時間帯）'!$C$6:$K$35,9,FALSE))</f>
        <v/>
      </c>
      <c r="Z293" s="234" t="str">
        <f>IF(Z292="","",VLOOKUP(Z292,'シフト記号表（勤務時間帯）'!$C$6:$K$35,9,FALSE))</f>
        <v/>
      </c>
      <c r="AA293" s="235" t="str">
        <f>IF(AA292="","",VLOOKUP(AA292,'シフト記号表（勤務時間帯）'!$C$6:$K$35,9,FALSE))</f>
        <v/>
      </c>
      <c r="AB293" s="235" t="str">
        <f>IF(AB292="","",VLOOKUP(AB292,'シフト記号表（勤務時間帯）'!$C$6:$K$35,9,FALSE))</f>
        <v/>
      </c>
      <c r="AC293" s="235" t="str">
        <f>IF(AC292="","",VLOOKUP(AC292,'シフト記号表（勤務時間帯）'!$C$6:$K$35,9,FALSE))</f>
        <v/>
      </c>
      <c r="AD293" s="235" t="str">
        <f>IF(AD292="","",VLOOKUP(AD292,'シフト記号表（勤務時間帯）'!$C$6:$K$35,9,FALSE))</f>
        <v/>
      </c>
      <c r="AE293" s="235" t="str">
        <f>IF(AE292="","",VLOOKUP(AE292,'シフト記号表（勤務時間帯）'!$C$6:$K$35,9,FALSE))</f>
        <v/>
      </c>
      <c r="AF293" s="236" t="str">
        <f>IF(AF292="","",VLOOKUP(AF292,'シフト記号表（勤務時間帯）'!$C$6:$K$35,9,FALSE))</f>
        <v/>
      </c>
      <c r="AG293" s="234" t="str">
        <f>IF(AG292="","",VLOOKUP(AG292,'シフト記号表（勤務時間帯）'!$C$6:$K$35,9,FALSE))</f>
        <v/>
      </c>
      <c r="AH293" s="235" t="str">
        <f>IF(AH292="","",VLOOKUP(AH292,'シフト記号表（勤務時間帯）'!$C$6:$K$35,9,FALSE))</f>
        <v/>
      </c>
      <c r="AI293" s="235" t="str">
        <f>IF(AI292="","",VLOOKUP(AI292,'シフト記号表（勤務時間帯）'!$C$6:$K$35,9,FALSE))</f>
        <v/>
      </c>
      <c r="AJ293" s="235" t="str">
        <f>IF(AJ292="","",VLOOKUP(AJ292,'シフト記号表（勤務時間帯）'!$C$6:$K$35,9,FALSE))</f>
        <v/>
      </c>
      <c r="AK293" s="235" t="str">
        <f>IF(AK292="","",VLOOKUP(AK292,'シフト記号表（勤務時間帯）'!$C$6:$K$35,9,FALSE))</f>
        <v/>
      </c>
      <c r="AL293" s="235" t="str">
        <f>IF(AL292="","",VLOOKUP(AL292,'シフト記号表（勤務時間帯）'!$C$6:$K$35,9,FALSE))</f>
        <v/>
      </c>
      <c r="AM293" s="236" t="str">
        <f>IF(AM292="","",VLOOKUP(AM292,'シフト記号表（勤務時間帯）'!$C$6:$K$35,9,FALSE))</f>
        <v/>
      </c>
      <c r="AN293" s="234" t="str">
        <f>IF(AN292="","",VLOOKUP(AN292,'シフト記号表（勤務時間帯）'!$C$6:$K$35,9,FALSE))</f>
        <v/>
      </c>
      <c r="AO293" s="235" t="str">
        <f>IF(AO292="","",VLOOKUP(AO292,'シフト記号表（勤務時間帯）'!$C$6:$K$35,9,FALSE))</f>
        <v/>
      </c>
      <c r="AP293" s="235" t="str">
        <f>IF(AP292="","",VLOOKUP(AP292,'シフト記号表（勤務時間帯）'!$C$6:$K$35,9,FALSE))</f>
        <v/>
      </c>
      <c r="AQ293" s="235" t="str">
        <f>IF(AQ292="","",VLOOKUP(AQ292,'シフト記号表（勤務時間帯）'!$C$6:$K$35,9,FALSE))</f>
        <v/>
      </c>
      <c r="AR293" s="235" t="str">
        <f>IF(AR292="","",VLOOKUP(AR292,'シフト記号表（勤務時間帯）'!$C$6:$K$35,9,FALSE))</f>
        <v/>
      </c>
      <c r="AS293" s="235" t="str">
        <f>IF(AS292="","",VLOOKUP(AS292,'シフト記号表（勤務時間帯）'!$C$6:$K$35,9,FALSE))</f>
        <v/>
      </c>
      <c r="AT293" s="236" t="str">
        <f>IF(AT292="","",VLOOKUP(AT292,'シフト記号表（勤務時間帯）'!$C$6:$K$35,9,FALSE))</f>
        <v/>
      </c>
      <c r="AU293" s="234" t="str">
        <f>IF(AU292="","",VLOOKUP(AU292,'シフト記号表（勤務時間帯）'!$C$6:$K$35,9,FALSE))</f>
        <v/>
      </c>
      <c r="AV293" s="235" t="str">
        <f>IF(AV292="","",VLOOKUP(AV292,'シフト記号表（勤務時間帯）'!$C$6:$K$35,9,FALSE))</f>
        <v/>
      </c>
      <c r="AW293" s="235" t="str">
        <f>IF(AW292="","",VLOOKUP(AW292,'シフト記号表（勤務時間帯）'!$C$6:$K$35,9,FALSE))</f>
        <v/>
      </c>
      <c r="AX293" s="1257" t="str">
        <f>IF($BB$3="４週",SUM(S293:AT293),IF($BB$3="暦月",SUM(S293:AW293),""))</f>
        <v/>
      </c>
      <c r="AY293" s="1258"/>
      <c r="AZ293" s="1259" t="str">
        <f>IF($BB$3="４週",AX293/4,IF($BB$3="暦月",'勤務表（参考様式１_100名まで）'!AX293/('勤務表（参考様式１_100名まで）'!$BB$8/7),""))</f>
        <v/>
      </c>
      <c r="BA293" s="1260"/>
      <c r="BB293" s="1248"/>
      <c r="BC293" s="1249"/>
      <c r="BD293" s="1249"/>
      <c r="BE293" s="1249"/>
      <c r="BF293" s="1250"/>
    </row>
    <row r="294" spans="2:58" ht="20.25" customHeight="1" x14ac:dyDescent="0.2">
      <c r="B294" s="1268"/>
      <c r="C294" s="1275"/>
      <c r="D294" s="1276"/>
      <c r="E294" s="1277"/>
      <c r="F294" s="242">
        <f>C292</f>
        <v>0</v>
      </c>
      <c r="G294" s="1280"/>
      <c r="H294" s="1284"/>
      <c r="I294" s="1282"/>
      <c r="J294" s="1282"/>
      <c r="K294" s="1283"/>
      <c r="L294" s="1287"/>
      <c r="M294" s="1252"/>
      <c r="N294" s="1252"/>
      <c r="O294" s="1253"/>
      <c r="P294" s="1261" t="s">
        <v>342</v>
      </c>
      <c r="Q294" s="1262"/>
      <c r="R294" s="1263"/>
      <c r="S294" s="238" t="str">
        <f>IF(S292="","",VLOOKUP(S292,'シフト記号表（勤務時間帯）'!$C$6:$U$35,19,FALSE))</f>
        <v/>
      </c>
      <c r="T294" s="239" t="str">
        <f>IF(T292="","",VLOOKUP(T292,'シフト記号表（勤務時間帯）'!$C$6:$U$35,19,FALSE))</f>
        <v/>
      </c>
      <c r="U294" s="239" t="str">
        <f>IF(U292="","",VLOOKUP(U292,'シフト記号表（勤務時間帯）'!$C$6:$U$35,19,FALSE))</f>
        <v/>
      </c>
      <c r="V294" s="239" t="str">
        <f>IF(V292="","",VLOOKUP(V292,'シフト記号表（勤務時間帯）'!$C$6:$U$35,19,FALSE))</f>
        <v/>
      </c>
      <c r="W294" s="239" t="str">
        <f>IF(W292="","",VLOOKUP(W292,'シフト記号表（勤務時間帯）'!$C$6:$U$35,19,FALSE))</f>
        <v/>
      </c>
      <c r="X294" s="239" t="str">
        <f>IF(X292="","",VLOOKUP(X292,'シフト記号表（勤務時間帯）'!$C$6:$U$35,19,FALSE))</f>
        <v/>
      </c>
      <c r="Y294" s="240" t="str">
        <f>IF(Y292="","",VLOOKUP(Y292,'シフト記号表（勤務時間帯）'!$C$6:$U$35,19,FALSE))</f>
        <v/>
      </c>
      <c r="Z294" s="238" t="str">
        <f>IF(Z292="","",VLOOKUP(Z292,'シフト記号表（勤務時間帯）'!$C$6:$U$35,19,FALSE))</f>
        <v/>
      </c>
      <c r="AA294" s="239" t="str">
        <f>IF(AA292="","",VLOOKUP(AA292,'シフト記号表（勤務時間帯）'!$C$6:$U$35,19,FALSE))</f>
        <v/>
      </c>
      <c r="AB294" s="239" t="str">
        <f>IF(AB292="","",VLOOKUP(AB292,'シフト記号表（勤務時間帯）'!$C$6:$U$35,19,FALSE))</f>
        <v/>
      </c>
      <c r="AC294" s="239" t="str">
        <f>IF(AC292="","",VLOOKUP(AC292,'シフト記号表（勤務時間帯）'!$C$6:$U$35,19,FALSE))</f>
        <v/>
      </c>
      <c r="AD294" s="239" t="str">
        <f>IF(AD292="","",VLOOKUP(AD292,'シフト記号表（勤務時間帯）'!$C$6:$U$35,19,FALSE))</f>
        <v/>
      </c>
      <c r="AE294" s="239" t="str">
        <f>IF(AE292="","",VLOOKUP(AE292,'シフト記号表（勤務時間帯）'!$C$6:$U$35,19,FALSE))</f>
        <v/>
      </c>
      <c r="AF294" s="240" t="str">
        <f>IF(AF292="","",VLOOKUP(AF292,'シフト記号表（勤務時間帯）'!$C$6:$U$35,19,FALSE))</f>
        <v/>
      </c>
      <c r="AG294" s="238" t="str">
        <f>IF(AG292="","",VLOOKUP(AG292,'シフト記号表（勤務時間帯）'!$C$6:$U$35,19,FALSE))</f>
        <v/>
      </c>
      <c r="AH294" s="239" t="str">
        <f>IF(AH292="","",VLOOKUP(AH292,'シフト記号表（勤務時間帯）'!$C$6:$U$35,19,FALSE))</f>
        <v/>
      </c>
      <c r="AI294" s="239" t="str">
        <f>IF(AI292="","",VLOOKUP(AI292,'シフト記号表（勤務時間帯）'!$C$6:$U$35,19,FALSE))</f>
        <v/>
      </c>
      <c r="AJ294" s="239" t="str">
        <f>IF(AJ292="","",VLOOKUP(AJ292,'シフト記号表（勤務時間帯）'!$C$6:$U$35,19,FALSE))</f>
        <v/>
      </c>
      <c r="AK294" s="239" t="str">
        <f>IF(AK292="","",VLOOKUP(AK292,'シフト記号表（勤務時間帯）'!$C$6:$U$35,19,FALSE))</f>
        <v/>
      </c>
      <c r="AL294" s="239" t="str">
        <f>IF(AL292="","",VLOOKUP(AL292,'シフト記号表（勤務時間帯）'!$C$6:$U$35,19,FALSE))</f>
        <v/>
      </c>
      <c r="AM294" s="240" t="str">
        <f>IF(AM292="","",VLOOKUP(AM292,'シフト記号表（勤務時間帯）'!$C$6:$U$35,19,FALSE))</f>
        <v/>
      </c>
      <c r="AN294" s="238" t="str">
        <f>IF(AN292="","",VLOOKUP(AN292,'シフト記号表（勤務時間帯）'!$C$6:$U$35,19,FALSE))</f>
        <v/>
      </c>
      <c r="AO294" s="239" t="str">
        <f>IF(AO292="","",VLOOKUP(AO292,'シフト記号表（勤務時間帯）'!$C$6:$U$35,19,FALSE))</f>
        <v/>
      </c>
      <c r="AP294" s="239" t="str">
        <f>IF(AP292="","",VLOOKUP(AP292,'シフト記号表（勤務時間帯）'!$C$6:$U$35,19,FALSE))</f>
        <v/>
      </c>
      <c r="AQ294" s="239" t="str">
        <f>IF(AQ292="","",VLOOKUP(AQ292,'シフト記号表（勤務時間帯）'!$C$6:$U$35,19,FALSE))</f>
        <v/>
      </c>
      <c r="AR294" s="239" t="str">
        <f>IF(AR292="","",VLOOKUP(AR292,'シフト記号表（勤務時間帯）'!$C$6:$U$35,19,FALSE))</f>
        <v/>
      </c>
      <c r="AS294" s="239" t="str">
        <f>IF(AS292="","",VLOOKUP(AS292,'シフト記号表（勤務時間帯）'!$C$6:$U$35,19,FALSE))</f>
        <v/>
      </c>
      <c r="AT294" s="240" t="str">
        <f>IF(AT292="","",VLOOKUP(AT292,'シフト記号表（勤務時間帯）'!$C$6:$U$35,19,FALSE))</f>
        <v/>
      </c>
      <c r="AU294" s="238" t="str">
        <f>IF(AU292="","",VLOOKUP(AU292,'シフト記号表（勤務時間帯）'!$C$6:$U$35,19,FALSE))</f>
        <v/>
      </c>
      <c r="AV294" s="239" t="str">
        <f>IF(AV292="","",VLOOKUP(AV292,'シフト記号表（勤務時間帯）'!$C$6:$U$35,19,FALSE))</f>
        <v/>
      </c>
      <c r="AW294" s="239" t="str">
        <f>IF(AW292="","",VLOOKUP(AW292,'シフト記号表（勤務時間帯）'!$C$6:$U$35,19,FALSE))</f>
        <v/>
      </c>
      <c r="AX294" s="1264" t="str">
        <f>IF($BB$3="４週",SUM(S294:AT294),IF($BB$3="暦月",SUM(S294:AW294),""))</f>
        <v/>
      </c>
      <c r="AY294" s="1265"/>
      <c r="AZ294" s="1266" t="str">
        <f>IF($BB$3="４週",AX294/4,IF($BB$3="暦月",'勤務表（参考様式１_100名まで）'!AX294/('勤務表（参考様式１_100名まで）'!$BB$8/7),""))</f>
        <v/>
      </c>
      <c r="BA294" s="1267"/>
      <c r="BB294" s="1251"/>
      <c r="BC294" s="1252"/>
      <c r="BD294" s="1252"/>
      <c r="BE294" s="1252"/>
      <c r="BF294" s="1253"/>
    </row>
    <row r="295" spans="2:58" ht="20.25" customHeight="1" x14ac:dyDescent="0.2">
      <c r="B295" s="1268">
        <f>B292+1</f>
        <v>92</v>
      </c>
      <c r="C295" s="1269"/>
      <c r="D295" s="1270"/>
      <c r="E295" s="1271"/>
      <c r="F295" s="241"/>
      <c r="G295" s="1278"/>
      <c r="H295" s="1281"/>
      <c r="I295" s="1282"/>
      <c r="J295" s="1282"/>
      <c r="K295" s="1283"/>
      <c r="L295" s="1285"/>
      <c r="M295" s="1246"/>
      <c r="N295" s="1246"/>
      <c r="O295" s="1247"/>
      <c r="P295" s="1288" t="s">
        <v>340</v>
      </c>
      <c r="Q295" s="1289"/>
      <c r="R295" s="1290"/>
      <c r="S295" s="230"/>
      <c r="T295" s="231"/>
      <c r="U295" s="231"/>
      <c r="V295" s="231"/>
      <c r="W295" s="231"/>
      <c r="X295" s="231"/>
      <c r="Y295" s="232"/>
      <c r="Z295" s="230"/>
      <c r="AA295" s="231"/>
      <c r="AB295" s="231"/>
      <c r="AC295" s="231"/>
      <c r="AD295" s="231"/>
      <c r="AE295" s="231"/>
      <c r="AF295" s="232"/>
      <c r="AG295" s="230"/>
      <c r="AH295" s="231"/>
      <c r="AI295" s="231"/>
      <c r="AJ295" s="231"/>
      <c r="AK295" s="231"/>
      <c r="AL295" s="231"/>
      <c r="AM295" s="232"/>
      <c r="AN295" s="230"/>
      <c r="AO295" s="231"/>
      <c r="AP295" s="231"/>
      <c r="AQ295" s="231"/>
      <c r="AR295" s="231"/>
      <c r="AS295" s="231"/>
      <c r="AT295" s="232"/>
      <c r="AU295" s="230"/>
      <c r="AV295" s="231"/>
      <c r="AW295" s="231"/>
      <c r="AX295" s="1241"/>
      <c r="AY295" s="1242"/>
      <c r="AZ295" s="1243"/>
      <c r="BA295" s="1244"/>
      <c r="BB295" s="1245"/>
      <c r="BC295" s="1246"/>
      <c r="BD295" s="1246"/>
      <c r="BE295" s="1246"/>
      <c r="BF295" s="1247"/>
    </row>
    <row r="296" spans="2:58" ht="20.25" customHeight="1" x14ac:dyDescent="0.2">
      <c r="B296" s="1268"/>
      <c r="C296" s="1272"/>
      <c r="D296" s="1273"/>
      <c r="E296" s="1274"/>
      <c r="F296" s="233"/>
      <c r="G296" s="1279"/>
      <c r="H296" s="1284"/>
      <c r="I296" s="1282"/>
      <c r="J296" s="1282"/>
      <c r="K296" s="1283"/>
      <c r="L296" s="1286"/>
      <c r="M296" s="1249"/>
      <c r="N296" s="1249"/>
      <c r="O296" s="1250"/>
      <c r="P296" s="1254" t="s">
        <v>341</v>
      </c>
      <c r="Q296" s="1255"/>
      <c r="R296" s="1256"/>
      <c r="S296" s="234" t="str">
        <f>IF(S295="","",VLOOKUP(S295,'シフト記号表（勤務時間帯）'!$C$6:$K$35,9,FALSE))</f>
        <v/>
      </c>
      <c r="T296" s="235" t="str">
        <f>IF(T295="","",VLOOKUP(T295,'シフト記号表（勤務時間帯）'!$C$6:$K$35,9,FALSE))</f>
        <v/>
      </c>
      <c r="U296" s="235" t="str">
        <f>IF(U295="","",VLOOKUP(U295,'シフト記号表（勤務時間帯）'!$C$6:$K$35,9,FALSE))</f>
        <v/>
      </c>
      <c r="V296" s="235" t="str">
        <f>IF(V295="","",VLOOKUP(V295,'シフト記号表（勤務時間帯）'!$C$6:$K$35,9,FALSE))</f>
        <v/>
      </c>
      <c r="W296" s="235" t="str">
        <f>IF(W295="","",VLOOKUP(W295,'シフト記号表（勤務時間帯）'!$C$6:$K$35,9,FALSE))</f>
        <v/>
      </c>
      <c r="X296" s="235" t="str">
        <f>IF(X295="","",VLOOKUP(X295,'シフト記号表（勤務時間帯）'!$C$6:$K$35,9,FALSE))</f>
        <v/>
      </c>
      <c r="Y296" s="236" t="str">
        <f>IF(Y295="","",VLOOKUP(Y295,'シフト記号表（勤務時間帯）'!$C$6:$K$35,9,FALSE))</f>
        <v/>
      </c>
      <c r="Z296" s="234" t="str">
        <f>IF(Z295="","",VLOOKUP(Z295,'シフト記号表（勤務時間帯）'!$C$6:$K$35,9,FALSE))</f>
        <v/>
      </c>
      <c r="AA296" s="235" t="str">
        <f>IF(AA295="","",VLOOKUP(AA295,'シフト記号表（勤務時間帯）'!$C$6:$K$35,9,FALSE))</f>
        <v/>
      </c>
      <c r="AB296" s="235" t="str">
        <f>IF(AB295="","",VLOOKUP(AB295,'シフト記号表（勤務時間帯）'!$C$6:$K$35,9,FALSE))</f>
        <v/>
      </c>
      <c r="AC296" s="235" t="str">
        <f>IF(AC295="","",VLOOKUP(AC295,'シフト記号表（勤務時間帯）'!$C$6:$K$35,9,FALSE))</f>
        <v/>
      </c>
      <c r="AD296" s="235" t="str">
        <f>IF(AD295="","",VLOOKUP(AD295,'シフト記号表（勤務時間帯）'!$C$6:$K$35,9,FALSE))</f>
        <v/>
      </c>
      <c r="AE296" s="235" t="str">
        <f>IF(AE295="","",VLOOKUP(AE295,'シフト記号表（勤務時間帯）'!$C$6:$K$35,9,FALSE))</f>
        <v/>
      </c>
      <c r="AF296" s="236" t="str">
        <f>IF(AF295="","",VLOOKUP(AF295,'シフト記号表（勤務時間帯）'!$C$6:$K$35,9,FALSE))</f>
        <v/>
      </c>
      <c r="AG296" s="234" t="str">
        <f>IF(AG295="","",VLOOKUP(AG295,'シフト記号表（勤務時間帯）'!$C$6:$K$35,9,FALSE))</f>
        <v/>
      </c>
      <c r="AH296" s="235" t="str">
        <f>IF(AH295="","",VLOOKUP(AH295,'シフト記号表（勤務時間帯）'!$C$6:$K$35,9,FALSE))</f>
        <v/>
      </c>
      <c r="AI296" s="235" t="str">
        <f>IF(AI295="","",VLOOKUP(AI295,'シフト記号表（勤務時間帯）'!$C$6:$K$35,9,FALSE))</f>
        <v/>
      </c>
      <c r="AJ296" s="235" t="str">
        <f>IF(AJ295="","",VLOOKUP(AJ295,'シフト記号表（勤務時間帯）'!$C$6:$K$35,9,FALSE))</f>
        <v/>
      </c>
      <c r="AK296" s="235" t="str">
        <f>IF(AK295="","",VLOOKUP(AK295,'シフト記号表（勤務時間帯）'!$C$6:$K$35,9,FALSE))</f>
        <v/>
      </c>
      <c r="AL296" s="235" t="str">
        <f>IF(AL295="","",VLOOKUP(AL295,'シフト記号表（勤務時間帯）'!$C$6:$K$35,9,FALSE))</f>
        <v/>
      </c>
      <c r="AM296" s="236" t="str">
        <f>IF(AM295="","",VLOOKUP(AM295,'シフト記号表（勤務時間帯）'!$C$6:$K$35,9,FALSE))</f>
        <v/>
      </c>
      <c r="AN296" s="234" t="str">
        <f>IF(AN295="","",VLOOKUP(AN295,'シフト記号表（勤務時間帯）'!$C$6:$K$35,9,FALSE))</f>
        <v/>
      </c>
      <c r="AO296" s="235" t="str">
        <f>IF(AO295="","",VLOOKUP(AO295,'シフト記号表（勤務時間帯）'!$C$6:$K$35,9,FALSE))</f>
        <v/>
      </c>
      <c r="AP296" s="235" t="str">
        <f>IF(AP295="","",VLOOKUP(AP295,'シフト記号表（勤務時間帯）'!$C$6:$K$35,9,FALSE))</f>
        <v/>
      </c>
      <c r="AQ296" s="235" t="str">
        <f>IF(AQ295="","",VLOOKUP(AQ295,'シフト記号表（勤務時間帯）'!$C$6:$K$35,9,FALSE))</f>
        <v/>
      </c>
      <c r="AR296" s="235" t="str">
        <f>IF(AR295="","",VLOOKUP(AR295,'シフト記号表（勤務時間帯）'!$C$6:$K$35,9,FALSE))</f>
        <v/>
      </c>
      <c r="AS296" s="235" t="str">
        <f>IF(AS295="","",VLOOKUP(AS295,'シフト記号表（勤務時間帯）'!$C$6:$K$35,9,FALSE))</f>
        <v/>
      </c>
      <c r="AT296" s="236" t="str">
        <f>IF(AT295="","",VLOOKUP(AT295,'シフト記号表（勤務時間帯）'!$C$6:$K$35,9,FALSE))</f>
        <v/>
      </c>
      <c r="AU296" s="234" t="str">
        <f>IF(AU295="","",VLOOKUP(AU295,'シフト記号表（勤務時間帯）'!$C$6:$K$35,9,FALSE))</f>
        <v/>
      </c>
      <c r="AV296" s="235" t="str">
        <f>IF(AV295="","",VLOOKUP(AV295,'シフト記号表（勤務時間帯）'!$C$6:$K$35,9,FALSE))</f>
        <v/>
      </c>
      <c r="AW296" s="235" t="str">
        <f>IF(AW295="","",VLOOKUP(AW295,'シフト記号表（勤務時間帯）'!$C$6:$K$35,9,FALSE))</f>
        <v/>
      </c>
      <c r="AX296" s="1257" t="str">
        <f>IF($BB$3="４週",SUM(S296:AT296),IF($BB$3="暦月",SUM(S296:AW296),""))</f>
        <v/>
      </c>
      <c r="AY296" s="1258"/>
      <c r="AZ296" s="1259" t="str">
        <f>IF($BB$3="４週",AX296/4,IF($BB$3="暦月",'勤務表（参考様式１_100名まで）'!AX296/('勤務表（参考様式１_100名まで）'!$BB$8/7),""))</f>
        <v/>
      </c>
      <c r="BA296" s="1260"/>
      <c r="BB296" s="1248"/>
      <c r="BC296" s="1249"/>
      <c r="BD296" s="1249"/>
      <c r="BE296" s="1249"/>
      <c r="BF296" s="1250"/>
    </row>
    <row r="297" spans="2:58" ht="20.25" customHeight="1" x14ac:dyDescent="0.2">
      <c r="B297" s="1268"/>
      <c r="C297" s="1275"/>
      <c r="D297" s="1276"/>
      <c r="E297" s="1277"/>
      <c r="F297" s="242">
        <f>C295</f>
        <v>0</v>
      </c>
      <c r="G297" s="1280"/>
      <c r="H297" s="1284"/>
      <c r="I297" s="1282"/>
      <c r="J297" s="1282"/>
      <c r="K297" s="1283"/>
      <c r="L297" s="1287"/>
      <c r="M297" s="1252"/>
      <c r="N297" s="1252"/>
      <c r="O297" s="1253"/>
      <c r="P297" s="1261" t="s">
        <v>342</v>
      </c>
      <c r="Q297" s="1262"/>
      <c r="R297" s="1263"/>
      <c r="S297" s="238" t="str">
        <f>IF(S295="","",VLOOKUP(S295,'シフト記号表（勤務時間帯）'!$C$6:$U$35,19,FALSE))</f>
        <v/>
      </c>
      <c r="T297" s="239" t="str">
        <f>IF(T295="","",VLOOKUP(T295,'シフト記号表（勤務時間帯）'!$C$6:$U$35,19,FALSE))</f>
        <v/>
      </c>
      <c r="U297" s="239" t="str">
        <f>IF(U295="","",VLOOKUP(U295,'シフト記号表（勤務時間帯）'!$C$6:$U$35,19,FALSE))</f>
        <v/>
      </c>
      <c r="V297" s="239" t="str">
        <f>IF(V295="","",VLOOKUP(V295,'シフト記号表（勤務時間帯）'!$C$6:$U$35,19,FALSE))</f>
        <v/>
      </c>
      <c r="W297" s="239" t="str">
        <f>IF(W295="","",VLOOKUP(W295,'シフト記号表（勤務時間帯）'!$C$6:$U$35,19,FALSE))</f>
        <v/>
      </c>
      <c r="X297" s="239" t="str">
        <f>IF(X295="","",VLOOKUP(X295,'シフト記号表（勤務時間帯）'!$C$6:$U$35,19,FALSE))</f>
        <v/>
      </c>
      <c r="Y297" s="240" t="str">
        <f>IF(Y295="","",VLOOKUP(Y295,'シフト記号表（勤務時間帯）'!$C$6:$U$35,19,FALSE))</f>
        <v/>
      </c>
      <c r="Z297" s="238" t="str">
        <f>IF(Z295="","",VLOOKUP(Z295,'シフト記号表（勤務時間帯）'!$C$6:$U$35,19,FALSE))</f>
        <v/>
      </c>
      <c r="AA297" s="239" t="str">
        <f>IF(AA295="","",VLOOKUP(AA295,'シフト記号表（勤務時間帯）'!$C$6:$U$35,19,FALSE))</f>
        <v/>
      </c>
      <c r="AB297" s="239" t="str">
        <f>IF(AB295="","",VLOOKUP(AB295,'シフト記号表（勤務時間帯）'!$C$6:$U$35,19,FALSE))</f>
        <v/>
      </c>
      <c r="AC297" s="239" t="str">
        <f>IF(AC295="","",VLOOKUP(AC295,'シフト記号表（勤務時間帯）'!$C$6:$U$35,19,FALSE))</f>
        <v/>
      </c>
      <c r="AD297" s="239" t="str">
        <f>IF(AD295="","",VLOOKUP(AD295,'シフト記号表（勤務時間帯）'!$C$6:$U$35,19,FALSE))</f>
        <v/>
      </c>
      <c r="AE297" s="239" t="str">
        <f>IF(AE295="","",VLOOKUP(AE295,'シフト記号表（勤務時間帯）'!$C$6:$U$35,19,FALSE))</f>
        <v/>
      </c>
      <c r="AF297" s="240" t="str">
        <f>IF(AF295="","",VLOOKUP(AF295,'シフト記号表（勤務時間帯）'!$C$6:$U$35,19,FALSE))</f>
        <v/>
      </c>
      <c r="AG297" s="238" t="str">
        <f>IF(AG295="","",VLOOKUP(AG295,'シフト記号表（勤務時間帯）'!$C$6:$U$35,19,FALSE))</f>
        <v/>
      </c>
      <c r="AH297" s="239" t="str">
        <f>IF(AH295="","",VLOOKUP(AH295,'シフト記号表（勤務時間帯）'!$C$6:$U$35,19,FALSE))</f>
        <v/>
      </c>
      <c r="AI297" s="239" t="str">
        <f>IF(AI295="","",VLOOKUP(AI295,'シフト記号表（勤務時間帯）'!$C$6:$U$35,19,FALSE))</f>
        <v/>
      </c>
      <c r="AJ297" s="239" t="str">
        <f>IF(AJ295="","",VLOOKUP(AJ295,'シフト記号表（勤務時間帯）'!$C$6:$U$35,19,FALSE))</f>
        <v/>
      </c>
      <c r="AK297" s="239" t="str">
        <f>IF(AK295="","",VLOOKUP(AK295,'シフト記号表（勤務時間帯）'!$C$6:$U$35,19,FALSE))</f>
        <v/>
      </c>
      <c r="AL297" s="239" t="str">
        <f>IF(AL295="","",VLOOKUP(AL295,'シフト記号表（勤務時間帯）'!$C$6:$U$35,19,FALSE))</f>
        <v/>
      </c>
      <c r="AM297" s="240" t="str">
        <f>IF(AM295="","",VLOOKUP(AM295,'シフト記号表（勤務時間帯）'!$C$6:$U$35,19,FALSE))</f>
        <v/>
      </c>
      <c r="AN297" s="238" t="str">
        <f>IF(AN295="","",VLOOKUP(AN295,'シフト記号表（勤務時間帯）'!$C$6:$U$35,19,FALSE))</f>
        <v/>
      </c>
      <c r="AO297" s="239" t="str">
        <f>IF(AO295="","",VLOOKUP(AO295,'シフト記号表（勤務時間帯）'!$C$6:$U$35,19,FALSE))</f>
        <v/>
      </c>
      <c r="AP297" s="239" t="str">
        <f>IF(AP295="","",VLOOKUP(AP295,'シフト記号表（勤務時間帯）'!$C$6:$U$35,19,FALSE))</f>
        <v/>
      </c>
      <c r="AQ297" s="239" t="str">
        <f>IF(AQ295="","",VLOOKUP(AQ295,'シフト記号表（勤務時間帯）'!$C$6:$U$35,19,FALSE))</f>
        <v/>
      </c>
      <c r="AR297" s="239" t="str">
        <f>IF(AR295="","",VLOOKUP(AR295,'シフト記号表（勤務時間帯）'!$C$6:$U$35,19,FALSE))</f>
        <v/>
      </c>
      <c r="AS297" s="239" t="str">
        <f>IF(AS295="","",VLOOKUP(AS295,'シフト記号表（勤務時間帯）'!$C$6:$U$35,19,FALSE))</f>
        <v/>
      </c>
      <c r="AT297" s="240" t="str">
        <f>IF(AT295="","",VLOOKUP(AT295,'シフト記号表（勤務時間帯）'!$C$6:$U$35,19,FALSE))</f>
        <v/>
      </c>
      <c r="AU297" s="238" t="str">
        <f>IF(AU295="","",VLOOKUP(AU295,'シフト記号表（勤務時間帯）'!$C$6:$U$35,19,FALSE))</f>
        <v/>
      </c>
      <c r="AV297" s="239" t="str">
        <f>IF(AV295="","",VLOOKUP(AV295,'シフト記号表（勤務時間帯）'!$C$6:$U$35,19,FALSE))</f>
        <v/>
      </c>
      <c r="AW297" s="239" t="str">
        <f>IF(AW295="","",VLOOKUP(AW295,'シフト記号表（勤務時間帯）'!$C$6:$U$35,19,FALSE))</f>
        <v/>
      </c>
      <c r="AX297" s="1264" t="str">
        <f>IF($BB$3="４週",SUM(S297:AT297),IF($BB$3="暦月",SUM(S297:AW297),""))</f>
        <v/>
      </c>
      <c r="AY297" s="1265"/>
      <c r="AZ297" s="1266" t="str">
        <f>IF($BB$3="４週",AX297/4,IF($BB$3="暦月",'勤務表（参考様式１_100名まで）'!AX297/('勤務表（参考様式１_100名まで）'!$BB$8/7),""))</f>
        <v/>
      </c>
      <c r="BA297" s="1267"/>
      <c r="BB297" s="1251"/>
      <c r="BC297" s="1252"/>
      <c r="BD297" s="1252"/>
      <c r="BE297" s="1252"/>
      <c r="BF297" s="1253"/>
    </row>
    <row r="298" spans="2:58" ht="20.25" customHeight="1" x14ac:dyDescent="0.2">
      <c r="B298" s="1268">
        <f>B295+1</f>
        <v>93</v>
      </c>
      <c r="C298" s="1269"/>
      <c r="D298" s="1270"/>
      <c r="E298" s="1271"/>
      <c r="F298" s="241"/>
      <c r="G298" s="1278"/>
      <c r="H298" s="1281"/>
      <c r="I298" s="1282"/>
      <c r="J298" s="1282"/>
      <c r="K298" s="1283"/>
      <c r="L298" s="1285"/>
      <c r="M298" s="1246"/>
      <c r="N298" s="1246"/>
      <c r="O298" s="1247"/>
      <c r="P298" s="1288" t="s">
        <v>340</v>
      </c>
      <c r="Q298" s="1289"/>
      <c r="R298" s="1290"/>
      <c r="S298" s="230"/>
      <c r="T298" s="231"/>
      <c r="U298" s="231"/>
      <c r="V298" s="231"/>
      <c r="W298" s="231"/>
      <c r="X298" s="231"/>
      <c r="Y298" s="232"/>
      <c r="Z298" s="230"/>
      <c r="AA298" s="231"/>
      <c r="AB298" s="231"/>
      <c r="AC298" s="231"/>
      <c r="AD298" s="231"/>
      <c r="AE298" s="231"/>
      <c r="AF298" s="232"/>
      <c r="AG298" s="230"/>
      <c r="AH298" s="231"/>
      <c r="AI298" s="231"/>
      <c r="AJ298" s="231"/>
      <c r="AK298" s="231"/>
      <c r="AL298" s="231"/>
      <c r="AM298" s="232"/>
      <c r="AN298" s="230"/>
      <c r="AO298" s="231"/>
      <c r="AP298" s="231"/>
      <c r="AQ298" s="231"/>
      <c r="AR298" s="231"/>
      <c r="AS298" s="231"/>
      <c r="AT298" s="232"/>
      <c r="AU298" s="230"/>
      <c r="AV298" s="231"/>
      <c r="AW298" s="231"/>
      <c r="AX298" s="1241"/>
      <c r="AY298" s="1242"/>
      <c r="AZ298" s="1243"/>
      <c r="BA298" s="1244"/>
      <c r="BB298" s="1245"/>
      <c r="BC298" s="1246"/>
      <c r="BD298" s="1246"/>
      <c r="BE298" s="1246"/>
      <c r="BF298" s="1247"/>
    </row>
    <row r="299" spans="2:58" ht="20.25" customHeight="1" x14ac:dyDescent="0.2">
      <c r="B299" s="1268"/>
      <c r="C299" s="1272"/>
      <c r="D299" s="1273"/>
      <c r="E299" s="1274"/>
      <c r="F299" s="233"/>
      <c r="G299" s="1279"/>
      <c r="H299" s="1284"/>
      <c r="I299" s="1282"/>
      <c r="J299" s="1282"/>
      <c r="K299" s="1283"/>
      <c r="L299" s="1286"/>
      <c r="M299" s="1249"/>
      <c r="N299" s="1249"/>
      <c r="O299" s="1250"/>
      <c r="P299" s="1254" t="s">
        <v>341</v>
      </c>
      <c r="Q299" s="1255"/>
      <c r="R299" s="1256"/>
      <c r="S299" s="234" t="str">
        <f>IF(S298="","",VLOOKUP(S298,'シフト記号表（勤務時間帯）'!$C$6:$K$35,9,FALSE))</f>
        <v/>
      </c>
      <c r="T299" s="235" t="str">
        <f>IF(T298="","",VLOOKUP(T298,'シフト記号表（勤務時間帯）'!$C$6:$K$35,9,FALSE))</f>
        <v/>
      </c>
      <c r="U299" s="235" t="str">
        <f>IF(U298="","",VLOOKUP(U298,'シフト記号表（勤務時間帯）'!$C$6:$K$35,9,FALSE))</f>
        <v/>
      </c>
      <c r="V299" s="235" t="str">
        <f>IF(V298="","",VLOOKUP(V298,'シフト記号表（勤務時間帯）'!$C$6:$K$35,9,FALSE))</f>
        <v/>
      </c>
      <c r="W299" s="235" t="str">
        <f>IF(W298="","",VLOOKUP(W298,'シフト記号表（勤務時間帯）'!$C$6:$K$35,9,FALSE))</f>
        <v/>
      </c>
      <c r="X299" s="235" t="str">
        <f>IF(X298="","",VLOOKUP(X298,'シフト記号表（勤務時間帯）'!$C$6:$K$35,9,FALSE))</f>
        <v/>
      </c>
      <c r="Y299" s="236" t="str">
        <f>IF(Y298="","",VLOOKUP(Y298,'シフト記号表（勤務時間帯）'!$C$6:$K$35,9,FALSE))</f>
        <v/>
      </c>
      <c r="Z299" s="234" t="str">
        <f>IF(Z298="","",VLOOKUP(Z298,'シフト記号表（勤務時間帯）'!$C$6:$K$35,9,FALSE))</f>
        <v/>
      </c>
      <c r="AA299" s="235" t="str">
        <f>IF(AA298="","",VLOOKUP(AA298,'シフト記号表（勤務時間帯）'!$C$6:$K$35,9,FALSE))</f>
        <v/>
      </c>
      <c r="AB299" s="235" t="str">
        <f>IF(AB298="","",VLOOKUP(AB298,'シフト記号表（勤務時間帯）'!$C$6:$K$35,9,FALSE))</f>
        <v/>
      </c>
      <c r="AC299" s="235" t="str">
        <f>IF(AC298="","",VLOOKUP(AC298,'シフト記号表（勤務時間帯）'!$C$6:$K$35,9,FALSE))</f>
        <v/>
      </c>
      <c r="AD299" s="235" t="str">
        <f>IF(AD298="","",VLOOKUP(AD298,'シフト記号表（勤務時間帯）'!$C$6:$K$35,9,FALSE))</f>
        <v/>
      </c>
      <c r="AE299" s="235" t="str">
        <f>IF(AE298="","",VLOOKUP(AE298,'シフト記号表（勤務時間帯）'!$C$6:$K$35,9,FALSE))</f>
        <v/>
      </c>
      <c r="AF299" s="236" t="str">
        <f>IF(AF298="","",VLOOKUP(AF298,'シフト記号表（勤務時間帯）'!$C$6:$K$35,9,FALSE))</f>
        <v/>
      </c>
      <c r="AG299" s="234" t="str">
        <f>IF(AG298="","",VLOOKUP(AG298,'シフト記号表（勤務時間帯）'!$C$6:$K$35,9,FALSE))</f>
        <v/>
      </c>
      <c r="AH299" s="235" t="str">
        <f>IF(AH298="","",VLOOKUP(AH298,'シフト記号表（勤務時間帯）'!$C$6:$K$35,9,FALSE))</f>
        <v/>
      </c>
      <c r="AI299" s="235" t="str">
        <f>IF(AI298="","",VLOOKUP(AI298,'シフト記号表（勤務時間帯）'!$C$6:$K$35,9,FALSE))</f>
        <v/>
      </c>
      <c r="AJ299" s="235" t="str">
        <f>IF(AJ298="","",VLOOKUP(AJ298,'シフト記号表（勤務時間帯）'!$C$6:$K$35,9,FALSE))</f>
        <v/>
      </c>
      <c r="AK299" s="235" t="str">
        <f>IF(AK298="","",VLOOKUP(AK298,'シフト記号表（勤務時間帯）'!$C$6:$K$35,9,FALSE))</f>
        <v/>
      </c>
      <c r="AL299" s="235" t="str">
        <f>IF(AL298="","",VLOOKUP(AL298,'シフト記号表（勤務時間帯）'!$C$6:$K$35,9,FALSE))</f>
        <v/>
      </c>
      <c r="AM299" s="236" t="str">
        <f>IF(AM298="","",VLOOKUP(AM298,'シフト記号表（勤務時間帯）'!$C$6:$K$35,9,FALSE))</f>
        <v/>
      </c>
      <c r="AN299" s="234" t="str">
        <f>IF(AN298="","",VLOOKUP(AN298,'シフト記号表（勤務時間帯）'!$C$6:$K$35,9,FALSE))</f>
        <v/>
      </c>
      <c r="AO299" s="235" t="str">
        <f>IF(AO298="","",VLOOKUP(AO298,'シフト記号表（勤務時間帯）'!$C$6:$K$35,9,FALSE))</f>
        <v/>
      </c>
      <c r="AP299" s="235" t="str">
        <f>IF(AP298="","",VLOOKUP(AP298,'シフト記号表（勤務時間帯）'!$C$6:$K$35,9,FALSE))</f>
        <v/>
      </c>
      <c r="AQ299" s="235" t="str">
        <f>IF(AQ298="","",VLOOKUP(AQ298,'シフト記号表（勤務時間帯）'!$C$6:$K$35,9,FALSE))</f>
        <v/>
      </c>
      <c r="AR299" s="235" t="str">
        <f>IF(AR298="","",VLOOKUP(AR298,'シフト記号表（勤務時間帯）'!$C$6:$K$35,9,FALSE))</f>
        <v/>
      </c>
      <c r="AS299" s="235" t="str">
        <f>IF(AS298="","",VLOOKUP(AS298,'シフト記号表（勤務時間帯）'!$C$6:$K$35,9,FALSE))</f>
        <v/>
      </c>
      <c r="AT299" s="236" t="str">
        <f>IF(AT298="","",VLOOKUP(AT298,'シフト記号表（勤務時間帯）'!$C$6:$K$35,9,FALSE))</f>
        <v/>
      </c>
      <c r="AU299" s="234" t="str">
        <f>IF(AU298="","",VLOOKUP(AU298,'シフト記号表（勤務時間帯）'!$C$6:$K$35,9,FALSE))</f>
        <v/>
      </c>
      <c r="AV299" s="235" t="str">
        <f>IF(AV298="","",VLOOKUP(AV298,'シフト記号表（勤務時間帯）'!$C$6:$K$35,9,FALSE))</f>
        <v/>
      </c>
      <c r="AW299" s="235" t="str">
        <f>IF(AW298="","",VLOOKUP(AW298,'シフト記号表（勤務時間帯）'!$C$6:$K$35,9,FALSE))</f>
        <v/>
      </c>
      <c r="AX299" s="1257" t="str">
        <f>IF($BB$3="４週",SUM(S299:AT299),IF($BB$3="暦月",SUM(S299:AW299),""))</f>
        <v/>
      </c>
      <c r="AY299" s="1258"/>
      <c r="AZ299" s="1259" t="str">
        <f>IF($BB$3="４週",AX299/4,IF($BB$3="暦月",'勤務表（参考様式１_100名まで）'!AX299/('勤務表（参考様式１_100名まで）'!$BB$8/7),""))</f>
        <v/>
      </c>
      <c r="BA299" s="1260"/>
      <c r="BB299" s="1248"/>
      <c r="BC299" s="1249"/>
      <c r="BD299" s="1249"/>
      <c r="BE299" s="1249"/>
      <c r="BF299" s="1250"/>
    </row>
    <row r="300" spans="2:58" ht="20.25" customHeight="1" x14ac:dyDescent="0.2">
      <c r="B300" s="1268"/>
      <c r="C300" s="1275"/>
      <c r="D300" s="1276"/>
      <c r="E300" s="1277"/>
      <c r="F300" s="242">
        <f>C298</f>
        <v>0</v>
      </c>
      <c r="G300" s="1280"/>
      <c r="H300" s="1284"/>
      <c r="I300" s="1282"/>
      <c r="J300" s="1282"/>
      <c r="K300" s="1283"/>
      <c r="L300" s="1287"/>
      <c r="M300" s="1252"/>
      <c r="N300" s="1252"/>
      <c r="O300" s="1253"/>
      <c r="P300" s="1261" t="s">
        <v>342</v>
      </c>
      <c r="Q300" s="1262"/>
      <c r="R300" s="1263"/>
      <c r="S300" s="238" t="str">
        <f>IF(S298="","",VLOOKUP(S298,'シフト記号表（勤務時間帯）'!$C$6:$U$35,19,FALSE))</f>
        <v/>
      </c>
      <c r="T300" s="239" t="str">
        <f>IF(T298="","",VLOOKUP(T298,'シフト記号表（勤務時間帯）'!$C$6:$U$35,19,FALSE))</f>
        <v/>
      </c>
      <c r="U300" s="239" t="str">
        <f>IF(U298="","",VLOOKUP(U298,'シフト記号表（勤務時間帯）'!$C$6:$U$35,19,FALSE))</f>
        <v/>
      </c>
      <c r="V300" s="239" t="str">
        <f>IF(V298="","",VLOOKUP(V298,'シフト記号表（勤務時間帯）'!$C$6:$U$35,19,FALSE))</f>
        <v/>
      </c>
      <c r="W300" s="239" t="str">
        <f>IF(W298="","",VLOOKUP(W298,'シフト記号表（勤務時間帯）'!$C$6:$U$35,19,FALSE))</f>
        <v/>
      </c>
      <c r="X300" s="239" t="str">
        <f>IF(X298="","",VLOOKUP(X298,'シフト記号表（勤務時間帯）'!$C$6:$U$35,19,FALSE))</f>
        <v/>
      </c>
      <c r="Y300" s="240" t="str">
        <f>IF(Y298="","",VLOOKUP(Y298,'シフト記号表（勤務時間帯）'!$C$6:$U$35,19,FALSE))</f>
        <v/>
      </c>
      <c r="Z300" s="238" t="str">
        <f>IF(Z298="","",VLOOKUP(Z298,'シフト記号表（勤務時間帯）'!$C$6:$U$35,19,FALSE))</f>
        <v/>
      </c>
      <c r="AA300" s="239" t="str">
        <f>IF(AA298="","",VLOOKUP(AA298,'シフト記号表（勤務時間帯）'!$C$6:$U$35,19,FALSE))</f>
        <v/>
      </c>
      <c r="AB300" s="239" t="str">
        <f>IF(AB298="","",VLOOKUP(AB298,'シフト記号表（勤務時間帯）'!$C$6:$U$35,19,FALSE))</f>
        <v/>
      </c>
      <c r="AC300" s="239" t="str">
        <f>IF(AC298="","",VLOOKUP(AC298,'シフト記号表（勤務時間帯）'!$C$6:$U$35,19,FALSE))</f>
        <v/>
      </c>
      <c r="AD300" s="239" t="str">
        <f>IF(AD298="","",VLOOKUP(AD298,'シフト記号表（勤務時間帯）'!$C$6:$U$35,19,FALSE))</f>
        <v/>
      </c>
      <c r="AE300" s="239" t="str">
        <f>IF(AE298="","",VLOOKUP(AE298,'シフト記号表（勤務時間帯）'!$C$6:$U$35,19,FALSE))</f>
        <v/>
      </c>
      <c r="AF300" s="240" t="str">
        <f>IF(AF298="","",VLOOKUP(AF298,'シフト記号表（勤務時間帯）'!$C$6:$U$35,19,FALSE))</f>
        <v/>
      </c>
      <c r="AG300" s="238" t="str">
        <f>IF(AG298="","",VLOOKUP(AG298,'シフト記号表（勤務時間帯）'!$C$6:$U$35,19,FALSE))</f>
        <v/>
      </c>
      <c r="AH300" s="239" t="str">
        <f>IF(AH298="","",VLOOKUP(AH298,'シフト記号表（勤務時間帯）'!$C$6:$U$35,19,FALSE))</f>
        <v/>
      </c>
      <c r="AI300" s="239" t="str">
        <f>IF(AI298="","",VLOOKUP(AI298,'シフト記号表（勤務時間帯）'!$C$6:$U$35,19,FALSE))</f>
        <v/>
      </c>
      <c r="AJ300" s="239" t="str">
        <f>IF(AJ298="","",VLOOKUP(AJ298,'シフト記号表（勤務時間帯）'!$C$6:$U$35,19,FALSE))</f>
        <v/>
      </c>
      <c r="AK300" s="239" t="str">
        <f>IF(AK298="","",VLOOKUP(AK298,'シフト記号表（勤務時間帯）'!$C$6:$U$35,19,FALSE))</f>
        <v/>
      </c>
      <c r="AL300" s="239" t="str">
        <f>IF(AL298="","",VLOOKUP(AL298,'シフト記号表（勤務時間帯）'!$C$6:$U$35,19,FALSE))</f>
        <v/>
      </c>
      <c r="AM300" s="240" t="str">
        <f>IF(AM298="","",VLOOKUP(AM298,'シフト記号表（勤務時間帯）'!$C$6:$U$35,19,FALSE))</f>
        <v/>
      </c>
      <c r="AN300" s="238" t="str">
        <f>IF(AN298="","",VLOOKUP(AN298,'シフト記号表（勤務時間帯）'!$C$6:$U$35,19,FALSE))</f>
        <v/>
      </c>
      <c r="AO300" s="239" t="str">
        <f>IF(AO298="","",VLOOKUP(AO298,'シフト記号表（勤務時間帯）'!$C$6:$U$35,19,FALSE))</f>
        <v/>
      </c>
      <c r="AP300" s="239" t="str">
        <f>IF(AP298="","",VLOOKUP(AP298,'シフト記号表（勤務時間帯）'!$C$6:$U$35,19,FALSE))</f>
        <v/>
      </c>
      <c r="AQ300" s="239" t="str">
        <f>IF(AQ298="","",VLOOKUP(AQ298,'シフト記号表（勤務時間帯）'!$C$6:$U$35,19,FALSE))</f>
        <v/>
      </c>
      <c r="AR300" s="239" t="str">
        <f>IF(AR298="","",VLOOKUP(AR298,'シフト記号表（勤務時間帯）'!$C$6:$U$35,19,FALSE))</f>
        <v/>
      </c>
      <c r="AS300" s="239" t="str">
        <f>IF(AS298="","",VLOOKUP(AS298,'シフト記号表（勤務時間帯）'!$C$6:$U$35,19,FALSE))</f>
        <v/>
      </c>
      <c r="AT300" s="240" t="str">
        <f>IF(AT298="","",VLOOKUP(AT298,'シフト記号表（勤務時間帯）'!$C$6:$U$35,19,FALSE))</f>
        <v/>
      </c>
      <c r="AU300" s="238" t="str">
        <f>IF(AU298="","",VLOOKUP(AU298,'シフト記号表（勤務時間帯）'!$C$6:$U$35,19,FALSE))</f>
        <v/>
      </c>
      <c r="AV300" s="239" t="str">
        <f>IF(AV298="","",VLOOKUP(AV298,'シフト記号表（勤務時間帯）'!$C$6:$U$35,19,FALSE))</f>
        <v/>
      </c>
      <c r="AW300" s="239" t="str">
        <f>IF(AW298="","",VLOOKUP(AW298,'シフト記号表（勤務時間帯）'!$C$6:$U$35,19,FALSE))</f>
        <v/>
      </c>
      <c r="AX300" s="1264" t="str">
        <f>IF($BB$3="４週",SUM(S300:AT300),IF($BB$3="暦月",SUM(S300:AW300),""))</f>
        <v/>
      </c>
      <c r="AY300" s="1265"/>
      <c r="AZ300" s="1266" t="str">
        <f>IF($BB$3="４週",AX300/4,IF($BB$3="暦月",'勤務表（参考様式１_100名まで）'!AX300/('勤務表（参考様式１_100名まで）'!$BB$8/7),""))</f>
        <v/>
      </c>
      <c r="BA300" s="1267"/>
      <c r="BB300" s="1251"/>
      <c r="BC300" s="1252"/>
      <c r="BD300" s="1252"/>
      <c r="BE300" s="1252"/>
      <c r="BF300" s="1253"/>
    </row>
    <row r="301" spans="2:58" ht="20.25" customHeight="1" x14ac:dyDescent="0.2">
      <c r="B301" s="1268">
        <f>B298+1</f>
        <v>94</v>
      </c>
      <c r="C301" s="1269"/>
      <c r="D301" s="1270"/>
      <c r="E301" s="1271"/>
      <c r="F301" s="241"/>
      <c r="G301" s="1278"/>
      <c r="H301" s="1281"/>
      <c r="I301" s="1282"/>
      <c r="J301" s="1282"/>
      <c r="K301" s="1283"/>
      <c r="L301" s="1285"/>
      <c r="M301" s="1246"/>
      <c r="N301" s="1246"/>
      <c r="O301" s="1247"/>
      <c r="P301" s="1288" t="s">
        <v>340</v>
      </c>
      <c r="Q301" s="1289"/>
      <c r="R301" s="1290"/>
      <c r="S301" s="230"/>
      <c r="T301" s="231"/>
      <c r="U301" s="231"/>
      <c r="V301" s="231"/>
      <c r="W301" s="231"/>
      <c r="X301" s="231"/>
      <c r="Y301" s="232"/>
      <c r="Z301" s="230"/>
      <c r="AA301" s="231"/>
      <c r="AB301" s="231"/>
      <c r="AC301" s="231"/>
      <c r="AD301" s="231"/>
      <c r="AE301" s="231"/>
      <c r="AF301" s="232"/>
      <c r="AG301" s="230"/>
      <c r="AH301" s="231"/>
      <c r="AI301" s="231"/>
      <c r="AJ301" s="231"/>
      <c r="AK301" s="231"/>
      <c r="AL301" s="231"/>
      <c r="AM301" s="232"/>
      <c r="AN301" s="230"/>
      <c r="AO301" s="231"/>
      <c r="AP301" s="231"/>
      <c r="AQ301" s="231"/>
      <c r="AR301" s="231"/>
      <c r="AS301" s="231"/>
      <c r="AT301" s="232"/>
      <c r="AU301" s="230"/>
      <c r="AV301" s="231"/>
      <c r="AW301" s="231"/>
      <c r="AX301" s="1241"/>
      <c r="AY301" s="1242"/>
      <c r="AZ301" s="1243"/>
      <c r="BA301" s="1244"/>
      <c r="BB301" s="1245"/>
      <c r="BC301" s="1246"/>
      <c r="BD301" s="1246"/>
      <c r="BE301" s="1246"/>
      <c r="BF301" s="1247"/>
    </row>
    <row r="302" spans="2:58" ht="20.25" customHeight="1" x14ac:dyDescent="0.2">
      <c r="B302" s="1268"/>
      <c r="C302" s="1272"/>
      <c r="D302" s="1273"/>
      <c r="E302" s="1274"/>
      <c r="F302" s="233"/>
      <c r="G302" s="1279"/>
      <c r="H302" s="1284"/>
      <c r="I302" s="1282"/>
      <c r="J302" s="1282"/>
      <c r="K302" s="1283"/>
      <c r="L302" s="1286"/>
      <c r="M302" s="1249"/>
      <c r="N302" s="1249"/>
      <c r="O302" s="1250"/>
      <c r="P302" s="1254" t="s">
        <v>341</v>
      </c>
      <c r="Q302" s="1255"/>
      <c r="R302" s="1256"/>
      <c r="S302" s="234" t="str">
        <f>IF(S301="","",VLOOKUP(S301,'シフト記号表（勤務時間帯）'!$C$6:$K$35,9,FALSE))</f>
        <v/>
      </c>
      <c r="T302" s="235" t="str">
        <f>IF(T301="","",VLOOKUP(T301,'シフト記号表（勤務時間帯）'!$C$6:$K$35,9,FALSE))</f>
        <v/>
      </c>
      <c r="U302" s="235" t="str">
        <f>IF(U301="","",VLOOKUP(U301,'シフト記号表（勤務時間帯）'!$C$6:$K$35,9,FALSE))</f>
        <v/>
      </c>
      <c r="V302" s="235" t="str">
        <f>IF(V301="","",VLOOKUP(V301,'シフト記号表（勤務時間帯）'!$C$6:$K$35,9,FALSE))</f>
        <v/>
      </c>
      <c r="W302" s="235" t="str">
        <f>IF(W301="","",VLOOKUP(W301,'シフト記号表（勤務時間帯）'!$C$6:$K$35,9,FALSE))</f>
        <v/>
      </c>
      <c r="X302" s="235" t="str">
        <f>IF(X301="","",VLOOKUP(X301,'シフト記号表（勤務時間帯）'!$C$6:$K$35,9,FALSE))</f>
        <v/>
      </c>
      <c r="Y302" s="236" t="str">
        <f>IF(Y301="","",VLOOKUP(Y301,'シフト記号表（勤務時間帯）'!$C$6:$K$35,9,FALSE))</f>
        <v/>
      </c>
      <c r="Z302" s="234" t="str">
        <f>IF(Z301="","",VLOOKUP(Z301,'シフト記号表（勤務時間帯）'!$C$6:$K$35,9,FALSE))</f>
        <v/>
      </c>
      <c r="AA302" s="235" t="str">
        <f>IF(AA301="","",VLOOKUP(AA301,'シフト記号表（勤務時間帯）'!$C$6:$K$35,9,FALSE))</f>
        <v/>
      </c>
      <c r="AB302" s="235" t="str">
        <f>IF(AB301="","",VLOOKUP(AB301,'シフト記号表（勤務時間帯）'!$C$6:$K$35,9,FALSE))</f>
        <v/>
      </c>
      <c r="AC302" s="235" t="str">
        <f>IF(AC301="","",VLOOKUP(AC301,'シフト記号表（勤務時間帯）'!$C$6:$K$35,9,FALSE))</f>
        <v/>
      </c>
      <c r="AD302" s="235" t="str">
        <f>IF(AD301="","",VLOOKUP(AD301,'シフト記号表（勤務時間帯）'!$C$6:$K$35,9,FALSE))</f>
        <v/>
      </c>
      <c r="AE302" s="235" t="str">
        <f>IF(AE301="","",VLOOKUP(AE301,'シフト記号表（勤務時間帯）'!$C$6:$K$35,9,FALSE))</f>
        <v/>
      </c>
      <c r="AF302" s="236" t="str">
        <f>IF(AF301="","",VLOOKUP(AF301,'シフト記号表（勤務時間帯）'!$C$6:$K$35,9,FALSE))</f>
        <v/>
      </c>
      <c r="AG302" s="234" t="str">
        <f>IF(AG301="","",VLOOKUP(AG301,'シフト記号表（勤務時間帯）'!$C$6:$K$35,9,FALSE))</f>
        <v/>
      </c>
      <c r="AH302" s="235" t="str">
        <f>IF(AH301="","",VLOOKUP(AH301,'シフト記号表（勤務時間帯）'!$C$6:$K$35,9,FALSE))</f>
        <v/>
      </c>
      <c r="AI302" s="235" t="str">
        <f>IF(AI301="","",VLOOKUP(AI301,'シフト記号表（勤務時間帯）'!$C$6:$K$35,9,FALSE))</f>
        <v/>
      </c>
      <c r="AJ302" s="235" t="str">
        <f>IF(AJ301="","",VLOOKUP(AJ301,'シフト記号表（勤務時間帯）'!$C$6:$K$35,9,FALSE))</f>
        <v/>
      </c>
      <c r="AK302" s="235" t="str">
        <f>IF(AK301="","",VLOOKUP(AK301,'シフト記号表（勤務時間帯）'!$C$6:$K$35,9,FALSE))</f>
        <v/>
      </c>
      <c r="AL302" s="235" t="str">
        <f>IF(AL301="","",VLOOKUP(AL301,'シフト記号表（勤務時間帯）'!$C$6:$K$35,9,FALSE))</f>
        <v/>
      </c>
      <c r="AM302" s="236" t="str">
        <f>IF(AM301="","",VLOOKUP(AM301,'シフト記号表（勤務時間帯）'!$C$6:$K$35,9,FALSE))</f>
        <v/>
      </c>
      <c r="AN302" s="234" t="str">
        <f>IF(AN301="","",VLOOKUP(AN301,'シフト記号表（勤務時間帯）'!$C$6:$K$35,9,FALSE))</f>
        <v/>
      </c>
      <c r="AO302" s="235" t="str">
        <f>IF(AO301="","",VLOOKUP(AO301,'シフト記号表（勤務時間帯）'!$C$6:$K$35,9,FALSE))</f>
        <v/>
      </c>
      <c r="AP302" s="235" t="str">
        <f>IF(AP301="","",VLOOKUP(AP301,'シフト記号表（勤務時間帯）'!$C$6:$K$35,9,FALSE))</f>
        <v/>
      </c>
      <c r="AQ302" s="235" t="str">
        <f>IF(AQ301="","",VLOOKUP(AQ301,'シフト記号表（勤務時間帯）'!$C$6:$K$35,9,FALSE))</f>
        <v/>
      </c>
      <c r="AR302" s="235" t="str">
        <f>IF(AR301="","",VLOOKUP(AR301,'シフト記号表（勤務時間帯）'!$C$6:$K$35,9,FALSE))</f>
        <v/>
      </c>
      <c r="AS302" s="235" t="str">
        <f>IF(AS301="","",VLOOKUP(AS301,'シフト記号表（勤務時間帯）'!$C$6:$K$35,9,FALSE))</f>
        <v/>
      </c>
      <c r="AT302" s="236" t="str">
        <f>IF(AT301="","",VLOOKUP(AT301,'シフト記号表（勤務時間帯）'!$C$6:$K$35,9,FALSE))</f>
        <v/>
      </c>
      <c r="AU302" s="234" t="str">
        <f>IF(AU301="","",VLOOKUP(AU301,'シフト記号表（勤務時間帯）'!$C$6:$K$35,9,FALSE))</f>
        <v/>
      </c>
      <c r="AV302" s="235" t="str">
        <f>IF(AV301="","",VLOOKUP(AV301,'シフト記号表（勤務時間帯）'!$C$6:$K$35,9,FALSE))</f>
        <v/>
      </c>
      <c r="AW302" s="235" t="str">
        <f>IF(AW301="","",VLOOKUP(AW301,'シフト記号表（勤務時間帯）'!$C$6:$K$35,9,FALSE))</f>
        <v/>
      </c>
      <c r="AX302" s="1257" t="str">
        <f>IF($BB$3="４週",SUM(S302:AT302),IF($BB$3="暦月",SUM(S302:AW302),""))</f>
        <v/>
      </c>
      <c r="AY302" s="1258"/>
      <c r="AZ302" s="1259" t="str">
        <f>IF($BB$3="４週",AX302/4,IF($BB$3="暦月",'勤務表（参考様式１_100名まで）'!AX302/('勤務表（参考様式１_100名まで）'!$BB$8/7),""))</f>
        <v/>
      </c>
      <c r="BA302" s="1260"/>
      <c r="BB302" s="1248"/>
      <c r="BC302" s="1249"/>
      <c r="BD302" s="1249"/>
      <c r="BE302" s="1249"/>
      <c r="BF302" s="1250"/>
    </row>
    <row r="303" spans="2:58" ht="20.25" customHeight="1" x14ac:dyDescent="0.2">
      <c r="B303" s="1268"/>
      <c r="C303" s="1275"/>
      <c r="D303" s="1276"/>
      <c r="E303" s="1277"/>
      <c r="F303" s="242">
        <f>C301</f>
        <v>0</v>
      </c>
      <c r="G303" s="1280"/>
      <c r="H303" s="1284"/>
      <c r="I303" s="1282"/>
      <c r="J303" s="1282"/>
      <c r="K303" s="1283"/>
      <c r="L303" s="1287"/>
      <c r="M303" s="1252"/>
      <c r="N303" s="1252"/>
      <c r="O303" s="1253"/>
      <c r="P303" s="1261" t="s">
        <v>342</v>
      </c>
      <c r="Q303" s="1262"/>
      <c r="R303" s="1263"/>
      <c r="S303" s="238" t="str">
        <f>IF(S301="","",VLOOKUP(S301,'シフト記号表（勤務時間帯）'!$C$6:$U$35,19,FALSE))</f>
        <v/>
      </c>
      <c r="T303" s="239" t="str">
        <f>IF(T301="","",VLOOKUP(T301,'シフト記号表（勤務時間帯）'!$C$6:$U$35,19,FALSE))</f>
        <v/>
      </c>
      <c r="U303" s="239" t="str">
        <f>IF(U301="","",VLOOKUP(U301,'シフト記号表（勤務時間帯）'!$C$6:$U$35,19,FALSE))</f>
        <v/>
      </c>
      <c r="V303" s="239" t="str">
        <f>IF(V301="","",VLOOKUP(V301,'シフト記号表（勤務時間帯）'!$C$6:$U$35,19,FALSE))</f>
        <v/>
      </c>
      <c r="W303" s="239" t="str">
        <f>IF(W301="","",VLOOKUP(W301,'シフト記号表（勤務時間帯）'!$C$6:$U$35,19,FALSE))</f>
        <v/>
      </c>
      <c r="X303" s="239" t="str">
        <f>IF(X301="","",VLOOKUP(X301,'シフト記号表（勤務時間帯）'!$C$6:$U$35,19,FALSE))</f>
        <v/>
      </c>
      <c r="Y303" s="240" t="str">
        <f>IF(Y301="","",VLOOKUP(Y301,'シフト記号表（勤務時間帯）'!$C$6:$U$35,19,FALSE))</f>
        <v/>
      </c>
      <c r="Z303" s="238" t="str">
        <f>IF(Z301="","",VLOOKUP(Z301,'シフト記号表（勤務時間帯）'!$C$6:$U$35,19,FALSE))</f>
        <v/>
      </c>
      <c r="AA303" s="239" t="str">
        <f>IF(AA301="","",VLOOKUP(AA301,'シフト記号表（勤務時間帯）'!$C$6:$U$35,19,FALSE))</f>
        <v/>
      </c>
      <c r="AB303" s="239" t="str">
        <f>IF(AB301="","",VLOOKUP(AB301,'シフト記号表（勤務時間帯）'!$C$6:$U$35,19,FALSE))</f>
        <v/>
      </c>
      <c r="AC303" s="239" t="str">
        <f>IF(AC301="","",VLOOKUP(AC301,'シフト記号表（勤務時間帯）'!$C$6:$U$35,19,FALSE))</f>
        <v/>
      </c>
      <c r="AD303" s="239" t="str">
        <f>IF(AD301="","",VLOOKUP(AD301,'シフト記号表（勤務時間帯）'!$C$6:$U$35,19,FALSE))</f>
        <v/>
      </c>
      <c r="AE303" s="239" t="str">
        <f>IF(AE301="","",VLOOKUP(AE301,'シフト記号表（勤務時間帯）'!$C$6:$U$35,19,FALSE))</f>
        <v/>
      </c>
      <c r="AF303" s="240" t="str">
        <f>IF(AF301="","",VLOOKUP(AF301,'シフト記号表（勤務時間帯）'!$C$6:$U$35,19,FALSE))</f>
        <v/>
      </c>
      <c r="AG303" s="238" t="str">
        <f>IF(AG301="","",VLOOKUP(AG301,'シフト記号表（勤務時間帯）'!$C$6:$U$35,19,FALSE))</f>
        <v/>
      </c>
      <c r="AH303" s="239" t="str">
        <f>IF(AH301="","",VLOOKUP(AH301,'シフト記号表（勤務時間帯）'!$C$6:$U$35,19,FALSE))</f>
        <v/>
      </c>
      <c r="AI303" s="239" t="str">
        <f>IF(AI301="","",VLOOKUP(AI301,'シフト記号表（勤務時間帯）'!$C$6:$U$35,19,FALSE))</f>
        <v/>
      </c>
      <c r="AJ303" s="239" t="str">
        <f>IF(AJ301="","",VLOOKUP(AJ301,'シフト記号表（勤務時間帯）'!$C$6:$U$35,19,FALSE))</f>
        <v/>
      </c>
      <c r="AK303" s="239" t="str">
        <f>IF(AK301="","",VLOOKUP(AK301,'シフト記号表（勤務時間帯）'!$C$6:$U$35,19,FALSE))</f>
        <v/>
      </c>
      <c r="AL303" s="239" t="str">
        <f>IF(AL301="","",VLOOKUP(AL301,'シフト記号表（勤務時間帯）'!$C$6:$U$35,19,FALSE))</f>
        <v/>
      </c>
      <c r="AM303" s="240" t="str">
        <f>IF(AM301="","",VLOOKUP(AM301,'シフト記号表（勤務時間帯）'!$C$6:$U$35,19,FALSE))</f>
        <v/>
      </c>
      <c r="AN303" s="238" t="str">
        <f>IF(AN301="","",VLOOKUP(AN301,'シフト記号表（勤務時間帯）'!$C$6:$U$35,19,FALSE))</f>
        <v/>
      </c>
      <c r="AO303" s="239" t="str">
        <f>IF(AO301="","",VLOOKUP(AO301,'シフト記号表（勤務時間帯）'!$C$6:$U$35,19,FALSE))</f>
        <v/>
      </c>
      <c r="AP303" s="239" t="str">
        <f>IF(AP301="","",VLOOKUP(AP301,'シフト記号表（勤務時間帯）'!$C$6:$U$35,19,FALSE))</f>
        <v/>
      </c>
      <c r="AQ303" s="239" t="str">
        <f>IF(AQ301="","",VLOOKUP(AQ301,'シフト記号表（勤務時間帯）'!$C$6:$U$35,19,FALSE))</f>
        <v/>
      </c>
      <c r="AR303" s="239" t="str">
        <f>IF(AR301="","",VLOOKUP(AR301,'シフト記号表（勤務時間帯）'!$C$6:$U$35,19,FALSE))</f>
        <v/>
      </c>
      <c r="AS303" s="239" t="str">
        <f>IF(AS301="","",VLOOKUP(AS301,'シフト記号表（勤務時間帯）'!$C$6:$U$35,19,FALSE))</f>
        <v/>
      </c>
      <c r="AT303" s="240" t="str">
        <f>IF(AT301="","",VLOOKUP(AT301,'シフト記号表（勤務時間帯）'!$C$6:$U$35,19,FALSE))</f>
        <v/>
      </c>
      <c r="AU303" s="238" t="str">
        <f>IF(AU301="","",VLOOKUP(AU301,'シフト記号表（勤務時間帯）'!$C$6:$U$35,19,FALSE))</f>
        <v/>
      </c>
      <c r="AV303" s="239" t="str">
        <f>IF(AV301="","",VLOOKUP(AV301,'シフト記号表（勤務時間帯）'!$C$6:$U$35,19,FALSE))</f>
        <v/>
      </c>
      <c r="AW303" s="239" t="str">
        <f>IF(AW301="","",VLOOKUP(AW301,'シフト記号表（勤務時間帯）'!$C$6:$U$35,19,FALSE))</f>
        <v/>
      </c>
      <c r="AX303" s="1264" t="str">
        <f>IF($BB$3="４週",SUM(S303:AT303),IF($BB$3="暦月",SUM(S303:AW303),""))</f>
        <v/>
      </c>
      <c r="AY303" s="1265"/>
      <c r="AZ303" s="1266" t="str">
        <f>IF($BB$3="４週",AX303/4,IF($BB$3="暦月",'勤務表（参考様式１_100名まで）'!AX303/('勤務表（参考様式１_100名まで）'!$BB$8/7),""))</f>
        <v/>
      </c>
      <c r="BA303" s="1267"/>
      <c r="BB303" s="1251"/>
      <c r="BC303" s="1252"/>
      <c r="BD303" s="1252"/>
      <c r="BE303" s="1252"/>
      <c r="BF303" s="1253"/>
    </row>
    <row r="304" spans="2:58" ht="20.25" customHeight="1" x14ac:dyDescent="0.2">
      <c r="B304" s="1268">
        <f>B301+1</f>
        <v>95</v>
      </c>
      <c r="C304" s="1269"/>
      <c r="D304" s="1270"/>
      <c r="E304" s="1271"/>
      <c r="F304" s="241"/>
      <c r="G304" s="1278"/>
      <c r="H304" s="1281"/>
      <c r="I304" s="1282"/>
      <c r="J304" s="1282"/>
      <c r="K304" s="1283"/>
      <c r="L304" s="1285"/>
      <c r="M304" s="1246"/>
      <c r="N304" s="1246"/>
      <c r="O304" s="1247"/>
      <c r="P304" s="1288" t="s">
        <v>340</v>
      </c>
      <c r="Q304" s="1289"/>
      <c r="R304" s="1290"/>
      <c r="S304" s="230"/>
      <c r="T304" s="231"/>
      <c r="U304" s="231"/>
      <c r="V304" s="231"/>
      <c r="W304" s="231"/>
      <c r="X304" s="231"/>
      <c r="Y304" s="232"/>
      <c r="Z304" s="230"/>
      <c r="AA304" s="231"/>
      <c r="AB304" s="231"/>
      <c r="AC304" s="231"/>
      <c r="AD304" s="231"/>
      <c r="AE304" s="231"/>
      <c r="AF304" s="232"/>
      <c r="AG304" s="230"/>
      <c r="AH304" s="231"/>
      <c r="AI304" s="231"/>
      <c r="AJ304" s="231"/>
      <c r="AK304" s="231"/>
      <c r="AL304" s="231"/>
      <c r="AM304" s="232"/>
      <c r="AN304" s="230"/>
      <c r="AO304" s="231"/>
      <c r="AP304" s="231"/>
      <c r="AQ304" s="231"/>
      <c r="AR304" s="231"/>
      <c r="AS304" s="231"/>
      <c r="AT304" s="232"/>
      <c r="AU304" s="230"/>
      <c r="AV304" s="231"/>
      <c r="AW304" s="231"/>
      <c r="AX304" s="1241"/>
      <c r="AY304" s="1242"/>
      <c r="AZ304" s="1243"/>
      <c r="BA304" s="1244"/>
      <c r="BB304" s="1245"/>
      <c r="BC304" s="1246"/>
      <c r="BD304" s="1246"/>
      <c r="BE304" s="1246"/>
      <c r="BF304" s="1247"/>
    </row>
    <row r="305" spans="2:58" ht="20.25" customHeight="1" x14ac:dyDescent="0.2">
      <c r="B305" s="1268"/>
      <c r="C305" s="1272"/>
      <c r="D305" s="1273"/>
      <c r="E305" s="1274"/>
      <c r="F305" s="233"/>
      <c r="G305" s="1279"/>
      <c r="H305" s="1284"/>
      <c r="I305" s="1282"/>
      <c r="J305" s="1282"/>
      <c r="K305" s="1283"/>
      <c r="L305" s="1286"/>
      <c r="M305" s="1249"/>
      <c r="N305" s="1249"/>
      <c r="O305" s="1250"/>
      <c r="P305" s="1254" t="s">
        <v>341</v>
      </c>
      <c r="Q305" s="1255"/>
      <c r="R305" s="1256"/>
      <c r="S305" s="234" t="str">
        <f>IF(S304="","",VLOOKUP(S304,'シフト記号表（勤務時間帯）'!$C$6:$K$35,9,FALSE))</f>
        <v/>
      </c>
      <c r="T305" s="235" t="str">
        <f>IF(T304="","",VLOOKUP(T304,'シフト記号表（勤務時間帯）'!$C$6:$K$35,9,FALSE))</f>
        <v/>
      </c>
      <c r="U305" s="235" t="str">
        <f>IF(U304="","",VLOOKUP(U304,'シフト記号表（勤務時間帯）'!$C$6:$K$35,9,FALSE))</f>
        <v/>
      </c>
      <c r="V305" s="235" t="str">
        <f>IF(V304="","",VLOOKUP(V304,'シフト記号表（勤務時間帯）'!$C$6:$K$35,9,FALSE))</f>
        <v/>
      </c>
      <c r="W305" s="235" t="str">
        <f>IF(W304="","",VLOOKUP(W304,'シフト記号表（勤務時間帯）'!$C$6:$K$35,9,FALSE))</f>
        <v/>
      </c>
      <c r="X305" s="235" t="str">
        <f>IF(X304="","",VLOOKUP(X304,'シフト記号表（勤務時間帯）'!$C$6:$K$35,9,FALSE))</f>
        <v/>
      </c>
      <c r="Y305" s="236" t="str">
        <f>IF(Y304="","",VLOOKUP(Y304,'シフト記号表（勤務時間帯）'!$C$6:$K$35,9,FALSE))</f>
        <v/>
      </c>
      <c r="Z305" s="234" t="str">
        <f>IF(Z304="","",VLOOKUP(Z304,'シフト記号表（勤務時間帯）'!$C$6:$K$35,9,FALSE))</f>
        <v/>
      </c>
      <c r="AA305" s="235" t="str">
        <f>IF(AA304="","",VLOOKUP(AA304,'シフト記号表（勤務時間帯）'!$C$6:$K$35,9,FALSE))</f>
        <v/>
      </c>
      <c r="AB305" s="235" t="str">
        <f>IF(AB304="","",VLOOKUP(AB304,'シフト記号表（勤務時間帯）'!$C$6:$K$35,9,FALSE))</f>
        <v/>
      </c>
      <c r="AC305" s="235" t="str">
        <f>IF(AC304="","",VLOOKUP(AC304,'シフト記号表（勤務時間帯）'!$C$6:$K$35,9,FALSE))</f>
        <v/>
      </c>
      <c r="AD305" s="235" t="str">
        <f>IF(AD304="","",VLOOKUP(AD304,'シフト記号表（勤務時間帯）'!$C$6:$K$35,9,FALSE))</f>
        <v/>
      </c>
      <c r="AE305" s="235" t="str">
        <f>IF(AE304="","",VLOOKUP(AE304,'シフト記号表（勤務時間帯）'!$C$6:$K$35,9,FALSE))</f>
        <v/>
      </c>
      <c r="AF305" s="236" t="str">
        <f>IF(AF304="","",VLOOKUP(AF304,'シフト記号表（勤務時間帯）'!$C$6:$K$35,9,FALSE))</f>
        <v/>
      </c>
      <c r="AG305" s="234" t="str">
        <f>IF(AG304="","",VLOOKUP(AG304,'シフト記号表（勤務時間帯）'!$C$6:$K$35,9,FALSE))</f>
        <v/>
      </c>
      <c r="AH305" s="235" t="str">
        <f>IF(AH304="","",VLOOKUP(AH304,'シフト記号表（勤務時間帯）'!$C$6:$K$35,9,FALSE))</f>
        <v/>
      </c>
      <c r="AI305" s="235" t="str">
        <f>IF(AI304="","",VLOOKUP(AI304,'シフト記号表（勤務時間帯）'!$C$6:$K$35,9,FALSE))</f>
        <v/>
      </c>
      <c r="AJ305" s="235" t="str">
        <f>IF(AJ304="","",VLOOKUP(AJ304,'シフト記号表（勤務時間帯）'!$C$6:$K$35,9,FALSE))</f>
        <v/>
      </c>
      <c r="AK305" s="235" t="str">
        <f>IF(AK304="","",VLOOKUP(AK304,'シフト記号表（勤務時間帯）'!$C$6:$K$35,9,FALSE))</f>
        <v/>
      </c>
      <c r="AL305" s="235" t="str">
        <f>IF(AL304="","",VLOOKUP(AL304,'シフト記号表（勤務時間帯）'!$C$6:$K$35,9,FALSE))</f>
        <v/>
      </c>
      <c r="AM305" s="236" t="str">
        <f>IF(AM304="","",VLOOKUP(AM304,'シフト記号表（勤務時間帯）'!$C$6:$K$35,9,FALSE))</f>
        <v/>
      </c>
      <c r="AN305" s="234" t="str">
        <f>IF(AN304="","",VLOOKUP(AN304,'シフト記号表（勤務時間帯）'!$C$6:$K$35,9,FALSE))</f>
        <v/>
      </c>
      <c r="AO305" s="235" t="str">
        <f>IF(AO304="","",VLOOKUP(AO304,'シフト記号表（勤務時間帯）'!$C$6:$K$35,9,FALSE))</f>
        <v/>
      </c>
      <c r="AP305" s="235" t="str">
        <f>IF(AP304="","",VLOOKUP(AP304,'シフト記号表（勤務時間帯）'!$C$6:$K$35,9,FALSE))</f>
        <v/>
      </c>
      <c r="AQ305" s="235" t="str">
        <f>IF(AQ304="","",VLOOKUP(AQ304,'シフト記号表（勤務時間帯）'!$C$6:$K$35,9,FALSE))</f>
        <v/>
      </c>
      <c r="AR305" s="235" t="str">
        <f>IF(AR304="","",VLOOKUP(AR304,'シフト記号表（勤務時間帯）'!$C$6:$K$35,9,FALSE))</f>
        <v/>
      </c>
      <c r="AS305" s="235" t="str">
        <f>IF(AS304="","",VLOOKUP(AS304,'シフト記号表（勤務時間帯）'!$C$6:$K$35,9,FALSE))</f>
        <v/>
      </c>
      <c r="AT305" s="236" t="str">
        <f>IF(AT304="","",VLOOKUP(AT304,'シフト記号表（勤務時間帯）'!$C$6:$K$35,9,FALSE))</f>
        <v/>
      </c>
      <c r="AU305" s="234" t="str">
        <f>IF(AU304="","",VLOOKUP(AU304,'シフト記号表（勤務時間帯）'!$C$6:$K$35,9,FALSE))</f>
        <v/>
      </c>
      <c r="AV305" s="235" t="str">
        <f>IF(AV304="","",VLOOKUP(AV304,'シフト記号表（勤務時間帯）'!$C$6:$K$35,9,FALSE))</f>
        <v/>
      </c>
      <c r="AW305" s="235" t="str">
        <f>IF(AW304="","",VLOOKUP(AW304,'シフト記号表（勤務時間帯）'!$C$6:$K$35,9,FALSE))</f>
        <v/>
      </c>
      <c r="AX305" s="1257" t="str">
        <f>IF($BB$3="４週",SUM(S305:AT305),IF($BB$3="暦月",SUM(S305:AW305),""))</f>
        <v/>
      </c>
      <c r="AY305" s="1258"/>
      <c r="AZ305" s="1259" t="str">
        <f>IF($BB$3="４週",AX305/4,IF($BB$3="暦月",'勤務表（参考様式１_100名まで）'!AX305/('勤務表（参考様式１_100名まで）'!$BB$8/7),""))</f>
        <v/>
      </c>
      <c r="BA305" s="1260"/>
      <c r="BB305" s="1248"/>
      <c r="BC305" s="1249"/>
      <c r="BD305" s="1249"/>
      <c r="BE305" s="1249"/>
      <c r="BF305" s="1250"/>
    </row>
    <row r="306" spans="2:58" ht="20.25" customHeight="1" x14ac:dyDescent="0.2">
      <c r="B306" s="1268"/>
      <c r="C306" s="1275"/>
      <c r="D306" s="1276"/>
      <c r="E306" s="1277"/>
      <c r="F306" s="242">
        <f>C304</f>
        <v>0</v>
      </c>
      <c r="G306" s="1280"/>
      <c r="H306" s="1284"/>
      <c r="I306" s="1282"/>
      <c r="J306" s="1282"/>
      <c r="K306" s="1283"/>
      <c r="L306" s="1287"/>
      <c r="M306" s="1252"/>
      <c r="N306" s="1252"/>
      <c r="O306" s="1253"/>
      <c r="P306" s="1261" t="s">
        <v>342</v>
      </c>
      <c r="Q306" s="1262"/>
      <c r="R306" s="1263"/>
      <c r="S306" s="238" t="str">
        <f>IF(S304="","",VLOOKUP(S304,'シフト記号表（勤務時間帯）'!$C$6:$U$35,19,FALSE))</f>
        <v/>
      </c>
      <c r="T306" s="239" t="str">
        <f>IF(T304="","",VLOOKUP(T304,'シフト記号表（勤務時間帯）'!$C$6:$U$35,19,FALSE))</f>
        <v/>
      </c>
      <c r="U306" s="239" t="str">
        <f>IF(U304="","",VLOOKUP(U304,'シフト記号表（勤務時間帯）'!$C$6:$U$35,19,FALSE))</f>
        <v/>
      </c>
      <c r="V306" s="239" t="str">
        <f>IF(V304="","",VLOOKUP(V304,'シフト記号表（勤務時間帯）'!$C$6:$U$35,19,FALSE))</f>
        <v/>
      </c>
      <c r="W306" s="239" t="str">
        <f>IF(W304="","",VLOOKUP(W304,'シフト記号表（勤務時間帯）'!$C$6:$U$35,19,FALSE))</f>
        <v/>
      </c>
      <c r="X306" s="239" t="str">
        <f>IF(X304="","",VLOOKUP(X304,'シフト記号表（勤務時間帯）'!$C$6:$U$35,19,FALSE))</f>
        <v/>
      </c>
      <c r="Y306" s="240" t="str">
        <f>IF(Y304="","",VLOOKUP(Y304,'シフト記号表（勤務時間帯）'!$C$6:$U$35,19,FALSE))</f>
        <v/>
      </c>
      <c r="Z306" s="238" t="str">
        <f>IF(Z304="","",VLOOKUP(Z304,'シフト記号表（勤務時間帯）'!$C$6:$U$35,19,FALSE))</f>
        <v/>
      </c>
      <c r="AA306" s="239" t="str">
        <f>IF(AA304="","",VLOOKUP(AA304,'シフト記号表（勤務時間帯）'!$C$6:$U$35,19,FALSE))</f>
        <v/>
      </c>
      <c r="AB306" s="239" t="str">
        <f>IF(AB304="","",VLOOKUP(AB304,'シフト記号表（勤務時間帯）'!$C$6:$U$35,19,FALSE))</f>
        <v/>
      </c>
      <c r="AC306" s="239" t="str">
        <f>IF(AC304="","",VLOOKUP(AC304,'シフト記号表（勤務時間帯）'!$C$6:$U$35,19,FALSE))</f>
        <v/>
      </c>
      <c r="AD306" s="239" t="str">
        <f>IF(AD304="","",VLOOKUP(AD304,'シフト記号表（勤務時間帯）'!$C$6:$U$35,19,FALSE))</f>
        <v/>
      </c>
      <c r="AE306" s="239" t="str">
        <f>IF(AE304="","",VLOOKUP(AE304,'シフト記号表（勤務時間帯）'!$C$6:$U$35,19,FALSE))</f>
        <v/>
      </c>
      <c r="AF306" s="240" t="str">
        <f>IF(AF304="","",VLOOKUP(AF304,'シフト記号表（勤務時間帯）'!$C$6:$U$35,19,FALSE))</f>
        <v/>
      </c>
      <c r="AG306" s="238" t="str">
        <f>IF(AG304="","",VLOOKUP(AG304,'シフト記号表（勤務時間帯）'!$C$6:$U$35,19,FALSE))</f>
        <v/>
      </c>
      <c r="AH306" s="239" t="str">
        <f>IF(AH304="","",VLOOKUP(AH304,'シフト記号表（勤務時間帯）'!$C$6:$U$35,19,FALSE))</f>
        <v/>
      </c>
      <c r="AI306" s="239" t="str">
        <f>IF(AI304="","",VLOOKUP(AI304,'シフト記号表（勤務時間帯）'!$C$6:$U$35,19,FALSE))</f>
        <v/>
      </c>
      <c r="AJ306" s="239" t="str">
        <f>IF(AJ304="","",VLOOKUP(AJ304,'シフト記号表（勤務時間帯）'!$C$6:$U$35,19,FALSE))</f>
        <v/>
      </c>
      <c r="AK306" s="239" t="str">
        <f>IF(AK304="","",VLOOKUP(AK304,'シフト記号表（勤務時間帯）'!$C$6:$U$35,19,FALSE))</f>
        <v/>
      </c>
      <c r="AL306" s="239" t="str">
        <f>IF(AL304="","",VLOOKUP(AL304,'シフト記号表（勤務時間帯）'!$C$6:$U$35,19,FALSE))</f>
        <v/>
      </c>
      <c r="AM306" s="240" t="str">
        <f>IF(AM304="","",VLOOKUP(AM304,'シフト記号表（勤務時間帯）'!$C$6:$U$35,19,FALSE))</f>
        <v/>
      </c>
      <c r="AN306" s="238" t="str">
        <f>IF(AN304="","",VLOOKUP(AN304,'シフト記号表（勤務時間帯）'!$C$6:$U$35,19,FALSE))</f>
        <v/>
      </c>
      <c r="AO306" s="239" t="str">
        <f>IF(AO304="","",VLOOKUP(AO304,'シフト記号表（勤務時間帯）'!$C$6:$U$35,19,FALSE))</f>
        <v/>
      </c>
      <c r="AP306" s="239" t="str">
        <f>IF(AP304="","",VLOOKUP(AP304,'シフト記号表（勤務時間帯）'!$C$6:$U$35,19,FALSE))</f>
        <v/>
      </c>
      <c r="AQ306" s="239" t="str">
        <f>IF(AQ304="","",VLOOKUP(AQ304,'シフト記号表（勤務時間帯）'!$C$6:$U$35,19,FALSE))</f>
        <v/>
      </c>
      <c r="AR306" s="239" t="str">
        <f>IF(AR304="","",VLOOKUP(AR304,'シフト記号表（勤務時間帯）'!$C$6:$U$35,19,FALSE))</f>
        <v/>
      </c>
      <c r="AS306" s="239" t="str">
        <f>IF(AS304="","",VLOOKUP(AS304,'シフト記号表（勤務時間帯）'!$C$6:$U$35,19,FALSE))</f>
        <v/>
      </c>
      <c r="AT306" s="240" t="str">
        <f>IF(AT304="","",VLOOKUP(AT304,'シフト記号表（勤務時間帯）'!$C$6:$U$35,19,FALSE))</f>
        <v/>
      </c>
      <c r="AU306" s="238" t="str">
        <f>IF(AU304="","",VLOOKUP(AU304,'シフト記号表（勤務時間帯）'!$C$6:$U$35,19,FALSE))</f>
        <v/>
      </c>
      <c r="AV306" s="239" t="str">
        <f>IF(AV304="","",VLOOKUP(AV304,'シフト記号表（勤務時間帯）'!$C$6:$U$35,19,FALSE))</f>
        <v/>
      </c>
      <c r="AW306" s="239" t="str">
        <f>IF(AW304="","",VLOOKUP(AW304,'シフト記号表（勤務時間帯）'!$C$6:$U$35,19,FALSE))</f>
        <v/>
      </c>
      <c r="AX306" s="1264" t="str">
        <f>IF($BB$3="４週",SUM(S306:AT306),IF($BB$3="暦月",SUM(S306:AW306),""))</f>
        <v/>
      </c>
      <c r="AY306" s="1265"/>
      <c r="AZ306" s="1266" t="str">
        <f>IF($BB$3="４週",AX306/4,IF($BB$3="暦月",'勤務表（参考様式１_100名まで）'!AX306/('勤務表（参考様式１_100名まで）'!$BB$8/7),""))</f>
        <v/>
      </c>
      <c r="BA306" s="1267"/>
      <c r="BB306" s="1251"/>
      <c r="BC306" s="1252"/>
      <c r="BD306" s="1252"/>
      <c r="BE306" s="1252"/>
      <c r="BF306" s="1253"/>
    </row>
    <row r="307" spans="2:58" ht="20.25" customHeight="1" x14ac:dyDescent="0.2">
      <c r="B307" s="1268">
        <f>B304+1</f>
        <v>96</v>
      </c>
      <c r="C307" s="1269"/>
      <c r="D307" s="1270"/>
      <c r="E307" s="1271"/>
      <c r="F307" s="241"/>
      <c r="G307" s="1278"/>
      <c r="H307" s="1281"/>
      <c r="I307" s="1282"/>
      <c r="J307" s="1282"/>
      <c r="K307" s="1283"/>
      <c r="L307" s="1285"/>
      <c r="M307" s="1246"/>
      <c r="N307" s="1246"/>
      <c r="O307" s="1247"/>
      <c r="P307" s="1288" t="s">
        <v>340</v>
      </c>
      <c r="Q307" s="1289"/>
      <c r="R307" s="1290"/>
      <c r="S307" s="230"/>
      <c r="T307" s="231"/>
      <c r="U307" s="231"/>
      <c r="V307" s="231"/>
      <c r="W307" s="231"/>
      <c r="X307" s="231"/>
      <c r="Y307" s="232"/>
      <c r="Z307" s="230"/>
      <c r="AA307" s="231"/>
      <c r="AB307" s="231"/>
      <c r="AC307" s="231"/>
      <c r="AD307" s="231"/>
      <c r="AE307" s="231"/>
      <c r="AF307" s="232"/>
      <c r="AG307" s="230"/>
      <c r="AH307" s="231"/>
      <c r="AI307" s="231"/>
      <c r="AJ307" s="231"/>
      <c r="AK307" s="231"/>
      <c r="AL307" s="231"/>
      <c r="AM307" s="232"/>
      <c r="AN307" s="230"/>
      <c r="AO307" s="231"/>
      <c r="AP307" s="231"/>
      <c r="AQ307" s="231"/>
      <c r="AR307" s="231"/>
      <c r="AS307" s="231"/>
      <c r="AT307" s="232"/>
      <c r="AU307" s="230"/>
      <c r="AV307" s="231"/>
      <c r="AW307" s="231"/>
      <c r="AX307" s="1241"/>
      <c r="AY307" s="1242"/>
      <c r="AZ307" s="1243"/>
      <c r="BA307" s="1244"/>
      <c r="BB307" s="1245"/>
      <c r="BC307" s="1246"/>
      <c r="BD307" s="1246"/>
      <c r="BE307" s="1246"/>
      <c r="BF307" s="1247"/>
    </row>
    <row r="308" spans="2:58" ht="20.25" customHeight="1" x14ac:dyDescent="0.2">
      <c r="B308" s="1268"/>
      <c r="C308" s="1272"/>
      <c r="D308" s="1273"/>
      <c r="E308" s="1274"/>
      <c r="F308" s="233"/>
      <c r="G308" s="1279"/>
      <c r="H308" s="1284"/>
      <c r="I308" s="1282"/>
      <c r="J308" s="1282"/>
      <c r="K308" s="1283"/>
      <c r="L308" s="1286"/>
      <c r="M308" s="1249"/>
      <c r="N308" s="1249"/>
      <c r="O308" s="1250"/>
      <c r="P308" s="1254" t="s">
        <v>341</v>
      </c>
      <c r="Q308" s="1255"/>
      <c r="R308" s="1256"/>
      <c r="S308" s="234" t="str">
        <f>IF(S307="","",VLOOKUP(S307,'シフト記号表（勤務時間帯）'!$C$6:$K$35,9,FALSE))</f>
        <v/>
      </c>
      <c r="T308" s="235" t="str">
        <f>IF(T307="","",VLOOKUP(T307,'シフト記号表（勤務時間帯）'!$C$6:$K$35,9,FALSE))</f>
        <v/>
      </c>
      <c r="U308" s="235" t="str">
        <f>IF(U307="","",VLOOKUP(U307,'シフト記号表（勤務時間帯）'!$C$6:$K$35,9,FALSE))</f>
        <v/>
      </c>
      <c r="V308" s="235" t="str">
        <f>IF(V307="","",VLOOKUP(V307,'シフト記号表（勤務時間帯）'!$C$6:$K$35,9,FALSE))</f>
        <v/>
      </c>
      <c r="W308" s="235" t="str">
        <f>IF(W307="","",VLOOKUP(W307,'シフト記号表（勤務時間帯）'!$C$6:$K$35,9,FALSE))</f>
        <v/>
      </c>
      <c r="X308" s="235" t="str">
        <f>IF(X307="","",VLOOKUP(X307,'シフト記号表（勤務時間帯）'!$C$6:$K$35,9,FALSE))</f>
        <v/>
      </c>
      <c r="Y308" s="236" t="str">
        <f>IF(Y307="","",VLOOKUP(Y307,'シフト記号表（勤務時間帯）'!$C$6:$K$35,9,FALSE))</f>
        <v/>
      </c>
      <c r="Z308" s="234" t="str">
        <f>IF(Z307="","",VLOOKUP(Z307,'シフト記号表（勤務時間帯）'!$C$6:$K$35,9,FALSE))</f>
        <v/>
      </c>
      <c r="AA308" s="235" t="str">
        <f>IF(AA307="","",VLOOKUP(AA307,'シフト記号表（勤務時間帯）'!$C$6:$K$35,9,FALSE))</f>
        <v/>
      </c>
      <c r="AB308" s="235" t="str">
        <f>IF(AB307="","",VLOOKUP(AB307,'シフト記号表（勤務時間帯）'!$C$6:$K$35,9,FALSE))</f>
        <v/>
      </c>
      <c r="AC308" s="235" t="str">
        <f>IF(AC307="","",VLOOKUP(AC307,'シフト記号表（勤務時間帯）'!$C$6:$K$35,9,FALSE))</f>
        <v/>
      </c>
      <c r="AD308" s="235" t="str">
        <f>IF(AD307="","",VLOOKUP(AD307,'シフト記号表（勤務時間帯）'!$C$6:$K$35,9,FALSE))</f>
        <v/>
      </c>
      <c r="AE308" s="235" t="str">
        <f>IF(AE307="","",VLOOKUP(AE307,'シフト記号表（勤務時間帯）'!$C$6:$K$35,9,FALSE))</f>
        <v/>
      </c>
      <c r="AF308" s="236" t="str">
        <f>IF(AF307="","",VLOOKUP(AF307,'シフト記号表（勤務時間帯）'!$C$6:$K$35,9,FALSE))</f>
        <v/>
      </c>
      <c r="AG308" s="234" t="str">
        <f>IF(AG307="","",VLOOKUP(AG307,'シフト記号表（勤務時間帯）'!$C$6:$K$35,9,FALSE))</f>
        <v/>
      </c>
      <c r="AH308" s="235" t="str">
        <f>IF(AH307="","",VLOOKUP(AH307,'シフト記号表（勤務時間帯）'!$C$6:$K$35,9,FALSE))</f>
        <v/>
      </c>
      <c r="AI308" s="235" t="str">
        <f>IF(AI307="","",VLOOKUP(AI307,'シフト記号表（勤務時間帯）'!$C$6:$K$35,9,FALSE))</f>
        <v/>
      </c>
      <c r="AJ308" s="235" t="str">
        <f>IF(AJ307="","",VLOOKUP(AJ307,'シフト記号表（勤務時間帯）'!$C$6:$K$35,9,FALSE))</f>
        <v/>
      </c>
      <c r="AK308" s="235" t="str">
        <f>IF(AK307="","",VLOOKUP(AK307,'シフト記号表（勤務時間帯）'!$C$6:$K$35,9,FALSE))</f>
        <v/>
      </c>
      <c r="AL308" s="235" t="str">
        <f>IF(AL307="","",VLOOKUP(AL307,'シフト記号表（勤務時間帯）'!$C$6:$K$35,9,FALSE))</f>
        <v/>
      </c>
      <c r="AM308" s="236" t="str">
        <f>IF(AM307="","",VLOOKUP(AM307,'シフト記号表（勤務時間帯）'!$C$6:$K$35,9,FALSE))</f>
        <v/>
      </c>
      <c r="AN308" s="234" t="str">
        <f>IF(AN307="","",VLOOKUP(AN307,'シフト記号表（勤務時間帯）'!$C$6:$K$35,9,FALSE))</f>
        <v/>
      </c>
      <c r="AO308" s="235" t="str">
        <f>IF(AO307="","",VLOOKUP(AO307,'シフト記号表（勤務時間帯）'!$C$6:$K$35,9,FALSE))</f>
        <v/>
      </c>
      <c r="AP308" s="235" t="str">
        <f>IF(AP307="","",VLOOKUP(AP307,'シフト記号表（勤務時間帯）'!$C$6:$K$35,9,FALSE))</f>
        <v/>
      </c>
      <c r="AQ308" s="235" t="str">
        <f>IF(AQ307="","",VLOOKUP(AQ307,'シフト記号表（勤務時間帯）'!$C$6:$K$35,9,FALSE))</f>
        <v/>
      </c>
      <c r="AR308" s="235" t="str">
        <f>IF(AR307="","",VLOOKUP(AR307,'シフト記号表（勤務時間帯）'!$C$6:$K$35,9,FALSE))</f>
        <v/>
      </c>
      <c r="AS308" s="235" t="str">
        <f>IF(AS307="","",VLOOKUP(AS307,'シフト記号表（勤務時間帯）'!$C$6:$K$35,9,FALSE))</f>
        <v/>
      </c>
      <c r="AT308" s="236" t="str">
        <f>IF(AT307="","",VLOOKUP(AT307,'シフト記号表（勤務時間帯）'!$C$6:$K$35,9,FALSE))</f>
        <v/>
      </c>
      <c r="AU308" s="234" t="str">
        <f>IF(AU307="","",VLOOKUP(AU307,'シフト記号表（勤務時間帯）'!$C$6:$K$35,9,FALSE))</f>
        <v/>
      </c>
      <c r="AV308" s="235" t="str">
        <f>IF(AV307="","",VLOOKUP(AV307,'シフト記号表（勤務時間帯）'!$C$6:$K$35,9,FALSE))</f>
        <v/>
      </c>
      <c r="AW308" s="235" t="str">
        <f>IF(AW307="","",VLOOKUP(AW307,'シフト記号表（勤務時間帯）'!$C$6:$K$35,9,FALSE))</f>
        <v/>
      </c>
      <c r="AX308" s="1257" t="str">
        <f>IF($BB$3="４週",SUM(S308:AT308),IF($BB$3="暦月",SUM(S308:AW308),""))</f>
        <v/>
      </c>
      <c r="AY308" s="1258"/>
      <c r="AZ308" s="1259" t="str">
        <f>IF($BB$3="４週",AX308/4,IF($BB$3="暦月",'勤務表（参考様式１_100名まで）'!AX308/('勤務表（参考様式１_100名まで）'!$BB$8/7),""))</f>
        <v/>
      </c>
      <c r="BA308" s="1260"/>
      <c r="BB308" s="1248"/>
      <c r="BC308" s="1249"/>
      <c r="BD308" s="1249"/>
      <c r="BE308" s="1249"/>
      <c r="BF308" s="1250"/>
    </row>
    <row r="309" spans="2:58" ht="20.25" customHeight="1" x14ac:dyDescent="0.2">
      <c r="B309" s="1268"/>
      <c r="C309" s="1275"/>
      <c r="D309" s="1276"/>
      <c r="E309" s="1277"/>
      <c r="F309" s="242">
        <f>C307</f>
        <v>0</v>
      </c>
      <c r="G309" s="1280"/>
      <c r="H309" s="1284"/>
      <c r="I309" s="1282"/>
      <c r="J309" s="1282"/>
      <c r="K309" s="1283"/>
      <c r="L309" s="1287"/>
      <c r="M309" s="1252"/>
      <c r="N309" s="1252"/>
      <c r="O309" s="1253"/>
      <c r="P309" s="1261" t="s">
        <v>342</v>
      </c>
      <c r="Q309" s="1262"/>
      <c r="R309" s="1263"/>
      <c r="S309" s="238" t="str">
        <f>IF(S307="","",VLOOKUP(S307,'シフト記号表（勤務時間帯）'!$C$6:$U$35,19,FALSE))</f>
        <v/>
      </c>
      <c r="T309" s="239" t="str">
        <f>IF(T307="","",VLOOKUP(T307,'シフト記号表（勤務時間帯）'!$C$6:$U$35,19,FALSE))</f>
        <v/>
      </c>
      <c r="U309" s="239" t="str">
        <f>IF(U307="","",VLOOKUP(U307,'シフト記号表（勤務時間帯）'!$C$6:$U$35,19,FALSE))</f>
        <v/>
      </c>
      <c r="V309" s="239" t="str">
        <f>IF(V307="","",VLOOKUP(V307,'シフト記号表（勤務時間帯）'!$C$6:$U$35,19,FALSE))</f>
        <v/>
      </c>
      <c r="W309" s="239" t="str">
        <f>IF(W307="","",VLOOKUP(W307,'シフト記号表（勤務時間帯）'!$C$6:$U$35,19,FALSE))</f>
        <v/>
      </c>
      <c r="X309" s="239" t="str">
        <f>IF(X307="","",VLOOKUP(X307,'シフト記号表（勤務時間帯）'!$C$6:$U$35,19,FALSE))</f>
        <v/>
      </c>
      <c r="Y309" s="240" t="str">
        <f>IF(Y307="","",VLOOKUP(Y307,'シフト記号表（勤務時間帯）'!$C$6:$U$35,19,FALSE))</f>
        <v/>
      </c>
      <c r="Z309" s="238" t="str">
        <f>IF(Z307="","",VLOOKUP(Z307,'シフト記号表（勤務時間帯）'!$C$6:$U$35,19,FALSE))</f>
        <v/>
      </c>
      <c r="AA309" s="239" t="str">
        <f>IF(AA307="","",VLOOKUP(AA307,'シフト記号表（勤務時間帯）'!$C$6:$U$35,19,FALSE))</f>
        <v/>
      </c>
      <c r="AB309" s="239" t="str">
        <f>IF(AB307="","",VLOOKUP(AB307,'シフト記号表（勤務時間帯）'!$C$6:$U$35,19,FALSE))</f>
        <v/>
      </c>
      <c r="AC309" s="239" t="str">
        <f>IF(AC307="","",VLOOKUP(AC307,'シフト記号表（勤務時間帯）'!$C$6:$U$35,19,FALSE))</f>
        <v/>
      </c>
      <c r="AD309" s="239" t="str">
        <f>IF(AD307="","",VLOOKUP(AD307,'シフト記号表（勤務時間帯）'!$C$6:$U$35,19,FALSE))</f>
        <v/>
      </c>
      <c r="AE309" s="239" t="str">
        <f>IF(AE307="","",VLOOKUP(AE307,'シフト記号表（勤務時間帯）'!$C$6:$U$35,19,FALSE))</f>
        <v/>
      </c>
      <c r="AF309" s="240" t="str">
        <f>IF(AF307="","",VLOOKUP(AF307,'シフト記号表（勤務時間帯）'!$C$6:$U$35,19,FALSE))</f>
        <v/>
      </c>
      <c r="AG309" s="238" t="str">
        <f>IF(AG307="","",VLOOKUP(AG307,'シフト記号表（勤務時間帯）'!$C$6:$U$35,19,FALSE))</f>
        <v/>
      </c>
      <c r="AH309" s="239" t="str">
        <f>IF(AH307="","",VLOOKUP(AH307,'シフト記号表（勤務時間帯）'!$C$6:$U$35,19,FALSE))</f>
        <v/>
      </c>
      <c r="AI309" s="239" t="str">
        <f>IF(AI307="","",VLOOKUP(AI307,'シフト記号表（勤務時間帯）'!$C$6:$U$35,19,FALSE))</f>
        <v/>
      </c>
      <c r="AJ309" s="239" t="str">
        <f>IF(AJ307="","",VLOOKUP(AJ307,'シフト記号表（勤務時間帯）'!$C$6:$U$35,19,FALSE))</f>
        <v/>
      </c>
      <c r="AK309" s="239" t="str">
        <f>IF(AK307="","",VLOOKUP(AK307,'シフト記号表（勤務時間帯）'!$C$6:$U$35,19,FALSE))</f>
        <v/>
      </c>
      <c r="AL309" s="239" t="str">
        <f>IF(AL307="","",VLOOKUP(AL307,'シフト記号表（勤務時間帯）'!$C$6:$U$35,19,FALSE))</f>
        <v/>
      </c>
      <c r="AM309" s="240" t="str">
        <f>IF(AM307="","",VLOOKUP(AM307,'シフト記号表（勤務時間帯）'!$C$6:$U$35,19,FALSE))</f>
        <v/>
      </c>
      <c r="AN309" s="238" t="str">
        <f>IF(AN307="","",VLOOKUP(AN307,'シフト記号表（勤務時間帯）'!$C$6:$U$35,19,FALSE))</f>
        <v/>
      </c>
      <c r="AO309" s="239" t="str">
        <f>IF(AO307="","",VLOOKUP(AO307,'シフト記号表（勤務時間帯）'!$C$6:$U$35,19,FALSE))</f>
        <v/>
      </c>
      <c r="AP309" s="239" t="str">
        <f>IF(AP307="","",VLOOKUP(AP307,'シフト記号表（勤務時間帯）'!$C$6:$U$35,19,FALSE))</f>
        <v/>
      </c>
      <c r="AQ309" s="239" t="str">
        <f>IF(AQ307="","",VLOOKUP(AQ307,'シフト記号表（勤務時間帯）'!$C$6:$U$35,19,FALSE))</f>
        <v/>
      </c>
      <c r="AR309" s="239" t="str">
        <f>IF(AR307="","",VLOOKUP(AR307,'シフト記号表（勤務時間帯）'!$C$6:$U$35,19,FALSE))</f>
        <v/>
      </c>
      <c r="AS309" s="239" t="str">
        <f>IF(AS307="","",VLOOKUP(AS307,'シフト記号表（勤務時間帯）'!$C$6:$U$35,19,FALSE))</f>
        <v/>
      </c>
      <c r="AT309" s="240" t="str">
        <f>IF(AT307="","",VLOOKUP(AT307,'シフト記号表（勤務時間帯）'!$C$6:$U$35,19,FALSE))</f>
        <v/>
      </c>
      <c r="AU309" s="238" t="str">
        <f>IF(AU307="","",VLOOKUP(AU307,'シフト記号表（勤務時間帯）'!$C$6:$U$35,19,FALSE))</f>
        <v/>
      </c>
      <c r="AV309" s="239" t="str">
        <f>IF(AV307="","",VLOOKUP(AV307,'シフト記号表（勤務時間帯）'!$C$6:$U$35,19,FALSE))</f>
        <v/>
      </c>
      <c r="AW309" s="239" t="str">
        <f>IF(AW307="","",VLOOKUP(AW307,'シフト記号表（勤務時間帯）'!$C$6:$U$35,19,FALSE))</f>
        <v/>
      </c>
      <c r="AX309" s="1264" t="str">
        <f>IF($BB$3="４週",SUM(S309:AT309),IF($BB$3="暦月",SUM(S309:AW309),""))</f>
        <v/>
      </c>
      <c r="AY309" s="1265"/>
      <c r="AZ309" s="1266" t="str">
        <f>IF($BB$3="４週",AX309/4,IF($BB$3="暦月",'勤務表（参考様式１_100名まで）'!AX309/('勤務表（参考様式１_100名まで）'!$BB$8/7),""))</f>
        <v/>
      </c>
      <c r="BA309" s="1267"/>
      <c r="BB309" s="1251"/>
      <c r="BC309" s="1252"/>
      <c r="BD309" s="1252"/>
      <c r="BE309" s="1252"/>
      <c r="BF309" s="1253"/>
    </row>
    <row r="310" spans="2:58" ht="20.25" customHeight="1" x14ac:dyDescent="0.2">
      <c r="B310" s="1268">
        <f>B307+1</f>
        <v>97</v>
      </c>
      <c r="C310" s="1269"/>
      <c r="D310" s="1270"/>
      <c r="E310" s="1271"/>
      <c r="F310" s="241"/>
      <c r="G310" s="1278"/>
      <c r="H310" s="1281"/>
      <c r="I310" s="1282"/>
      <c r="J310" s="1282"/>
      <c r="K310" s="1283"/>
      <c r="L310" s="1285"/>
      <c r="M310" s="1246"/>
      <c r="N310" s="1246"/>
      <c r="O310" s="1247"/>
      <c r="P310" s="1288" t="s">
        <v>340</v>
      </c>
      <c r="Q310" s="1289"/>
      <c r="R310" s="1290"/>
      <c r="S310" s="230"/>
      <c r="T310" s="231"/>
      <c r="U310" s="231"/>
      <c r="V310" s="231"/>
      <c r="W310" s="231"/>
      <c r="X310" s="231"/>
      <c r="Y310" s="232"/>
      <c r="Z310" s="230"/>
      <c r="AA310" s="231"/>
      <c r="AB310" s="231"/>
      <c r="AC310" s="231"/>
      <c r="AD310" s="231"/>
      <c r="AE310" s="231"/>
      <c r="AF310" s="232"/>
      <c r="AG310" s="230"/>
      <c r="AH310" s="231"/>
      <c r="AI310" s="231"/>
      <c r="AJ310" s="231"/>
      <c r="AK310" s="231"/>
      <c r="AL310" s="231"/>
      <c r="AM310" s="232"/>
      <c r="AN310" s="230"/>
      <c r="AO310" s="231"/>
      <c r="AP310" s="231"/>
      <c r="AQ310" s="231"/>
      <c r="AR310" s="231"/>
      <c r="AS310" s="231"/>
      <c r="AT310" s="232"/>
      <c r="AU310" s="230"/>
      <c r="AV310" s="231"/>
      <c r="AW310" s="231"/>
      <c r="AX310" s="1241"/>
      <c r="AY310" s="1242"/>
      <c r="AZ310" s="1243"/>
      <c r="BA310" s="1244"/>
      <c r="BB310" s="1245"/>
      <c r="BC310" s="1246"/>
      <c r="BD310" s="1246"/>
      <c r="BE310" s="1246"/>
      <c r="BF310" s="1247"/>
    </row>
    <row r="311" spans="2:58" ht="20.25" customHeight="1" x14ac:dyDescent="0.2">
      <c r="B311" s="1268"/>
      <c r="C311" s="1272"/>
      <c r="D311" s="1273"/>
      <c r="E311" s="1274"/>
      <c r="F311" s="233"/>
      <c r="G311" s="1279"/>
      <c r="H311" s="1284"/>
      <c r="I311" s="1282"/>
      <c r="J311" s="1282"/>
      <c r="K311" s="1283"/>
      <c r="L311" s="1286"/>
      <c r="M311" s="1249"/>
      <c r="N311" s="1249"/>
      <c r="O311" s="1250"/>
      <c r="P311" s="1254" t="s">
        <v>341</v>
      </c>
      <c r="Q311" s="1255"/>
      <c r="R311" s="1256"/>
      <c r="S311" s="234" t="str">
        <f>IF(S310="","",VLOOKUP(S310,'シフト記号表（勤務時間帯）'!$C$6:$K$35,9,FALSE))</f>
        <v/>
      </c>
      <c r="T311" s="235" t="str">
        <f>IF(T310="","",VLOOKUP(T310,'シフト記号表（勤務時間帯）'!$C$6:$K$35,9,FALSE))</f>
        <v/>
      </c>
      <c r="U311" s="235" t="str">
        <f>IF(U310="","",VLOOKUP(U310,'シフト記号表（勤務時間帯）'!$C$6:$K$35,9,FALSE))</f>
        <v/>
      </c>
      <c r="V311" s="235" t="str">
        <f>IF(V310="","",VLOOKUP(V310,'シフト記号表（勤務時間帯）'!$C$6:$K$35,9,FALSE))</f>
        <v/>
      </c>
      <c r="W311" s="235" t="str">
        <f>IF(W310="","",VLOOKUP(W310,'シフト記号表（勤務時間帯）'!$C$6:$K$35,9,FALSE))</f>
        <v/>
      </c>
      <c r="X311" s="235" t="str">
        <f>IF(X310="","",VLOOKUP(X310,'シフト記号表（勤務時間帯）'!$C$6:$K$35,9,FALSE))</f>
        <v/>
      </c>
      <c r="Y311" s="236" t="str">
        <f>IF(Y310="","",VLOOKUP(Y310,'シフト記号表（勤務時間帯）'!$C$6:$K$35,9,FALSE))</f>
        <v/>
      </c>
      <c r="Z311" s="234" t="str">
        <f>IF(Z310="","",VLOOKUP(Z310,'シフト記号表（勤務時間帯）'!$C$6:$K$35,9,FALSE))</f>
        <v/>
      </c>
      <c r="AA311" s="235" t="str">
        <f>IF(AA310="","",VLOOKUP(AA310,'シフト記号表（勤務時間帯）'!$C$6:$K$35,9,FALSE))</f>
        <v/>
      </c>
      <c r="AB311" s="235" t="str">
        <f>IF(AB310="","",VLOOKUP(AB310,'シフト記号表（勤務時間帯）'!$C$6:$K$35,9,FALSE))</f>
        <v/>
      </c>
      <c r="AC311" s="235" t="str">
        <f>IF(AC310="","",VLOOKUP(AC310,'シフト記号表（勤務時間帯）'!$C$6:$K$35,9,FALSE))</f>
        <v/>
      </c>
      <c r="AD311" s="235" t="str">
        <f>IF(AD310="","",VLOOKUP(AD310,'シフト記号表（勤務時間帯）'!$C$6:$K$35,9,FALSE))</f>
        <v/>
      </c>
      <c r="AE311" s="235" t="str">
        <f>IF(AE310="","",VLOOKUP(AE310,'シフト記号表（勤務時間帯）'!$C$6:$K$35,9,FALSE))</f>
        <v/>
      </c>
      <c r="AF311" s="236" t="str">
        <f>IF(AF310="","",VLOOKUP(AF310,'シフト記号表（勤務時間帯）'!$C$6:$K$35,9,FALSE))</f>
        <v/>
      </c>
      <c r="AG311" s="234" t="str">
        <f>IF(AG310="","",VLOOKUP(AG310,'シフト記号表（勤務時間帯）'!$C$6:$K$35,9,FALSE))</f>
        <v/>
      </c>
      <c r="AH311" s="235" t="str">
        <f>IF(AH310="","",VLOOKUP(AH310,'シフト記号表（勤務時間帯）'!$C$6:$K$35,9,FALSE))</f>
        <v/>
      </c>
      <c r="AI311" s="235" t="str">
        <f>IF(AI310="","",VLOOKUP(AI310,'シフト記号表（勤務時間帯）'!$C$6:$K$35,9,FALSE))</f>
        <v/>
      </c>
      <c r="AJ311" s="235" t="str">
        <f>IF(AJ310="","",VLOOKUP(AJ310,'シフト記号表（勤務時間帯）'!$C$6:$K$35,9,FALSE))</f>
        <v/>
      </c>
      <c r="AK311" s="235" t="str">
        <f>IF(AK310="","",VLOOKUP(AK310,'シフト記号表（勤務時間帯）'!$C$6:$K$35,9,FALSE))</f>
        <v/>
      </c>
      <c r="AL311" s="235" t="str">
        <f>IF(AL310="","",VLOOKUP(AL310,'シフト記号表（勤務時間帯）'!$C$6:$K$35,9,FALSE))</f>
        <v/>
      </c>
      <c r="AM311" s="236" t="str">
        <f>IF(AM310="","",VLOOKUP(AM310,'シフト記号表（勤務時間帯）'!$C$6:$K$35,9,FALSE))</f>
        <v/>
      </c>
      <c r="AN311" s="234" t="str">
        <f>IF(AN310="","",VLOOKUP(AN310,'シフト記号表（勤務時間帯）'!$C$6:$K$35,9,FALSE))</f>
        <v/>
      </c>
      <c r="AO311" s="235" t="str">
        <f>IF(AO310="","",VLOOKUP(AO310,'シフト記号表（勤務時間帯）'!$C$6:$K$35,9,FALSE))</f>
        <v/>
      </c>
      <c r="AP311" s="235" t="str">
        <f>IF(AP310="","",VLOOKUP(AP310,'シフト記号表（勤務時間帯）'!$C$6:$K$35,9,FALSE))</f>
        <v/>
      </c>
      <c r="AQ311" s="235" t="str">
        <f>IF(AQ310="","",VLOOKUP(AQ310,'シフト記号表（勤務時間帯）'!$C$6:$K$35,9,FALSE))</f>
        <v/>
      </c>
      <c r="AR311" s="235" t="str">
        <f>IF(AR310="","",VLOOKUP(AR310,'シフト記号表（勤務時間帯）'!$C$6:$K$35,9,FALSE))</f>
        <v/>
      </c>
      <c r="AS311" s="235" t="str">
        <f>IF(AS310="","",VLOOKUP(AS310,'シフト記号表（勤務時間帯）'!$C$6:$K$35,9,FALSE))</f>
        <v/>
      </c>
      <c r="AT311" s="236" t="str">
        <f>IF(AT310="","",VLOOKUP(AT310,'シフト記号表（勤務時間帯）'!$C$6:$K$35,9,FALSE))</f>
        <v/>
      </c>
      <c r="AU311" s="234" t="str">
        <f>IF(AU310="","",VLOOKUP(AU310,'シフト記号表（勤務時間帯）'!$C$6:$K$35,9,FALSE))</f>
        <v/>
      </c>
      <c r="AV311" s="235" t="str">
        <f>IF(AV310="","",VLOOKUP(AV310,'シフト記号表（勤務時間帯）'!$C$6:$K$35,9,FALSE))</f>
        <v/>
      </c>
      <c r="AW311" s="235" t="str">
        <f>IF(AW310="","",VLOOKUP(AW310,'シフト記号表（勤務時間帯）'!$C$6:$K$35,9,FALSE))</f>
        <v/>
      </c>
      <c r="AX311" s="1257" t="str">
        <f>IF($BB$3="４週",SUM(S311:AT311),IF($BB$3="暦月",SUM(S311:AW311),""))</f>
        <v/>
      </c>
      <c r="AY311" s="1258"/>
      <c r="AZ311" s="1259" t="str">
        <f>IF($BB$3="４週",AX311/4,IF($BB$3="暦月",'勤務表（参考様式１_100名まで）'!AX311/('勤務表（参考様式１_100名まで）'!$BB$8/7),""))</f>
        <v/>
      </c>
      <c r="BA311" s="1260"/>
      <c r="BB311" s="1248"/>
      <c r="BC311" s="1249"/>
      <c r="BD311" s="1249"/>
      <c r="BE311" s="1249"/>
      <c r="BF311" s="1250"/>
    </row>
    <row r="312" spans="2:58" ht="20.25" customHeight="1" x14ac:dyDescent="0.2">
      <c r="B312" s="1268"/>
      <c r="C312" s="1275"/>
      <c r="D312" s="1276"/>
      <c r="E312" s="1277"/>
      <c r="F312" s="242">
        <f>C310</f>
        <v>0</v>
      </c>
      <c r="G312" s="1280"/>
      <c r="H312" s="1284"/>
      <c r="I312" s="1282"/>
      <c r="J312" s="1282"/>
      <c r="K312" s="1283"/>
      <c r="L312" s="1287"/>
      <c r="M312" s="1252"/>
      <c r="N312" s="1252"/>
      <c r="O312" s="1253"/>
      <c r="P312" s="1261" t="s">
        <v>342</v>
      </c>
      <c r="Q312" s="1262"/>
      <c r="R312" s="1263"/>
      <c r="S312" s="238" t="str">
        <f>IF(S310="","",VLOOKUP(S310,'シフト記号表（勤務時間帯）'!$C$6:$U$35,19,FALSE))</f>
        <v/>
      </c>
      <c r="T312" s="239" t="str">
        <f>IF(T310="","",VLOOKUP(T310,'シフト記号表（勤務時間帯）'!$C$6:$U$35,19,FALSE))</f>
        <v/>
      </c>
      <c r="U312" s="239" t="str">
        <f>IF(U310="","",VLOOKUP(U310,'シフト記号表（勤務時間帯）'!$C$6:$U$35,19,FALSE))</f>
        <v/>
      </c>
      <c r="V312" s="239" t="str">
        <f>IF(V310="","",VLOOKUP(V310,'シフト記号表（勤務時間帯）'!$C$6:$U$35,19,FALSE))</f>
        <v/>
      </c>
      <c r="W312" s="239" t="str">
        <f>IF(W310="","",VLOOKUP(W310,'シフト記号表（勤務時間帯）'!$C$6:$U$35,19,FALSE))</f>
        <v/>
      </c>
      <c r="X312" s="239" t="str">
        <f>IF(X310="","",VLOOKUP(X310,'シフト記号表（勤務時間帯）'!$C$6:$U$35,19,FALSE))</f>
        <v/>
      </c>
      <c r="Y312" s="240" t="str">
        <f>IF(Y310="","",VLOOKUP(Y310,'シフト記号表（勤務時間帯）'!$C$6:$U$35,19,FALSE))</f>
        <v/>
      </c>
      <c r="Z312" s="238" t="str">
        <f>IF(Z310="","",VLOOKUP(Z310,'シフト記号表（勤務時間帯）'!$C$6:$U$35,19,FALSE))</f>
        <v/>
      </c>
      <c r="AA312" s="239" t="str">
        <f>IF(AA310="","",VLOOKUP(AA310,'シフト記号表（勤務時間帯）'!$C$6:$U$35,19,FALSE))</f>
        <v/>
      </c>
      <c r="AB312" s="239" t="str">
        <f>IF(AB310="","",VLOOKUP(AB310,'シフト記号表（勤務時間帯）'!$C$6:$U$35,19,FALSE))</f>
        <v/>
      </c>
      <c r="AC312" s="239" t="str">
        <f>IF(AC310="","",VLOOKUP(AC310,'シフト記号表（勤務時間帯）'!$C$6:$U$35,19,FALSE))</f>
        <v/>
      </c>
      <c r="AD312" s="239" t="str">
        <f>IF(AD310="","",VLOOKUP(AD310,'シフト記号表（勤務時間帯）'!$C$6:$U$35,19,FALSE))</f>
        <v/>
      </c>
      <c r="AE312" s="239" t="str">
        <f>IF(AE310="","",VLOOKUP(AE310,'シフト記号表（勤務時間帯）'!$C$6:$U$35,19,FALSE))</f>
        <v/>
      </c>
      <c r="AF312" s="240" t="str">
        <f>IF(AF310="","",VLOOKUP(AF310,'シフト記号表（勤務時間帯）'!$C$6:$U$35,19,FALSE))</f>
        <v/>
      </c>
      <c r="AG312" s="238" t="str">
        <f>IF(AG310="","",VLOOKUP(AG310,'シフト記号表（勤務時間帯）'!$C$6:$U$35,19,FALSE))</f>
        <v/>
      </c>
      <c r="AH312" s="239" t="str">
        <f>IF(AH310="","",VLOOKUP(AH310,'シフト記号表（勤務時間帯）'!$C$6:$U$35,19,FALSE))</f>
        <v/>
      </c>
      <c r="AI312" s="239" t="str">
        <f>IF(AI310="","",VLOOKUP(AI310,'シフト記号表（勤務時間帯）'!$C$6:$U$35,19,FALSE))</f>
        <v/>
      </c>
      <c r="AJ312" s="239" t="str">
        <f>IF(AJ310="","",VLOOKUP(AJ310,'シフト記号表（勤務時間帯）'!$C$6:$U$35,19,FALSE))</f>
        <v/>
      </c>
      <c r="AK312" s="239" t="str">
        <f>IF(AK310="","",VLOOKUP(AK310,'シフト記号表（勤務時間帯）'!$C$6:$U$35,19,FALSE))</f>
        <v/>
      </c>
      <c r="AL312" s="239" t="str">
        <f>IF(AL310="","",VLOOKUP(AL310,'シフト記号表（勤務時間帯）'!$C$6:$U$35,19,FALSE))</f>
        <v/>
      </c>
      <c r="AM312" s="240" t="str">
        <f>IF(AM310="","",VLOOKUP(AM310,'シフト記号表（勤務時間帯）'!$C$6:$U$35,19,FALSE))</f>
        <v/>
      </c>
      <c r="AN312" s="238" t="str">
        <f>IF(AN310="","",VLOOKUP(AN310,'シフト記号表（勤務時間帯）'!$C$6:$U$35,19,FALSE))</f>
        <v/>
      </c>
      <c r="AO312" s="239" t="str">
        <f>IF(AO310="","",VLOOKUP(AO310,'シフト記号表（勤務時間帯）'!$C$6:$U$35,19,FALSE))</f>
        <v/>
      </c>
      <c r="AP312" s="239" t="str">
        <f>IF(AP310="","",VLOOKUP(AP310,'シフト記号表（勤務時間帯）'!$C$6:$U$35,19,FALSE))</f>
        <v/>
      </c>
      <c r="AQ312" s="239" t="str">
        <f>IF(AQ310="","",VLOOKUP(AQ310,'シフト記号表（勤務時間帯）'!$C$6:$U$35,19,FALSE))</f>
        <v/>
      </c>
      <c r="AR312" s="239" t="str">
        <f>IF(AR310="","",VLOOKUP(AR310,'シフト記号表（勤務時間帯）'!$C$6:$U$35,19,FALSE))</f>
        <v/>
      </c>
      <c r="AS312" s="239" t="str">
        <f>IF(AS310="","",VLOOKUP(AS310,'シフト記号表（勤務時間帯）'!$C$6:$U$35,19,FALSE))</f>
        <v/>
      </c>
      <c r="AT312" s="240" t="str">
        <f>IF(AT310="","",VLOOKUP(AT310,'シフト記号表（勤務時間帯）'!$C$6:$U$35,19,FALSE))</f>
        <v/>
      </c>
      <c r="AU312" s="238" t="str">
        <f>IF(AU310="","",VLOOKUP(AU310,'シフト記号表（勤務時間帯）'!$C$6:$U$35,19,FALSE))</f>
        <v/>
      </c>
      <c r="AV312" s="239" t="str">
        <f>IF(AV310="","",VLOOKUP(AV310,'シフト記号表（勤務時間帯）'!$C$6:$U$35,19,FALSE))</f>
        <v/>
      </c>
      <c r="AW312" s="239" t="str">
        <f>IF(AW310="","",VLOOKUP(AW310,'シフト記号表（勤務時間帯）'!$C$6:$U$35,19,FALSE))</f>
        <v/>
      </c>
      <c r="AX312" s="1264" t="str">
        <f>IF($BB$3="４週",SUM(S312:AT312),IF($BB$3="暦月",SUM(S312:AW312),""))</f>
        <v/>
      </c>
      <c r="AY312" s="1265"/>
      <c r="AZ312" s="1266" t="str">
        <f>IF($BB$3="４週",AX312/4,IF($BB$3="暦月",'勤務表（参考様式１_100名まで）'!AX312/('勤務表（参考様式１_100名まで）'!$BB$8/7),""))</f>
        <v/>
      </c>
      <c r="BA312" s="1267"/>
      <c r="BB312" s="1251"/>
      <c r="BC312" s="1252"/>
      <c r="BD312" s="1252"/>
      <c r="BE312" s="1252"/>
      <c r="BF312" s="1253"/>
    </row>
    <row r="313" spans="2:58" ht="20.25" customHeight="1" x14ac:dyDescent="0.2">
      <c r="B313" s="1268">
        <f>B310+1</f>
        <v>98</v>
      </c>
      <c r="C313" s="1269"/>
      <c r="D313" s="1270"/>
      <c r="E313" s="1271"/>
      <c r="F313" s="241"/>
      <c r="G313" s="1278"/>
      <c r="H313" s="1281"/>
      <c r="I313" s="1282"/>
      <c r="J313" s="1282"/>
      <c r="K313" s="1283"/>
      <c r="L313" s="1285"/>
      <c r="M313" s="1246"/>
      <c r="N313" s="1246"/>
      <c r="O313" s="1247"/>
      <c r="P313" s="1288" t="s">
        <v>340</v>
      </c>
      <c r="Q313" s="1289"/>
      <c r="R313" s="1290"/>
      <c r="S313" s="230"/>
      <c r="T313" s="231"/>
      <c r="U313" s="231"/>
      <c r="V313" s="231"/>
      <c r="W313" s="231"/>
      <c r="X313" s="231"/>
      <c r="Y313" s="232"/>
      <c r="Z313" s="230"/>
      <c r="AA313" s="231"/>
      <c r="AB313" s="231"/>
      <c r="AC313" s="231"/>
      <c r="AD313" s="231"/>
      <c r="AE313" s="231"/>
      <c r="AF313" s="232"/>
      <c r="AG313" s="230"/>
      <c r="AH313" s="231"/>
      <c r="AI313" s="231"/>
      <c r="AJ313" s="231"/>
      <c r="AK313" s="231"/>
      <c r="AL313" s="231"/>
      <c r="AM313" s="232"/>
      <c r="AN313" s="230"/>
      <c r="AO313" s="231"/>
      <c r="AP313" s="231"/>
      <c r="AQ313" s="231"/>
      <c r="AR313" s="231"/>
      <c r="AS313" s="231"/>
      <c r="AT313" s="232"/>
      <c r="AU313" s="230"/>
      <c r="AV313" s="231"/>
      <c r="AW313" s="231"/>
      <c r="AX313" s="1241"/>
      <c r="AY313" s="1242"/>
      <c r="AZ313" s="1243"/>
      <c r="BA313" s="1244"/>
      <c r="BB313" s="1245"/>
      <c r="BC313" s="1246"/>
      <c r="BD313" s="1246"/>
      <c r="BE313" s="1246"/>
      <c r="BF313" s="1247"/>
    </row>
    <row r="314" spans="2:58" ht="20.25" customHeight="1" x14ac:dyDescent="0.2">
      <c r="B314" s="1268"/>
      <c r="C314" s="1272"/>
      <c r="D314" s="1273"/>
      <c r="E314" s="1274"/>
      <c r="F314" s="233"/>
      <c r="G314" s="1279"/>
      <c r="H314" s="1284"/>
      <c r="I314" s="1282"/>
      <c r="J314" s="1282"/>
      <c r="K314" s="1283"/>
      <c r="L314" s="1286"/>
      <c r="M314" s="1249"/>
      <c r="N314" s="1249"/>
      <c r="O314" s="1250"/>
      <c r="P314" s="1254" t="s">
        <v>341</v>
      </c>
      <c r="Q314" s="1255"/>
      <c r="R314" s="1256"/>
      <c r="S314" s="234" t="str">
        <f>IF(S313="","",VLOOKUP(S313,'シフト記号表（勤務時間帯）'!$C$6:$K$35,9,FALSE))</f>
        <v/>
      </c>
      <c r="T314" s="235" t="str">
        <f>IF(T313="","",VLOOKUP(T313,'シフト記号表（勤務時間帯）'!$C$6:$K$35,9,FALSE))</f>
        <v/>
      </c>
      <c r="U314" s="235" t="str">
        <f>IF(U313="","",VLOOKUP(U313,'シフト記号表（勤務時間帯）'!$C$6:$K$35,9,FALSE))</f>
        <v/>
      </c>
      <c r="V314" s="235" t="str">
        <f>IF(V313="","",VLOOKUP(V313,'シフト記号表（勤務時間帯）'!$C$6:$K$35,9,FALSE))</f>
        <v/>
      </c>
      <c r="W314" s="235" t="str">
        <f>IF(W313="","",VLOOKUP(W313,'シフト記号表（勤務時間帯）'!$C$6:$K$35,9,FALSE))</f>
        <v/>
      </c>
      <c r="X314" s="235" t="str">
        <f>IF(X313="","",VLOOKUP(X313,'シフト記号表（勤務時間帯）'!$C$6:$K$35,9,FALSE))</f>
        <v/>
      </c>
      <c r="Y314" s="236" t="str">
        <f>IF(Y313="","",VLOOKUP(Y313,'シフト記号表（勤務時間帯）'!$C$6:$K$35,9,FALSE))</f>
        <v/>
      </c>
      <c r="Z314" s="234" t="str">
        <f>IF(Z313="","",VLOOKUP(Z313,'シフト記号表（勤務時間帯）'!$C$6:$K$35,9,FALSE))</f>
        <v/>
      </c>
      <c r="AA314" s="235" t="str">
        <f>IF(AA313="","",VLOOKUP(AA313,'シフト記号表（勤務時間帯）'!$C$6:$K$35,9,FALSE))</f>
        <v/>
      </c>
      <c r="AB314" s="235" t="str">
        <f>IF(AB313="","",VLOOKUP(AB313,'シフト記号表（勤務時間帯）'!$C$6:$K$35,9,FALSE))</f>
        <v/>
      </c>
      <c r="AC314" s="235" t="str">
        <f>IF(AC313="","",VLOOKUP(AC313,'シフト記号表（勤務時間帯）'!$C$6:$K$35,9,FALSE))</f>
        <v/>
      </c>
      <c r="AD314" s="235" t="str">
        <f>IF(AD313="","",VLOOKUP(AD313,'シフト記号表（勤務時間帯）'!$C$6:$K$35,9,FALSE))</f>
        <v/>
      </c>
      <c r="AE314" s="235" t="str">
        <f>IF(AE313="","",VLOOKUP(AE313,'シフト記号表（勤務時間帯）'!$C$6:$K$35,9,FALSE))</f>
        <v/>
      </c>
      <c r="AF314" s="236" t="str">
        <f>IF(AF313="","",VLOOKUP(AF313,'シフト記号表（勤務時間帯）'!$C$6:$K$35,9,FALSE))</f>
        <v/>
      </c>
      <c r="AG314" s="234" t="str">
        <f>IF(AG313="","",VLOOKUP(AG313,'シフト記号表（勤務時間帯）'!$C$6:$K$35,9,FALSE))</f>
        <v/>
      </c>
      <c r="AH314" s="235" t="str">
        <f>IF(AH313="","",VLOOKUP(AH313,'シフト記号表（勤務時間帯）'!$C$6:$K$35,9,FALSE))</f>
        <v/>
      </c>
      <c r="AI314" s="235" t="str">
        <f>IF(AI313="","",VLOOKUP(AI313,'シフト記号表（勤務時間帯）'!$C$6:$K$35,9,FALSE))</f>
        <v/>
      </c>
      <c r="AJ314" s="235" t="str">
        <f>IF(AJ313="","",VLOOKUP(AJ313,'シフト記号表（勤務時間帯）'!$C$6:$K$35,9,FALSE))</f>
        <v/>
      </c>
      <c r="AK314" s="235" t="str">
        <f>IF(AK313="","",VLOOKUP(AK313,'シフト記号表（勤務時間帯）'!$C$6:$K$35,9,FALSE))</f>
        <v/>
      </c>
      <c r="AL314" s="235" t="str">
        <f>IF(AL313="","",VLOOKUP(AL313,'シフト記号表（勤務時間帯）'!$C$6:$K$35,9,FALSE))</f>
        <v/>
      </c>
      <c r="AM314" s="236" t="str">
        <f>IF(AM313="","",VLOOKUP(AM313,'シフト記号表（勤務時間帯）'!$C$6:$K$35,9,FALSE))</f>
        <v/>
      </c>
      <c r="AN314" s="234" t="str">
        <f>IF(AN313="","",VLOOKUP(AN313,'シフト記号表（勤務時間帯）'!$C$6:$K$35,9,FALSE))</f>
        <v/>
      </c>
      <c r="AO314" s="235" t="str">
        <f>IF(AO313="","",VLOOKUP(AO313,'シフト記号表（勤務時間帯）'!$C$6:$K$35,9,FALSE))</f>
        <v/>
      </c>
      <c r="AP314" s="235" t="str">
        <f>IF(AP313="","",VLOOKUP(AP313,'シフト記号表（勤務時間帯）'!$C$6:$K$35,9,FALSE))</f>
        <v/>
      </c>
      <c r="AQ314" s="235" t="str">
        <f>IF(AQ313="","",VLOOKUP(AQ313,'シフト記号表（勤務時間帯）'!$C$6:$K$35,9,FALSE))</f>
        <v/>
      </c>
      <c r="AR314" s="235" t="str">
        <f>IF(AR313="","",VLOOKUP(AR313,'シフト記号表（勤務時間帯）'!$C$6:$K$35,9,FALSE))</f>
        <v/>
      </c>
      <c r="AS314" s="235" t="str">
        <f>IF(AS313="","",VLOOKUP(AS313,'シフト記号表（勤務時間帯）'!$C$6:$K$35,9,FALSE))</f>
        <v/>
      </c>
      <c r="AT314" s="236" t="str">
        <f>IF(AT313="","",VLOOKUP(AT313,'シフト記号表（勤務時間帯）'!$C$6:$K$35,9,FALSE))</f>
        <v/>
      </c>
      <c r="AU314" s="234" t="str">
        <f>IF(AU313="","",VLOOKUP(AU313,'シフト記号表（勤務時間帯）'!$C$6:$K$35,9,FALSE))</f>
        <v/>
      </c>
      <c r="AV314" s="235" t="str">
        <f>IF(AV313="","",VLOOKUP(AV313,'シフト記号表（勤務時間帯）'!$C$6:$K$35,9,FALSE))</f>
        <v/>
      </c>
      <c r="AW314" s="235" t="str">
        <f>IF(AW313="","",VLOOKUP(AW313,'シフト記号表（勤務時間帯）'!$C$6:$K$35,9,FALSE))</f>
        <v/>
      </c>
      <c r="AX314" s="1257" t="str">
        <f>IF($BB$3="４週",SUM(S314:AT314),IF($BB$3="暦月",SUM(S314:AW314),""))</f>
        <v/>
      </c>
      <c r="AY314" s="1258"/>
      <c r="AZ314" s="1259" t="str">
        <f>IF($BB$3="４週",AX314/4,IF($BB$3="暦月",'勤務表（参考様式１_100名まで）'!AX314/('勤務表（参考様式１_100名まで）'!$BB$8/7),""))</f>
        <v/>
      </c>
      <c r="BA314" s="1260"/>
      <c r="BB314" s="1248"/>
      <c r="BC314" s="1249"/>
      <c r="BD314" s="1249"/>
      <c r="BE314" s="1249"/>
      <c r="BF314" s="1250"/>
    </row>
    <row r="315" spans="2:58" ht="20.25" customHeight="1" x14ac:dyDescent="0.2">
      <c r="B315" s="1268"/>
      <c r="C315" s="1275"/>
      <c r="D315" s="1276"/>
      <c r="E315" s="1277"/>
      <c r="F315" s="242">
        <f>C313</f>
        <v>0</v>
      </c>
      <c r="G315" s="1280"/>
      <c r="H315" s="1284"/>
      <c r="I315" s="1282"/>
      <c r="J315" s="1282"/>
      <c r="K315" s="1283"/>
      <c r="L315" s="1287"/>
      <c r="M315" s="1252"/>
      <c r="N315" s="1252"/>
      <c r="O315" s="1253"/>
      <c r="P315" s="1261" t="s">
        <v>342</v>
      </c>
      <c r="Q315" s="1262"/>
      <c r="R315" s="1263"/>
      <c r="S315" s="238" t="str">
        <f>IF(S313="","",VLOOKUP(S313,'シフト記号表（勤務時間帯）'!$C$6:$U$35,19,FALSE))</f>
        <v/>
      </c>
      <c r="T315" s="239" t="str">
        <f>IF(T313="","",VLOOKUP(T313,'シフト記号表（勤務時間帯）'!$C$6:$U$35,19,FALSE))</f>
        <v/>
      </c>
      <c r="U315" s="239" t="str">
        <f>IF(U313="","",VLOOKUP(U313,'シフト記号表（勤務時間帯）'!$C$6:$U$35,19,FALSE))</f>
        <v/>
      </c>
      <c r="V315" s="239" t="str">
        <f>IF(V313="","",VLOOKUP(V313,'シフト記号表（勤務時間帯）'!$C$6:$U$35,19,FALSE))</f>
        <v/>
      </c>
      <c r="W315" s="239" t="str">
        <f>IF(W313="","",VLOOKUP(W313,'シフト記号表（勤務時間帯）'!$C$6:$U$35,19,FALSE))</f>
        <v/>
      </c>
      <c r="X315" s="239" t="str">
        <f>IF(X313="","",VLOOKUP(X313,'シフト記号表（勤務時間帯）'!$C$6:$U$35,19,FALSE))</f>
        <v/>
      </c>
      <c r="Y315" s="240" t="str">
        <f>IF(Y313="","",VLOOKUP(Y313,'シフト記号表（勤務時間帯）'!$C$6:$U$35,19,FALSE))</f>
        <v/>
      </c>
      <c r="Z315" s="238" t="str">
        <f>IF(Z313="","",VLOOKUP(Z313,'シフト記号表（勤務時間帯）'!$C$6:$U$35,19,FALSE))</f>
        <v/>
      </c>
      <c r="AA315" s="239" t="str">
        <f>IF(AA313="","",VLOOKUP(AA313,'シフト記号表（勤務時間帯）'!$C$6:$U$35,19,FALSE))</f>
        <v/>
      </c>
      <c r="AB315" s="239" t="str">
        <f>IF(AB313="","",VLOOKUP(AB313,'シフト記号表（勤務時間帯）'!$C$6:$U$35,19,FALSE))</f>
        <v/>
      </c>
      <c r="AC315" s="239" t="str">
        <f>IF(AC313="","",VLOOKUP(AC313,'シフト記号表（勤務時間帯）'!$C$6:$U$35,19,FALSE))</f>
        <v/>
      </c>
      <c r="AD315" s="239" t="str">
        <f>IF(AD313="","",VLOOKUP(AD313,'シフト記号表（勤務時間帯）'!$C$6:$U$35,19,FALSE))</f>
        <v/>
      </c>
      <c r="AE315" s="239" t="str">
        <f>IF(AE313="","",VLOOKUP(AE313,'シフト記号表（勤務時間帯）'!$C$6:$U$35,19,FALSE))</f>
        <v/>
      </c>
      <c r="AF315" s="240" t="str">
        <f>IF(AF313="","",VLOOKUP(AF313,'シフト記号表（勤務時間帯）'!$C$6:$U$35,19,FALSE))</f>
        <v/>
      </c>
      <c r="AG315" s="238" t="str">
        <f>IF(AG313="","",VLOOKUP(AG313,'シフト記号表（勤務時間帯）'!$C$6:$U$35,19,FALSE))</f>
        <v/>
      </c>
      <c r="AH315" s="239" t="str">
        <f>IF(AH313="","",VLOOKUP(AH313,'シフト記号表（勤務時間帯）'!$C$6:$U$35,19,FALSE))</f>
        <v/>
      </c>
      <c r="AI315" s="239" t="str">
        <f>IF(AI313="","",VLOOKUP(AI313,'シフト記号表（勤務時間帯）'!$C$6:$U$35,19,FALSE))</f>
        <v/>
      </c>
      <c r="AJ315" s="239" t="str">
        <f>IF(AJ313="","",VLOOKUP(AJ313,'シフト記号表（勤務時間帯）'!$C$6:$U$35,19,FALSE))</f>
        <v/>
      </c>
      <c r="AK315" s="239" t="str">
        <f>IF(AK313="","",VLOOKUP(AK313,'シフト記号表（勤務時間帯）'!$C$6:$U$35,19,FALSE))</f>
        <v/>
      </c>
      <c r="AL315" s="239" t="str">
        <f>IF(AL313="","",VLOOKUP(AL313,'シフト記号表（勤務時間帯）'!$C$6:$U$35,19,FALSE))</f>
        <v/>
      </c>
      <c r="AM315" s="240" t="str">
        <f>IF(AM313="","",VLOOKUP(AM313,'シフト記号表（勤務時間帯）'!$C$6:$U$35,19,FALSE))</f>
        <v/>
      </c>
      <c r="AN315" s="238" t="str">
        <f>IF(AN313="","",VLOOKUP(AN313,'シフト記号表（勤務時間帯）'!$C$6:$U$35,19,FALSE))</f>
        <v/>
      </c>
      <c r="AO315" s="239" t="str">
        <f>IF(AO313="","",VLOOKUP(AO313,'シフト記号表（勤務時間帯）'!$C$6:$U$35,19,FALSE))</f>
        <v/>
      </c>
      <c r="AP315" s="239" t="str">
        <f>IF(AP313="","",VLOOKUP(AP313,'シフト記号表（勤務時間帯）'!$C$6:$U$35,19,FALSE))</f>
        <v/>
      </c>
      <c r="AQ315" s="239" t="str">
        <f>IF(AQ313="","",VLOOKUP(AQ313,'シフト記号表（勤務時間帯）'!$C$6:$U$35,19,FALSE))</f>
        <v/>
      </c>
      <c r="AR315" s="239" t="str">
        <f>IF(AR313="","",VLOOKUP(AR313,'シフト記号表（勤務時間帯）'!$C$6:$U$35,19,FALSE))</f>
        <v/>
      </c>
      <c r="AS315" s="239" t="str">
        <f>IF(AS313="","",VLOOKUP(AS313,'シフト記号表（勤務時間帯）'!$C$6:$U$35,19,FALSE))</f>
        <v/>
      </c>
      <c r="AT315" s="240" t="str">
        <f>IF(AT313="","",VLOOKUP(AT313,'シフト記号表（勤務時間帯）'!$C$6:$U$35,19,FALSE))</f>
        <v/>
      </c>
      <c r="AU315" s="238" t="str">
        <f>IF(AU313="","",VLOOKUP(AU313,'シフト記号表（勤務時間帯）'!$C$6:$U$35,19,FALSE))</f>
        <v/>
      </c>
      <c r="AV315" s="239" t="str">
        <f>IF(AV313="","",VLOOKUP(AV313,'シフト記号表（勤務時間帯）'!$C$6:$U$35,19,FALSE))</f>
        <v/>
      </c>
      <c r="AW315" s="239" t="str">
        <f>IF(AW313="","",VLOOKUP(AW313,'シフト記号表（勤務時間帯）'!$C$6:$U$35,19,FALSE))</f>
        <v/>
      </c>
      <c r="AX315" s="1264" t="str">
        <f>IF($BB$3="４週",SUM(S315:AT315),IF($BB$3="暦月",SUM(S315:AW315),""))</f>
        <v/>
      </c>
      <c r="AY315" s="1265"/>
      <c r="AZ315" s="1266" t="str">
        <f>IF($BB$3="４週",AX315/4,IF($BB$3="暦月",'勤務表（参考様式１_100名まで）'!AX315/('勤務表（参考様式１_100名まで）'!$BB$8/7),""))</f>
        <v/>
      </c>
      <c r="BA315" s="1267"/>
      <c r="BB315" s="1251"/>
      <c r="BC315" s="1252"/>
      <c r="BD315" s="1252"/>
      <c r="BE315" s="1252"/>
      <c r="BF315" s="1253"/>
    </row>
    <row r="316" spans="2:58" ht="20.25" customHeight="1" x14ac:dyDescent="0.2">
      <c r="B316" s="1268">
        <f>B313+1</f>
        <v>99</v>
      </c>
      <c r="C316" s="1269"/>
      <c r="D316" s="1270"/>
      <c r="E316" s="1271"/>
      <c r="F316" s="241"/>
      <c r="G316" s="1278"/>
      <c r="H316" s="1281"/>
      <c r="I316" s="1282"/>
      <c r="J316" s="1282"/>
      <c r="K316" s="1283"/>
      <c r="L316" s="1285"/>
      <c r="M316" s="1246"/>
      <c r="N316" s="1246"/>
      <c r="O316" s="1247"/>
      <c r="P316" s="1288" t="s">
        <v>340</v>
      </c>
      <c r="Q316" s="1289"/>
      <c r="R316" s="1290"/>
      <c r="S316" s="230"/>
      <c r="T316" s="231"/>
      <c r="U316" s="231"/>
      <c r="V316" s="231"/>
      <c r="W316" s="231"/>
      <c r="X316" s="231"/>
      <c r="Y316" s="232"/>
      <c r="Z316" s="230"/>
      <c r="AA316" s="231"/>
      <c r="AB316" s="231"/>
      <c r="AC316" s="231"/>
      <c r="AD316" s="231"/>
      <c r="AE316" s="231"/>
      <c r="AF316" s="232"/>
      <c r="AG316" s="230"/>
      <c r="AH316" s="231"/>
      <c r="AI316" s="231"/>
      <c r="AJ316" s="231"/>
      <c r="AK316" s="231"/>
      <c r="AL316" s="231"/>
      <c r="AM316" s="232"/>
      <c r="AN316" s="230"/>
      <c r="AO316" s="231"/>
      <c r="AP316" s="231"/>
      <c r="AQ316" s="231"/>
      <c r="AR316" s="231"/>
      <c r="AS316" s="231"/>
      <c r="AT316" s="232"/>
      <c r="AU316" s="230"/>
      <c r="AV316" s="231"/>
      <c r="AW316" s="231"/>
      <c r="AX316" s="1241"/>
      <c r="AY316" s="1242"/>
      <c r="AZ316" s="1243"/>
      <c r="BA316" s="1244"/>
      <c r="BB316" s="1245"/>
      <c r="BC316" s="1246"/>
      <c r="BD316" s="1246"/>
      <c r="BE316" s="1246"/>
      <c r="BF316" s="1247"/>
    </row>
    <row r="317" spans="2:58" ht="20.25" customHeight="1" x14ac:dyDescent="0.2">
      <c r="B317" s="1268"/>
      <c r="C317" s="1272"/>
      <c r="D317" s="1273"/>
      <c r="E317" s="1274"/>
      <c r="F317" s="233"/>
      <c r="G317" s="1279"/>
      <c r="H317" s="1284"/>
      <c r="I317" s="1282"/>
      <c r="J317" s="1282"/>
      <c r="K317" s="1283"/>
      <c r="L317" s="1286"/>
      <c r="M317" s="1249"/>
      <c r="N317" s="1249"/>
      <c r="O317" s="1250"/>
      <c r="P317" s="1254" t="s">
        <v>341</v>
      </c>
      <c r="Q317" s="1255"/>
      <c r="R317" s="1256"/>
      <c r="S317" s="234" t="str">
        <f>IF(S316="","",VLOOKUP(S316,'シフト記号表（勤務時間帯）'!$C$6:$K$35,9,FALSE))</f>
        <v/>
      </c>
      <c r="T317" s="235" t="str">
        <f>IF(T316="","",VLOOKUP(T316,'シフト記号表（勤務時間帯）'!$C$6:$K$35,9,FALSE))</f>
        <v/>
      </c>
      <c r="U317" s="235" t="str">
        <f>IF(U316="","",VLOOKUP(U316,'シフト記号表（勤務時間帯）'!$C$6:$K$35,9,FALSE))</f>
        <v/>
      </c>
      <c r="V317" s="235" t="str">
        <f>IF(V316="","",VLOOKUP(V316,'シフト記号表（勤務時間帯）'!$C$6:$K$35,9,FALSE))</f>
        <v/>
      </c>
      <c r="W317" s="235" t="str">
        <f>IF(W316="","",VLOOKUP(W316,'シフト記号表（勤務時間帯）'!$C$6:$K$35,9,FALSE))</f>
        <v/>
      </c>
      <c r="X317" s="235" t="str">
        <f>IF(X316="","",VLOOKUP(X316,'シフト記号表（勤務時間帯）'!$C$6:$K$35,9,FALSE))</f>
        <v/>
      </c>
      <c r="Y317" s="236" t="str">
        <f>IF(Y316="","",VLOOKUP(Y316,'シフト記号表（勤務時間帯）'!$C$6:$K$35,9,FALSE))</f>
        <v/>
      </c>
      <c r="Z317" s="234" t="str">
        <f>IF(Z316="","",VLOOKUP(Z316,'シフト記号表（勤務時間帯）'!$C$6:$K$35,9,FALSE))</f>
        <v/>
      </c>
      <c r="AA317" s="235" t="str">
        <f>IF(AA316="","",VLOOKUP(AA316,'シフト記号表（勤務時間帯）'!$C$6:$K$35,9,FALSE))</f>
        <v/>
      </c>
      <c r="AB317" s="235" t="str">
        <f>IF(AB316="","",VLOOKUP(AB316,'シフト記号表（勤務時間帯）'!$C$6:$K$35,9,FALSE))</f>
        <v/>
      </c>
      <c r="AC317" s="235" t="str">
        <f>IF(AC316="","",VLOOKUP(AC316,'シフト記号表（勤務時間帯）'!$C$6:$K$35,9,FALSE))</f>
        <v/>
      </c>
      <c r="AD317" s="235" t="str">
        <f>IF(AD316="","",VLOOKUP(AD316,'シフト記号表（勤務時間帯）'!$C$6:$K$35,9,FALSE))</f>
        <v/>
      </c>
      <c r="AE317" s="235" t="str">
        <f>IF(AE316="","",VLOOKUP(AE316,'シフト記号表（勤務時間帯）'!$C$6:$K$35,9,FALSE))</f>
        <v/>
      </c>
      <c r="AF317" s="236" t="str">
        <f>IF(AF316="","",VLOOKUP(AF316,'シフト記号表（勤務時間帯）'!$C$6:$K$35,9,FALSE))</f>
        <v/>
      </c>
      <c r="AG317" s="234" t="str">
        <f>IF(AG316="","",VLOOKUP(AG316,'シフト記号表（勤務時間帯）'!$C$6:$K$35,9,FALSE))</f>
        <v/>
      </c>
      <c r="AH317" s="235" t="str">
        <f>IF(AH316="","",VLOOKUP(AH316,'シフト記号表（勤務時間帯）'!$C$6:$K$35,9,FALSE))</f>
        <v/>
      </c>
      <c r="AI317" s="235" t="str">
        <f>IF(AI316="","",VLOOKUP(AI316,'シフト記号表（勤務時間帯）'!$C$6:$K$35,9,FALSE))</f>
        <v/>
      </c>
      <c r="AJ317" s="235" t="str">
        <f>IF(AJ316="","",VLOOKUP(AJ316,'シフト記号表（勤務時間帯）'!$C$6:$K$35,9,FALSE))</f>
        <v/>
      </c>
      <c r="AK317" s="235" t="str">
        <f>IF(AK316="","",VLOOKUP(AK316,'シフト記号表（勤務時間帯）'!$C$6:$K$35,9,FALSE))</f>
        <v/>
      </c>
      <c r="AL317" s="235" t="str">
        <f>IF(AL316="","",VLOOKUP(AL316,'シフト記号表（勤務時間帯）'!$C$6:$K$35,9,FALSE))</f>
        <v/>
      </c>
      <c r="AM317" s="236" t="str">
        <f>IF(AM316="","",VLOOKUP(AM316,'シフト記号表（勤務時間帯）'!$C$6:$K$35,9,FALSE))</f>
        <v/>
      </c>
      <c r="AN317" s="234" t="str">
        <f>IF(AN316="","",VLOOKUP(AN316,'シフト記号表（勤務時間帯）'!$C$6:$K$35,9,FALSE))</f>
        <v/>
      </c>
      <c r="AO317" s="235" t="str">
        <f>IF(AO316="","",VLOOKUP(AO316,'シフト記号表（勤務時間帯）'!$C$6:$K$35,9,FALSE))</f>
        <v/>
      </c>
      <c r="AP317" s="235" t="str">
        <f>IF(AP316="","",VLOOKUP(AP316,'シフト記号表（勤務時間帯）'!$C$6:$K$35,9,FALSE))</f>
        <v/>
      </c>
      <c r="AQ317" s="235" t="str">
        <f>IF(AQ316="","",VLOOKUP(AQ316,'シフト記号表（勤務時間帯）'!$C$6:$K$35,9,FALSE))</f>
        <v/>
      </c>
      <c r="AR317" s="235" t="str">
        <f>IF(AR316="","",VLOOKUP(AR316,'シフト記号表（勤務時間帯）'!$C$6:$K$35,9,FALSE))</f>
        <v/>
      </c>
      <c r="AS317" s="235" t="str">
        <f>IF(AS316="","",VLOOKUP(AS316,'シフト記号表（勤務時間帯）'!$C$6:$K$35,9,FALSE))</f>
        <v/>
      </c>
      <c r="AT317" s="236" t="str">
        <f>IF(AT316="","",VLOOKUP(AT316,'シフト記号表（勤務時間帯）'!$C$6:$K$35,9,FALSE))</f>
        <v/>
      </c>
      <c r="AU317" s="234" t="str">
        <f>IF(AU316="","",VLOOKUP(AU316,'シフト記号表（勤務時間帯）'!$C$6:$K$35,9,FALSE))</f>
        <v/>
      </c>
      <c r="AV317" s="235" t="str">
        <f>IF(AV316="","",VLOOKUP(AV316,'シフト記号表（勤務時間帯）'!$C$6:$K$35,9,FALSE))</f>
        <v/>
      </c>
      <c r="AW317" s="235" t="str">
        <f>IF(AW316="","",VLOOKUP(AW316,'シフト記号表（勤務時間帯）'!$C$6:$K$35,9,FALSE))</f>
        <v/>
      </c>
      <c r="AX317" s="1257" t="str">
        <f>IF($BB$3="４週",SUM(S317:AT317),IF($BB$3="暦月",SUM(S317:AW317),""))</f>
        <v/>
      </c>
      <c r="AY317" s="1258"/>
      <c r="AZ317" s="1259" t="str">
        <f>IF($BB$3="４週",AX317/4,IF($BB$3="暦月",'勤務表（参考様式１_100名まで）'!AX317/('勤務表（参考様式１_100名まで）'!$BB$8/7),""))</f>
        <v/>
      </c>
      <c r="BA317" s="1260"/>
      <c r="BB317" s="1248"/>
      <c r="BC317" s="1249"/>
      <c r="BD317" s="1249"/>
      <c r="BE317" s="1249"/>
      <c r="BF317" s="1250"/>
    </row>
    <row r="318" spans="2:58" ht="20.25" customHeight="1" x14ac:dyDescent="0.2">
      <c r="B318" s="1268"/>
      <c r="C318" s="1275"/>
      <c r="D318" s="1276"/>
      <c r="E318" s="1277"/>
      <c r="F318" s="242">
        <f>C316</f>
        <v>0</v>
      </c>
      <c r="G318" s="1280"/>
      <c r="H318" s="1284"/>
      <c r="I318" s="1282"/>
      <c r="J318" s="1282"/>
      <c r="K318" s="1283"/>
      <c r="L318" s="1287"/>
      <c r="M318" s="1252"/>
      <c r="N318" s="1252"/>
      <c r="O318" s="1253"/>
      <c r="P318" s="1261" t="s">
        <v>342</v>
      </c>
      <c r="Q318" s="1262"/>
      <c r="R318" s="1263"/>
      <c r="S318" s="238" t="str">
        <f>IF(S316="","",VLOOKUP(S316,'シフト記号表（勤務時間帯）'!$C$6:$U$35,19,FALSE))</f>
        <v/>
      </c>
      <c r="T318" s="239" t="str">
        <f>IF(T316="","",VLOOKUP(T316,'シフト記号表（勤務時間帯）'!$C$6:$U$35,19,FALSE))</f>
        <v/>
      </c>
      <c r="U318" s="239" t="str">
        <f>IF(U316="","",VLOOKUP(U316,'シフト記号表（勤務時間帯）'!$C$6:$U$35,19,FALSE))</f>
        <v/>
      </c>
      <c r="V318" s="239" t="str">
        <f>IF(V316="","",VLOOKUP(V316,'シフト記号表（勤務時間帯）'!$C$6:$U$35,19,FALSE))</f>
        <v/>
      </c>
      <c r="W318" s="239" t="str">
        <f>IF(W316="","",VLOOKUP(W316,'シフト記号表（勤務時間帯）'!$C$6:$U$35,19,FALSE))</f>
        <v/>
      </c>
      <c r="X318" s="239" t="str">
        <f>IF(X316="","",VLOOKUP(X316,'シフト記号表（勤務時間帯）'!$C$6:$U$35,19,FALSE))</f>
        <v/>
      </c>
      <c r="Y318" s="240" t="str">
        <f>IF(Y316="","",VLOOKUP(Y316,'シフト記号表（勤務時間帯）'!$C$6:$U$35,19,FALSE))</f>
        <v/>
      </c>
      <c r="Z318" s="238" t="str">
        <f>IF(Z316="","",VLOOKUP(Z316,'シフト記号表（勤務時間帯）'!$C$6:$U$35,19,FALSE))</f>
        <v/>
      </c>
      <c r="AA318" s="239" t="str">
        <f>IF(AA316="","",VLOOKUP(AA316,'シフト記号表（勤務時間帯）'!$C$6:$U$35,19,FALSE))</f>
        <v/>
      </c>
      <c r="AB318" s="239" t="str">
        <f>IF(AB316="","",VLOOKUP(AB316,'シフト記号表（勤務時間帯）'!$C$6:$U$35,19,FALSE))</f>
        <v/>
      </c>
      <c r="AC318" s="239" t="str">
        <f>IF(AC316="","",VLOOKUP(AC316,'シフト記号表（勤務時間帯）'!$C$6:$U$35,19,FALSE))</f>
        <v/>
      </c>
      <c r="AD318" s="239" t="str">
        <f>IF(AD316="","",VLOOKUP(AD316,'シフト記号表（勤務時間帯）'!$C$6:$U$35,19,FALSE))</f>
        <v/>
      </c>
      <c r="AE318" s="239" t="str">
        <f>IF(AE316="","",VLOOKUP(AE316,'シフト記号表（勤務時間帯）'!$C$6:$U$35,19,FALSE))</f>
        <v/>
      </c>
      <c r="AF318" s="240" t="str">
        <f>IF(AF316="","",VLOOKUP(AF316,'シフト記号表（勤務時間帯）'!$C$6:$U$35,19,FALSE))</f>
        <v/>
      </c>
      <c r="AG318" s="238" t="str">
        <f>IF(AG316="","",VLOOKUP(AG316,'シフト記号表（勤務時間帯）'!$C$6:$U$35,19,FALSE))</f>
        <v/>
      </c>
      <c r="AH318" s="239" t="str">
        <f>IF(AH316="","",VLOOKUP(AH316,'シフト記号表（勤務時間帯）'!$C$6:$U$35,19,FALSE))</f>
        <v/>
      </c>
      <c r="AI318" s="239" t="str">
        <f>IF(AI316="","",VLOOKUP(AI316,'シフト記号表（勤務時間帯）'!$C$6:$U$35,19,FALSE))</f>
        <v/>
      </c>
      <c r="AJ318" s="239" t="str">
        <f>IF(AJ316="","",VLOOKUP(AJ316,'シフト記号表（勤務時間帯）'!$C$6:$U$35,19,FALSE))</f>
        <v/>
      </c>
      <c r="AK318" s="239" t="str">
        <f>IF(AK316="","",VLOOKUP(AK316,'シフト記号表（勤務時間帯）'!$C$6:$U$35,19,FALSE))</f>
        <v/>
      </c>
      <c r="AL318" s="239" t="str">
        <f>IF(AL316="","",VLOOKUP(AL316,'シフト記号表（勤務時間帯）'!$C$6:$U$35,19,FALSE))</f>
        <v/>
      </c>
      <c r="AM318" s="240" t="str">
        <f>IF(AM316="","",VLOOKUP(AM316,'シフト記号表（勤務時間帯）'!$C$6:$U$35,19,FALSE))</f>
        <v/>
      </c>
      <c r="AN318" s="238" t="str">
        <f>IF(AN316="","",VLOOKUP(AN316,'シフト記号表（勤務時間帯）'!$C$6:$U$35,19,FALSE))</f>
        <v/>
      </c>
      <c r="AO318" s="239" t="str">
        <f>IF(AO316="","",VLOOKUP(AO316,'シフト記号表（勤務時間帯）'!$C$6:$U$35,19,FALSE))</f>
        <v/>
      </c>
      <c r="AP318" s="239" t="str">
        <f>IF(AP316="","",VLOOKUP(AP316,'シフト記号表（勤務時間帯）'!$C$6:$U$35,19,FALSE))</f>
        <v/>
      </c>
      <c r="AQ318" s="239" t="str">
        <f>IF(AQ316="","",VLOOKUP(AQ316,'シフト記号表（勤務時間帯）'!$C$6:$U$35,19,FALSE))</f>
        <v/>
      </c>
      <c r="AR318" s="239" t="str">
        <f>IF(AR316="","",VLOOKUP(AR316,'シフト記号表（勤務時間帯）'!$C$6:$U$35,19,FALSE))</f>
        <v/>
      </c>
      <c r="AS318" s="239" t="str">
        <f>IF(AS316="","",VLOOKUP(AS316,'シフト記号表（勤務時間帯）'!$C$6:$U$35,19,FALSE))</f>
        <v/>
      </c>
      <c r="AT318" s="240" t="str">
        <f>IF(AT316="","",VLOOKUP(AT316,'シフト記号表（勤務時間帯）'!$C$6:$U$35,19,FALSE))</f>
        <v/>
      </c>
      <c r="AU318" s="238" t="str">
        <f>IF(AU316="","",VLOOKUP(AU316,'シフト記号表（勤務時間帯）'!$C$6:$U$35,19,FALSE))</f>
        <v/>
      </c>
      <c r="AV318" s="239" t="str">
        <f>IF(AV316="","",VLOOKUP(AV316,'シフト記号表（勤務時間帯）'!$C$6:$U$35,19,FALSE))</f>
        <v/>
      </c>
      <c r="AW318" s="239" t="str">
        <f>IF(AW316="","",VLOOKUP(AW316,'シフト記号表（勤務時間帯）'!$C$6:$U$35,19,FALSE))</f>
        <v/>
      </c>
      <c r="AX318" s="1264" t="str">
        <f>IF($BB$3="４週",SUM(S318:AT318),IF($BB$3="暦月",SUM(S318:AW318),""))</f>
        <v/>
      </c>
      <c r="AY318" s="1265"/>
      <c r="AZ318" s="1266" t="str">
        <f>IF($BB$3="４週",AX318/4,IF($BB$3="暦月",'勤務表（参考様式１_100名まで）'!AX318/('勤務表（参考様式１_100名まで）'!$BB$8/7),""))</f>
        <v/>
      </c>
      <c r="BA318" s="1267"/>
      <c r="BB318" s="1251"/>
      <c r="BC318" s="1252"/>
      <c r="BD318" s="1252"/>
      <c r="BE318" s="1252"/>
      <c r="BF318" s="1253"/>
    </row>
    <row r="319" spans="2:58" ht="20.25" customHeight="1" x14ac:dyDescent="0.2">
      <c r="B319" s="1268">
        <f>B316+1</f>
        <v>100</v>
      </c>
      <c r="C319" s="1269"/>
      <c r="D319" s="1270"/>
      <c r="E319" s="1271"/>
      <c r="F319" s="241"/>
      <c r="G319" s="1278"/>
      <c r="H319" s="1281"/>
      <c r="I319" s="1282"/>
      <c r="J319" s="1282"/>
      <c r="K319" s="1283"/>
      <c r="L319" s="1285"/>
      <c r="M319" s="1246"/>
      <c r="N319" s="1246"/>
      <c r="O319" s="1247"/>
      <c r="P319" s="1288" t="s">
        <v>340</v>
      </c>
      <c r="Q319" s="1289"/>
      <c r="R319" s="1290"/>
      <c r="S319" s="230"/>
      <c r="T319" s="231"/>
      <c r="U319" s="231"/>
      <c r="V319" s="231"/>
      <c r="W319" s="231"/>
      <c r="X319" s="231"/>
      <c r="Y319" s="232"/>
      <c r="Z319" s="230"/>
      <c r="AA319" s="231"/>
      <c r="AB319" s="231"/>
      <c r="AC319" s="231"/>
      <c r="AD319" s="231"/>
      <c r="AE319" s="231"/>
      <c r="AF319" s="232"/>
      <c r="AG319" s="230"/>
      <c r="AH319" s="231"/>
      <c r="AI319" s="231"/>
      <c r="AJ319" s="231"/>
      <c r="AK319" s="231"/>
      <c r="AL319" s="231"/>
      <c r="AM319" s="232"/>
      <c r="AN319" s="230"/>
      <c r="AO319" s="231"/>
      <c r="AP319" s="231"/>
      <c r="AQ319" s="231"/>
      <c r="AR319" s="231"/>
      <c r="AS319" s="231"/>
      <c r="AT319" s="232"/>
      <c r="AU319" s="230"/>
      <c r="AV319" s="231"/>
      <c r="AW319" s="231"/>
      <c r="AX319" s="1241"/>
      <c r="AY319" s="1242"/>
      <c r="AZ319" s="1243"/>
      <c r="BA319" s="1244"/>
      <c r="BB319" s="1245"/>
      <c r="BC319" s="1246"/>
      <c r="BD319" s="1246"/>
      <c r="BE319" s="1246"/>
      <c r="BF319" s="1247"/>
    </row>
    <row r="320" spans="2:58" ht="20.25" customHeight="1" x14ac:dyDescent="0.2">
      <c r="B320" s="1268"/>
      <c r="C320" s="1272"/>
      <c r="D320" s="1273"/>
      <c r="E320" s="1274"/>
      <c r="F320" s="233"/>
      <c r="G320" s="1279"/>
      <c r="H320" s="1284"/>
      <c r="I320" s="1282"/>
      <c r="J320" s="1282"/>
      <c r="K320" s="1283"/>
      <c r="L320" s="1286"/>
      <c r="M320" s="1249"/>
      <c r="N320" s="1249"/>
      <c r="O320" s="1250"/>
      <c r="P320" s="1254" t="s">
        <v>341</v>
      </c>
      <c r="Q320" s="1255"/>
      <c r="R320" s="1256"/>
      <c r="S320" s="234" t="str">
        <f>IF(S319="","",VLOOKUP(S319,'シフト記号表（勤務時間帯）'!$C$6:$K$35,9,FALSE))</f>
        <v/>
      </c>
      <c r="T320" s="235" t="str">
        <f>IF(T319="","",VLOOKUP(T319,'シフト記号表（勤務時間帯）'!$C$6:$K$35,9,FALSE))</f>
        <v/>
      </c>
      <c r="U320" s="235" t="str">
        <f>IF(U319="","",VLOOKUP(U319,'シフト記号表（勤務時間帯）'!$C$6:$K$35,9,FALSE))</f>
        <v/>
      </c>
      <c r="V320" s="235" t="str">
        <f>IF(V319="","",VLOOKUP(V319,'シフト記号表（勤務時間帯）'!$C$6:$K$35,9,FALSE))</f>
        <v/>
      </c>
      <c r="W320" s="235" t="str">
        <f>IF(W319="","",VLOOKUP(W319,'シフト記号表（勤務時間帯）'!$C$6:$K$35,9,FALSE))</f>
        <v/>
      </c>
      <c r="X320" s="235" t="str">
        <f>IF(X319="","",VLOOKUP(X319,'シフト記号表（勤務時間帯）'!$C$6:$K$35,9,FALSE))</f>
        <v/>
      </c>
      <c r="Y320" s="236" t="str">
        <f>IF(Y319="","",VLOOKUP(Y319,'シフト記号表（勤務時間帯）'!$C$6:$K$35,9,FALSE))</f>
        <v/>
      </c>
      <c r="Z320" s="234" t="str">
        <f>IF(Z319="","",VLOOKUP(Z319,'シフト記号表（勤務時間帯）'!$C$6:$K$35,9,FALSE))</f>
        <v/>
      </c>
      <c r="AA320" s="235" t="str">
        <f>IF(AA319="","",VLOOKUP(AA319,'シフト記号表（勤務時間帯）'!$C$6:$K$35,9,FALSE))</f>
        <v/>
      </c>
      <c r="AB320" s="235" t="str">
        <f>IF(AB319="","",VLOOKUP(AB319,'シフト記号表（勤務時間帯）'!$C$6:$K$35,9,FALSE))</f>
        <v/>
      </c>
      <c r="AC320" s="235" t="str">
        <f>IF(AC319="","",VLOOKUP(AC319,'シフト記号表（勤務時間帯）'!$C$6:$K$35,9,FALSE))</f>
        <v/>
      </c>
      <c r="AD320" s="235" t="str">
        <f>IF(AD319="","",VLOOKUP(AD319,'シフト記号表（勤務時間帯）'!$C$6:$K$35,9,FALSE))</f>
        <v/>
      </c>
      <c r="AE320" s="235" t="str">
        <f>IF(AE319="","",VLOOKUP(AE319,'シフト記号表（勤務時間帯）'!$C$6:$K$35,9,FALSE))</f>
        <v/>
      </c>
      <c r="AF320" s="236" t="str">
        <f>IF(AF319="","",VLOOKUP(AF319,'シフト記号表（勤務時間帯）'!$C$6:$K$35,9,FALSE))</f>
        <v/>
      </c>
      <c r="AG320" s="234" t="str">
        <f>IF(AG319="","",VLOOKUP(AG319,'シフト記号表（勤務時間帯）'!$C$6:$K$35,9,FALSE))</f>
        <v/>
      </c>
      <c r="AH320" s="235" t="str">
        <f>IF(AH319="","",VLOOKUP(AH319,'シフト記号表（勤務時間帯）'!$C$6:$K$35,9,FALSE))</f>
        <v/>
      </c>
      <c r="AI320" s="235" t="str">
        <f>IF(AI319="","",VLOOKUP(AI319,'シフト記号表（勤務時間帯）'!$C$6:$K$35,9,FALSE))</f>
        <v/>
      </c>
      <c r="AJ320" s="235" t="str">
        <f>IF(AJ319="","",VLOOKUP(AJ319,'シフト記号表（勤務時間帯）'!$C$6:$K$35,9,FALSE))</f>
        <v/>
      </c>
      <c r="AK320" s="235" t="str">
        <f>IF(AK319="","",VLOOKUP(AK319,'シフト記号表（勤務時間帯）'!$C$6:$K$35,9,FALSE))</f>
        <v/>
      </c>
      <c r="AL320" s="235" t="str">
        <f>IF(AL319="","",VLOOKUP(AL319,'シフト記号表（勤務時間帯）'!$C$6:$K$35,9,FALSE))</f>
        <v/>
      </c>
      <c r="AM320" s="236" t="str">
        <f>IF(AM319="","",VLOOKUP(AM319,'シフト記号表（勤務時間帯）'!$C$6:$K$35,9,FALSE))</f>
        <v/>
      </c>
      <c r="AN320" s="234" t="str">
        <f>IF(AN319="","",VLOOKUP(AN319,'シフト記号表（勤務時間帯）'!$C$6:$K$35,9,FALSE))</f>
        <v/>
      </c>
      <c r="AO320" s="235" t="str">
        <f>IF(AO319="","",VLOOKUP(AO319,'シフト記号表（勤務時間帯）'!$C$6:$K$35,9,FALSE))</f>
        <v/>
      </c>
      <c r="AP320" s="235" t="str">
        <f>IF(AP319="","",VLOOKUP(AP319,'シフト記号表（勤務時間帯）'!$C$6:$K$35,9,FALSE))</f>
        <v/>
      </c>
      <c r="AQ320" s="235" t="str">
        <f>IF(AQ319="","",VLOOKUP(AQ319,'シフト記号表（勤務時間帯）'!$C$6:$K$35,9,FALSE))</f>
        <v/>
      </c>
      <c r="AR320" s="235" t="str">
        <f>IF(AR319="","",VLOOKUP(AR319,'シフト記号表（勤務時間帯）'!$C$6:$K$35,9,FALSE))</f>
        <v/>
      </c>
      <c r="AS320" s="235" t="str">
        <f>IF(AS319="","",VLOOKUP(AS319,'シフト記号表（勤務時間帯）'!$C$6:$K$35,9,FALSE))</f>
        <v/>
      </c>
      <c r="AT320" s="236" t="str">
        <f>IF(AT319="","",VLOOKUP(AT319,'シフト記号表（勤務時間帯）'!$C$6:$K$35,9,FALSE))</f>
        <v/>
      </c>
      <c r="AU320" s="234" t="str">
        <f>IF(AU319="","",VLOOKUP(AU319,'シフト記号表（勤務時間帯）'!$C$6:$K$35,9,FALSE))</f>
        <v/>
      </c>
      <c r="AV320" s="235" t="str">
        <f>IF(AV319="","",VLOOKUP(AV319,'シフト記号表（勤務時間帯）'!$C$6:$K$35,9,FALSE))</f>
        <v/>
      </c>
      <c r="AW320" s="235" t="str">
        <f>IF(AW319="","",VLOOKUP(AW319,'シフト記号表（勤務時間帯）'!$C$6:$K$35,9,FALSE))</f>
        <v/>
      </c>
      <c r="AX320" s="1257" t="str">
        <f>IF($BB$3="４週",SUM(S320:AT320),IF($BB$3="暦月",SUM(S320:AW320),""))</f>
        <v/>
      </c>
      <c r="AY320" s="1258"/>
      <c r="AZ320" s="1259" t="str">
        <f>IF($BB$3="４週",AX320/4,IF($BB$3="暦月",'勤務表（参考様式１_100名まで）'!AX320/('勤務表（参考様式１_100名まで）'!$BB$8/7),""))</f>
        <v/>
      </c>
      <c r="BA320" s="1260"/>
      <c r="BB320" s="1248"/>
      <c r="BC320" s="1249"/>
      <c r="BD320" s="1249"/>
      <c r="BE320" s="1249"/>
      <c r="BF320" s="1250"/>
    </row>
    <row r="321" spans="1:73" ht="20.25" customHeight="1" thickBot="1" x14ac:dyDescent="0.25">
      <c r="B321" s="1268"/>
      <c r="C321" s="1275"/>
      <c r="D321" s="1276"/>
      <c r="E321" s="1277"/>
      <c r="F321" s="242">
        <f>C319</f>
        <v>0</v>
      </c>
      <c r="G321" s="1280"/>
      <c r="H321" s="1284"/>
      <c r="I321" s="1282"/>
      <c r="J321" s="1282"/>
      <c r="K321" s="1283"/>
      <c r="L321" s="1287"/>
      <c r="M321" s="1252"/>
      <c r="N321" s="1252"/>
      <c r="O321" s="1253"/>
      <c r="P321" s="1261" t="s">
        <v>342</v>
      </c>
      <c r="Q321" s="1262"/>
      <c r="R321" s="1263"/>
      <c r="S321" s="238" t="str">
        <f>IF(S319="","",VLOOKUP(S319,'シフト記号表（勤務時間帯）'!$C$6:$U$35,19,FALSE))</f>
        <v/>
      </c>
      <c r="T321" s="239" t="str">
        <f>IF(T319="","",VLOOKUP(T319,'シフト記号表（勤務時間帯）'!$C$6:$U$35,19,FALSE))</f>
        <v/>
      </c>
      <c r="U321" s="239" t="str">
        <f>IF(U319="","",VLOOKUP(U319,'シフト記号表（勤務時間帯）'!$C$6:$U$35,19,FALSE))</f>
        <v/>
      </c>
      <c r="V321" s="239" t="str">
        <f>IF(V319="","",VLOOKUP(V319,'シフト記号表（勤務時間帯）'!$C$6:$U$35,19,FALSE))</f>
        <v/>
      </c>
      <c r="W321" s="239" t="str">
        <f>IF(W319="","",VLOOKUP(W319,'シフト記号表（勤務時間帯）'!$C$6:$U$35,19,FALSE))</f>
        <v/>
      </c>
      <c r="X321" s="239" t="str">
        <f>IF(X319="","",VLOOKUP(X319,'シフト記号表（勤務時間帯）'!$C$6:$U$35,19,FALSE))</f>
        <v/>
      </c>
      <c r="Y321" s="240" t="str">
        <f>IF(Y319="","",VLOOKUP(Y319,'シフト記号表（勤務時間帯）'!$C$6:$U$35,19,FALSE))</f>
        <v/>
      </c>
      <c r="Z321" s="238" t="str">
        <f>IF(Z319="","",VLOOKUP(Z319,'シフト記号表（勤務時間帯）'!$C$6:$U$35,19,FALSE))</f>
        <v/>
      </c>
      <c r="AA321" s="239" t="str">
        <f>IF(AA319="","",VLOOKUP(AA319,'シフト記号表（勤務時間帯）'!$C$6:$U$35,19,FALSE))</f>
        <v/>
      </c>
      <c r="AB321" s="239" t="str">
        <f>IF(AB319="","",VLOOKUP(AB319,'シフト記号表（勤務時間帯）'!$C$6:$U$35,19,FALSE))</f>
        <v/>
      </c>
      <c r="AC321" s="239" t="str">
        <f>IF(AC319="","",VLOOKUP(AC319,'シフト記号表（勤務時間帯）'!$C$6:$U$35,19,FALSE))</f>
        <v/>
      </c>
      <c r="AD321" s="239" t="str">
        <f>IF(AD319="","",VLOOKUP(AD319,'シフト記号表（勤務時間帯）'!$C$6:$U$35,19,FALSE))</f>
        <v/>
      </c>
      <c r="AE321" s="239" t="str">
        <f>IF(AE319="","",VLOOKUP(AE319,'シフト記号表（勤務時間帯）'!$C$6:$U$35,19,FALSE))</f>
        <v/>
      </c>
      <c r="AF321" s="240" t="str">
        <f>IF(AF319="","",VLOOKUP(AF319,'シフト記号表（勤務時間帯）'!$C$6:$U$35,19,FALSE))</f>
        <v/>
      </c>
      <c r="AG321" s="238" t="str">
        <f>IF(AG319="","",VLOOKUP(AG319,'シフト記号表（勤務時間帯）'!$C$6:$U$35,19,FALSE))</f>
        <v/>
      </c>
      <c r="AH321" s="239" t="str">
        <f>IF(AH319="","",VLOOKUP(AH319,'シフト記号表（勤務時間帯）'!$C$6:$U$35,19,FALSE))</f>
        <v/>
      </c>
      <c r="AI321" s="239" t="str">
        <f>IF(AI319="","",VLOOKUP(AI319,'シフト記号表（勤務時間帯）'!$C$6:$U$35,19,FALSE))</f>
        <v/>
      </c>
      <c r="AJ321" s="239" t="str">
        <f>IF(AJ319="","",VLOOKUP(AJ319,'シフト記号表（勤務時間帯）'!$C$6:$U$35,19,FALSE))</f>
        <v/>
      </c>
      <c r="AK321" s="239" t="str">
        <f>IF(AK319="","",VLOOKUP(AK319,'シフト記号表（勤務時間帯）'!$C$6:$U$35,19,FALSE))</f>
        <v/>
      </c>
      <c r="AL321" s="239" t="str">
        <f>IF(AL319="","",VLOOKUP(AL319,'シフト記号表（勤務時間帯）'!$C$6:$U$35,19,FALSE))</f>
        <v/>
      </c>
      <c r="AM321" s="240" t="str">
        <f>IF(AM319="","",VLOOKUP(AM319,'シフト記号表（勤務時間帯）'!$C$6:$U$35,19,FALSE))</f>
        <v/>
      </c>
      <c r="AN321" s="238" t="str">
        <f>IF(AN319="","",VLOOKUP(AN319,'シフト記号表（勤務時間帯）'!$C$6:$U$35,19,FALSE))</f>
        <v/>
      </c>
      <c r="AO321" s="239" t="str">
        <f>IF(AO319="","",VLOOKUP(AO319,'シフト記号表（勤務時間帯）'!$C$6:$U$35,19,FALSE))</f>
        <v/>
      </c>
      <c r="AP321" s="239" t="str">
        <f>IF(AP319="","",VLOOKUP(AP319,'シフト記号表（勤務時間帯）'!$C$6:$U$35,19,FALSE))</f>
        <v/>
      </c>
      <c r="AQ321" s="239" t="str">
        <f>IF(AQ319="","",VLOOKUP(AQ319,'シフト記号表（勤務時間帯）'!$C$6:$U$35,19,FALSE))</f>
        <v/>
      </c>
      <c r="AR321" s="239" t="str">
        <f>IF(AR319="","",VLOOKUP(AR319,'シフト記号表（勤務時間帯）'!$C$6:$U$35,19,FALSE))</f>
        <v/>
      </c>
      <c r="AS321" s="239" t="str">
        <f>IF(AS319="","",VLOOKUP(AS319,'シフト記号表（勤務時間帯）'!$C$6:$U$35,19,FALSE))</f>
        <v/>
      </c>
      <c r="AT321" s="240" t="str">
        <f>IF(AT319="","",VLOOKUP(AT319,'シフト記号表（勤務時間帯）'!$C$6:$U$35,19,FALSE))</f>
        <v/>
      </c>
      <c r="AU321" s="238" t="str">
        <f>IF(AU319="","",VLOOKUP(AU319,'シフト記号表（勤務時間帯）'!$C$6:$U$35,19,FALSE))</f>
        <v/>
      </c>
      <c r="AV321" s="239" t="str">
        <f>IF(AV319="","",VLOOKUP(AV319,'シフト記号表（勤務時間帯）'!$C$6:$U$35,19,FALSE))</f>
        <v/>
      </c>
      <c r="AW321" s="239" t="str">
        <f>IF(AW319="","",VLOOKUP(AW319,'シフト記号表（勤務時間帯）'!$C$6:$U$35,19,FALSE))</f>
        <v/>
      </c>
      <c r="AX321" s="1264" t="str">
        <f>IF($BB$3="４週",SUM(S321:AT321),IF($BB$3="暦月",SUM(S321:AW321),""))</f>
        <v/>
      </c>
      <c r="AY321" s="1265"/>
      <c r="AZ321" s="1266" t="str">
        <f>IF($BB$3="４週",AX321/4,IF($BB$3="暦月",'勤務表（参考様式１_100名まで）'!AX321/('勤務表（参考様式１_100名まで）'!$BB$8/7),""))</f>
        <v/>
      </c>
      <c r="BA321" s="1267"/>
      <c r="BB321" s="1251"/>
      <c r="BC321" s="1252"/>
      <c r="BD321" s="1252"/>
      <c r="BE321" s="1252"/>
      <c r="BF321" s="1253"/>
    </row>
    <row r="322" spans="1:73" s="244" customFormat="1" ht="6" customHeight="1" thickBot="1" x14ac:dyDescent="0.25">
      <c r="B322" s="245"/>
      <c r="C322" s="246"/>
      <c r="D322" s="246"/>
      <c r="E322" s="246"/>
      <c r="F322" s="247"/>
      <c r="G322" s="247"/>
      <c r="H322" s="248"/>
      <c r="I322" s="248"/>
      <c r="J322" s="248"/>
      <c r="K322" s="248"/>
      <c r="L322" s="247"/>
      <c r="M322" s="247"/>
      <c r="N322" s="247"/>
      <c r="O322" s="247"/>
      <c r="P322" s="249"/>
      <c r="Q322" s="249"/>
      <c r="R322" s="249"/>
      <c r="S322" s="250"/>
      <c r="T322" s="250"/>
      <c r="U322" s="250"/>
      <c r="V322" s="250"/>
      <c r="W322" s="250"/>
      <c r="X322" s="250"/>
      <c r="Y322" s="250"/>
      <c r="Z322" s="250"/>
      <c r="AA322" s="250"/>
      <c r="AB322" s="250"/>
      <c r="AC322" s="250"/>
      <c r="AD322" s="250"/>
      <c r="AE322" s="250"/>
      <c r="AF322" s="250"/>
      <c r="AG322" s="250"/>
      <c r="AH322" s="250"/>
      <c r="AI322" s="250"/>
      <c r="AJ322" s="250"/>
      <c r="AK322" s="250"/>
      <c r="AL322" s="250"/>
      <c r="AM322" s="250"/>
      <c r="AN322" s="250"/>
      <c r="AO322" s="250"/>
      <c r="AP322" s="250"/>
      <c r="AQ322" s="250"/>
      <c r="AR322" s="250"/>
      <c r="AS322" s="250"/>
      <c r="AT322" s="250"/>
      <c r="AU322" s="250"/>
      <c r="AV322" s="250"/>
      <c r="AW322" s="250"/>
      <c r="AX322" s="251"/>
      <c r="AY322" s="251"/>
      <c r="AZ322" s="251"/>
      <c r="BA322" s="251"/>
      <c r="BB322" s="247"/>
      <c r="BC322" s="247"/>
      <c r="BD322" s="247"/>
      <c r="BE322" s="247"/>
      <c r="BF322" s="252"/>
    </row>
    <row r="323" spans="1:73" ht="20.100000000000001" customHeight="1" x14ac:dyDescent="0.2">
      <c r="B323" s="253"/>
      <c r="C323" s="254"/>
      <c r="D323" s="254"/>
      <c r="E323" s="254"/>
      <c r="F323" s="254"/>
      <c r="G323" s="1211" t="s">
        <v>343</v>
      </c>
      <c r="H323" s="1211"/>
      <c r="I323" s="1211"/>
      <c r="J323" s="1211"/>
      <c r="K323" s="1211"/>
      <c r="L323" s="1211"/>
      <c r="M323" s="1211"/>
      <c r="N323" s="1211"/>
      <c r="O323" s="1211"/>
      <c r="P323" s="1211"/>
      <c r="Q323" s="1211"/>
      <c r="R323" s="1212"/>
      <c r="S323" s="255" t="str">
        <f t="shared" ref="S323:AW323" si="1">IF(SUMIF($F$22:$F$321, "生活相談員", S22:S321)=0,"",SUMIF($F$22:$F$321,"生活相談員",S22:S321))</f>
        <v/>
      </c>
      <c r="T323" s="256" t="str">
        <f t="shared" si="1"/>
        <v/>
      </c>
      <c r="U323" s="256" t="str">
        <f t="shared" si="1"/>
        <v/>
      </c>
      <c r="V323" s="256" t="str">
        <f t="shared" si="1"/>
        <v/>
      </c>
      <c r="W323" s="256" t="str">
        <f t="shared" si="1"/>
        <v/>
      </c>
      <c r="X323" s="256" t="str">
        <f t="shared" si="1"/>
        <v/>
      </c>
      <c r="Y323" s="257" t="str">
        <f t="shared" si="1"/>
        <v/>
      </c>
      <c r="Z323" s="255" t="str">
        <f t="shared" si="1"/>
        <v/>
      </c>
      <c r="AA323" s="256" t="str">
        <f t="shared" si="1"/>
        <v/>
      </c>
      <c r="AB323" s="256" t="str">
        <f t="shared" si="1"/>
        <v/>
      </c>
      <c r="AC323" s="256" t="str">
        <f t="shared" si="1"/>
        <v/>
      </c>
      <c r="AD323" s="256" t="str">
        <f t="shared" si="1"/>
        <v/>
      </c>
      <c r="AE323" s="256" t="str">
        <f t="shared" si="1"/>
        <v/>
      </c>
      <c r="AF323" s="257" t="str">
        <f t="shared" si="1"/>
        <v/>
      </c>
      <c r="AG323" s="255" t="str">
        <f t="shared" si="1"/>
        <v/>
      </c>
      <c r="AH323" s="256" t="str">
        <f t="shared" si="1"/>
        <v/>
      </c>
      <c r="AI323" s="256" t="str">
        <f t="shared" si="1"/>
        <v/>
      </c>
      <c r="AJ323" s="256" t="str">
        <f t="shared" si="1"/>
        <v/>
      </c>
      <c r="AK323" s="256" t="str">
        <f t="shared" si="1"/>
        <v/>
      </c>
      <c r="AL323" s="256" t="str">
        <f t="shared" si="1"/>
        <v/>
      </c>
      <c r="AM323" s="257" t="str">
        <f t="shared" si="1"/>
        <v/>
      </c>
      <c r="AN323" s="255" t="str">
        <f t="shared" si="1"/>
        <v/>
      </c>
      <c r="AO323" s="256" t="str">
        <f t="shared" si="1"/>
        <v/>
      </c>
      <c r="AP323" s="256" t="str">
        <f t="shared" si="1"/>
        <v/>
      </c>
      <c r="AQ323" s="256" t="str">
        <f t="shared" si="1"/>
        <v/>
      </c>
      <c r="AR323" s="256" t="str">
        <f t="shared" si="1"/>
        <v/>
      </c>
      <c r="AS323" s="256" t="str">
        <f t="shared" si="1"/>
        <v/>
      </c>
      <c r="AT323" s="257" t="str">
        <f t="shared" si="1"/>
        <v/>
      </c>
      <c r="AU323" s="255" t="str">
        <f t="shared" si="1"/>
        <v/>
      </c>
      <c r="AV323" s="256" t="str">
        <f t="shared" si="1"/>
        <v/>
      </c>
      <c r="AW323" s="257" t="str">
        <f t="shared" si="1"/>
        <v/>
      </c>
      <c r="AX323" s="1213" t="str">
        <f>IF(SUMIF($F$22:$F$321, "生活相談員", AX22:AY321)=0,"",SUMIF($F$22:$F$321,"生活相談員",AX22:AY321))</f>
        <v/>
      </c>
      <c r="AY323" s="1214"/>
      <c r="AZ323" s="1215" t="str">
        <f>IF(AX323="","",IF($BB$3="４週",AX323/4,IF($BB$3="暦月",AX323/('勤務表（参考様式１_100名まで）'!$BB$8/7),"")))</f>
        <v/>
      </c>
      <c r="BA323" s="1216"/>
      <c r="BB323" s="1217"/>
      <c r="BC323" s="1218"/>
      <c r="BD323" s="1218"/>
      <c r="BE323" s="1218"/>
      <c r="BF323" s="1219"/>
    </row>
    <row r="324" spans="1:73" ht="20.25" customHeight="1" x14ac:dyDescent="0.2">
      <c r="B324" s="258"/>
      <c r="C324" s="259"/>
      <c r="D324" s="259"/>
      <c r="E324" s="259"/>
      <c r="F324" s="259"/>
      <c r="G324" s="1226" t="s">
        <v>344</v>
      </c>
      <c r="H324" s="1226"/>
      <c r="I324" s="1226"/>
      <c r="J324" s="1226"/>
      <c r="K324" s="1226"/>
      <c r="L324" s="1226"/>
      <c r="M324" s="1226"/>
      <c r="N324" s="1226"/>
      <c r="O324" s="1226"/>
      <c r="P324" s="1226"/>
      <c r="Q324" s="1226"/>
      <c r="R324" s="1227"/>
      <c r="S324" s="260" t="str">
        <f t="shared" ref="S324:AX324" si="2">IF(SUMIF($F$22:$F$321, "介護職員", S22:S321)=0,"",SUMIF($F$22:$F$321, "介護職員", S22:S321))</f>
        <v/>
      </c>
      <c r="T324" s="261" t="str">
        <f t="shared" si="2"/>
        <v/>
      </c>
      <c r="U324" s="261" t="str">
        <f t="shared" si="2"/>
        <v/>
      </c>
      <c r="V324" s="261" t="str">
        <f t="shared" si="2"/>
        <v/>
      </c>
      <c r="W324" s="261" t="str">
        <f t="shared" si="2"/>
        <v/>
      </c>
      <c r="X324" s="261" t="str">
        <f t="shared" si="2"/>
        <v/>
      </c>
      <c r="Y324" s="262" t="str">
        <f t="shared" si="2"/>
        <v/>
      </c>
      <c r="Z324" s="260" t="str">
        <f t="shared" si="2"/>
        <v/>
      </c>
      <c r="AA324" s="261" t="str">
        <f t="shared" si="2"/>
        <v/>
      </c>
      <c r="AB324" s="261" t="str">
        <f t="shared" si="2"/>
        <v/>
      </c>
      <c r="AC324" s="261" t="str">
        <f t="shared" si="2"/>
        <v/>
      </c>
      <c r="AD324" s="261" t="str">
        <f t="shared" si="2"/>
        <v/>
      </c>
      <c r="AE324" s="261" t="str">
        <f t="shared" si="2"/>
        <v/>
      </c>
      <c r="AF324" s="262" t="str">
        <f t="shared" si="2"/>
        <v/>
      </c>
      <c r="AG324" s="260" t="str">
        <f t="shared" si="2"/>
        <v/>
      </c>
      <c r="AH324" s="261" t="str">
        <f t="shared" si="2"/>
        <v/>
      </c>
      <c r="AI324" s="261" t="str">
        <f t="shared" si="2"/>
        <v/>
      </c>
      <c r="AJ324" s="261" t="str">
        <f t="shared" si="2"/>
        <v/>
      </c>
      <c r="AK324" s="261" t="str">
        <f t="shared" si="2"/>
        <v/>
      </c>
      <c r="AL324" s="261" t="str">
        <f t="shared" si="2"/>
        <v/>
      </c>
      <c r="AM324" s="262" t="str">
        <f t="shared" si="2"/>
        <v/>
      </c>
      <c r="AN324" s="260" t="str">
        <f t="shared" si="2"/>
        <v/>
      </c>
      <c r="AO324" s="261" t="str">
        <f t="shared" si="2"/>
        <v/>
      </c>
      <c r="AP324" s="261" t="str">
        <f t="shared" si="2"/>
        <v/>
      </c>
      <c r="AQ324" s="261" t="str">
        <f t="shared" si="2"/>
        <v/>
      </c>
      <c r="AR324" s="261" t="str">
        <f t="shared" si="2"/>
        <v/>
      </c>
      <c r="AS324" s="261" t="str">
        <f t="shared" si="2"/>
        <v/>
      </c>
      <c r="AT324" s="262" t="str">
        <f t="shared" si="2"/>
        <v/>
      </c>
      <c r="AU324" s="260" t="str">
        <f t="shared" si="2"/>
        <v/>
      </c>
      <c r="AV324" s="261" t="str">
        <f t="shared" si="2"/>
        <v/>
      </c>
      <c r="AW324" s="262" t="str">
        <f t="shared" si="2"/>
        <v/>
      </c>
      <c r="AX324" s="1228" t="str">
        <f t="shared" si="2"/>
        <v/>
      </c>
      <c r="AY324" s="1229"/>
      <c r="AZ324" s="1230" t="str">
        <f>IF(AX324="","",IF($BB$3="４週",AX324/4,IF($BB$3="暦月",AX324/('勤務表（参考様式１_100名まで）'!$BB$8/7),"")))</f>
        <v/>
      </c>
      <c r="BA324" s="1231"/>
      <c r="BB324" s="1220"/>
      <c r="BC324" s="1221"/>
      <c r="BD324" s="1221"/>
      <c r="BE324" s="1221"/>
      <c r="BF324" s="1222"/>
    </row>
    <row r="325" spans="1:73" ht="20.25" customHeight="1" x14ac:dyDescent="0.2">
      <c r="B325" s="258"/>
      <c r="C325" s="259"/>
      <c r="D325" s="259"/>
      <c r="E325" s="259"/>
      <c r="F325" s="259"/>
      <c r="G325" s="1226" t="s">
        <v>345</v>
      </c>
      <c r="H325" s="1226"/>
      <c r="I325" s="1226"/>
      <c r="J325" s="1226"/>
      <c r="K325" s="1226"/>
      <c r="L325" s="1226"/>
      <c r="M325" s="1226"/>
      <c r="N325" s="1226"/>
      <c r="O325" s="1226"/>
      <c r="P325" s="1226"/>
      <c r="Q325" s="1226"/>
      <c r="R325" s="1227"/>
      <c r="S325" s="263"/>
      <c r="T325" s="264"/>
      <c r="U325" s="264"/>
      <c r="V325" s="264"/>
      <c r="W325" s="264"/>
      <c r="X325" s="264"/>
      <c r="Y325" s="265"/>
      <c r="Z325" s="263"/>
      <c r="AA325" s="264"/>
      <c r="AB325" s="264"/>
      <c r="AC325" s="264"/>
      <c r="AD325" s="264"/>
      <c r="AE325" s="264"/>
      <c r="AF325" s="265"/>
      <c r="AG325" s="263"/>
      <c r="AH325" s="264"/>
      <c r="AI325" s="264"/>
      <c r="AJ325" s="264"/>
      <c r="AK325" s="264"/>
      <c r="AL325" s="264"/>
      <c r="AM325" s="265"/>
      <c r="AN325" s="263"/>
      <c r="AO325" s="264"/>
      <c r="AP325" s="264"/>
      <c r="AQ325" s="264"/>
      <c r="AR325" s="264"/>
      <c r="AS325" s="264"/>
      <c r="AT325" s="265"/>
      <c r="AU325" s="263"/>
      <c r="AV325" s="264"/>
      <c r="AW325" s="265"/>
      <c r="AX325" s="1232"/>
      <c r="AY325" s="1233"/>
      <c r="AZ325" s="1233"/>
      <c r="BA325" s="1234"/>
      <c r="BB325" s="1220"/>
      <c r="BC325" s="1221"/>
      <c r="BD325" s="1221"/>
      <c r="BE325" s="1221"/>
      <c r="BF325" s="1222"/>
    </row>
    <row r="326" spans="1:73" ht="20.25" customHeight="1" x14ac:dyDescent="0.2">
      <c r="B326" s="258"/>
      <c r="C326" s="259"/>
      <c r="D326" s="259"/>
      <c r="E326" s="259"/>
      <c r="F326" s="259"/>
      <c r="G326" s="1226" t="s">
        <v>346</v>
      </c>
      <c r="H326" s="1226"/>
      <c r="I326" s="1226"/>
      <c r="J326" s="1226"/>
      <c r="K326" s="1226"/>
      <c r="L326" s="1226"/>
      <c r="M326" s="1226"/>
      <c r="N326" s="1226"/>
      <c r="O326" s="1226"/>
      <c r="P326" s="1226"/>
      <c r="Q326" s="1226"/>
      <c r="R326" s="1227"/>
      <c r="S326" s="263"/>
      <c r="T326" s="264"/>
      <c r="U326" s="264"/>
      <c r="V326" s="264"/>
      <c r="W326" s="264"/>
      <c r="X326" s="264"/>
      <c r="Y326" s="265"/>
      <c r="Z326" s="263"/>
      <c r="AA326" s="264"/>
      <c r="AB326" s="264"/>
      <c r="AC326" s="264"/>
      <c r="AD326" s="264"/>
      <c r="AE326" s="264"/>
      <c r="AF326" s="265"/>
      <c r="AG326" s="263"/>
      <c r="AH326" s="264"/>
      <c r="AI326" s="264"/>
      <c r="AJ326" s="264"/>
      <c r="AK326" s="264"/>
      <c r="AL326" s="264"/>
      <c r="AM326" s="265"/>
      <c r="AN326" s="263"/>
      <c r="AO326" s="264"/>
      <c r="AP326" s="264"/>
      <c r="AQ326" s="264"/>
      <c r="AR326" s="264"/>
      <c r="AS326" s="264"/>
      <c r="AT326" s="265"/>
      <c r="AU326" s="263"/>
      <c r="AV326" s="264"/>
      <c r="AW326" s="265"/>
      <c r="AX326" s="1235"/>
      <c r="AY326" s="1236"/>
      <c r="AZ326" s="1236"/>
      <c r="BA326" s="1237"/>
      <c r="BB326" s="1220"/>
      <c r="BC326" s="1221"/>
      <c r="BD326" s="1221"/>
      <c r="BE326" s="1221"/>
      <c r="BF326" s="1222"/>
    </row>
    <row r="327" spans="1:73" ht="20.25" customHeight="1" thickBot="1" x14ac:dyDescent="0.25">
      <c r="B327" s="266"/>
      <c r="C327" s="267"/>
      <c r="D327" s="267"/>
      <c r="E327" s="267"/>
      <c r="F327" s="267"/>
      <c r="G327" s="1197" t="s">
        <v>347</v>
      </c>
      <c r="H327" s="1197"/>
      <c r="I327" s="1197"/>
      <c r="J327" s="1197"/>
      <c r="K327" s="1197"/>
      <c r="L327" s="1197"/>
      <c r="M327" s="1197"/>
      <c r="N327" s="1197"/>
      <c r="O327" s="1197"/>
      <c r="P327" s="1197"/>
      <c r="Q327" s="1197"/>
      <c r="R327" s="1198"/>
      <c r="S327" s="268" t="str">
        <f>IF(S326&lt;&gt;"",IF(S325&gt;15,((S325-15)/5+1)*S326,S326),"")</f>
        <v/>
      </c>
      <c r="T327" s="269" t="str">
        <f t="shared" ref="T327:AW327" si="3">IF(T326&lt;&gt;"",IF(T325&gt;15,((T325-15)/5+1)*T326,T326),"")</f>
        <v/>
      </c>
      <c r="U327" s="269" t="str">
        <f t="shared" si="3"/>
        <v/>
      </c>
      <c r="V327" s="269" t="str">
        <f t="shared" si="3"/>
        <v/>
      </c>
      <c r="W327" s="269" t="str">
        <f t="shared" si="3"/>
        <v/>
      </c>
      <c r="X327" s="269" t="str">
        <f t="shared" si="3"/>
        <v/>
      </c>
      <c r="Y327" s="270" t="str">
        <f t="shared" si="3"/>
        <v/>
      </c>
      <c r="Z327" s="268" t="str">
        <f t="shared" si="3"/>
        <v/>
      </c>
      <c r="AA327" s="269" t="str">
        <f t="shared" si="3"/>
        <v/>
      </c>
      <c r="AB327" s="269" t="str">
        <f t="shared" si="3"/>
        <v/>
      </c>
      <c r="AC327" s="269" t="str">
        <f t="shared" si="3"/>
        <v/>
      </c>
      <c r="AD327" s="269" t="str">
        <f t="shared" si="3"/>
        <v/>
      </c>
      <c r="AE327" s="269" t="str">
        <f t="shared" si="3"/>
        <v/>
      </c>
      <c r="AF327" s="270" t="str">
        <f t="shared" si="3"/>
        <v/>
      </c>
      <c r="AG327" s="268" t="str">
        <f t="shared" si="3"/>
        <v/>
      </c>
      <c r="AH327" s="269" t="str">
        <f t="shared" si="3"/>
        <v/>
      </c>
      <c r="AI327" s="269" t="str">
        <f t="shared" si="3"/>
        <v/>
      </c>
      <c r="AJ327" s="269" t="str">
        <f t="shared" si="3"/>
        <v/>
      </c>
      <c r="AK327" s="269" t="str">
        <f t="shared" si="3"/>
        <v/>
      </c>
      <c r="AL327" s="269" t="str">
        <f t="shared" si="3"/>
        <v/>
      </c>
      <c r="AM327" s="270" t="str">
        <f t="shared" si="3"/>
        <v/>
      </c>
      <c r="AN327" s="268" t="str">
        <f t="shared" si="3"/>
        <v/>
      </c>
      <c r="AO327" s="269" t="str">
        <f t="shared" si="3"/>
        <v/>
      </c>
      <c r="AP327" s="269" t="str">
        <f t="shared" si="3"/>
        <v/>
      </c>
      <c r="AQ327" s="269" t="str">
        <f t="shared" si="3"/>
        <v/>
      </c>
      <c r="AR327" s="269" t="str">
        <f t="shared" si="3"/>
        <v/>
      </c>
      <c r="AS327" s="269" t="str">
        <f t="shared" si="3"/>
        <v/>
      </c>
      <c r="AT327" s="270" t="str">
        <f t="shared" si="3"/>
        <v/>
      </c>
      <c r="AU327" s="260" t="str">
        <f t="shared" si="3"/>
        <v/>
      </c>
      <c r="AV327" s="261" t="str">
        <f t="shared" si="3"/>
        <v/>
      </c>
      <c r="AW327" s="262" t="str">
        <f t="shared" si="3"/>
        <v/>
      </c>
      <c r="AX327" s="1235"/>
      <c r="AY327" s="1236"/>
      <c r="AZ327" s="1236"/>
      <c r="BA327" s="1237"/>
      <c r="BB327" s="1220"/>
      <c r="BC327" s="1221"/>
      <c r="BD327" s="1221"/>
      <c r="BE327" s="1221"/>
      <c r="BF327" s="1222"/>
    </row>
    <row r="328" spans="1:73" ht="18.75" customHeight="1" x14ac:dyDescent="0.2">
      <c r="B328" s="1199" t="s">
        <v>348</v>
      </c>
      <c r="C328" s="1200"/>
      <c r="D328" s="1200"/>
      <c r="E328" s="1200"/>
      <c r="F328" s="1200"/>
      <c r="G328" s="1200"/>
      <c r="H328" s="1200"/>
      <c r="I328" s="1200"/>
      <c r="J328" s="1200"/>
      <c r="K328" s="1201"/>
      <c r="L328" s="1205" t="s">
        <v>349</v>
      </c>
      <c r="M328" s="1205"/>
      <c r="N328" s="1205"/>
      <c r="O328" s="1205"/>
      <c r="P328" s="1205"/>
      <c r="Q328" s="1205"/>
      <c r="R328" s="1206"/>
      <c r="S328" s="271" t="str">
        <f t="shared" ref="S328:AB332" si="4">IF($L328="","",IF(COUNTIFS($F$22:$F$321,$L328,S$22:S$321,"&gt;0")=0,"",COUNTIFS($F$22:$F$321,$L328,S$22:S$321,"&gt;0")))</f>
        <v/>
      </c>
      <c r="T328" s="272" t="str">
        <f t="shared" si="4"/>
        <v/>
      </c>
      <c r="U328" s="272" t="str">
        <f t="shared" si="4"/>
        <v/>
      </c>
      <c r="V328" s="272" t="str">
        <f t="shared" si="4"/>
        <v/>
      </c>
      <c r="W328" s="272" t="str">
        <f t="shared" si="4"/>
        <v/>
      </c>
      <c r="X328" s="272" t="str">
        <f t="shared" si="4"/>
        <v/>
      </c>
      <c r="Y328" s="273" t="str">
        <f t="shared" si="4"/>
        <v/>
      </c>
      <c r="Z328" s="274" t="str">
        <f t="shared" si="4"/>
        <v/>
      </c>
      <c r="AA328" s="272" t="str">
        <f t="shared" si="4"/>
        <v/>
      </c>
      <c r="AB328" s="272" t="str">
        <f t="shared" si="4"/>
        <v/>
      </c>
      <c r="AC328" s="272" t="str">
        <f t="shared" ref="AC328:AL332" si="5">IF($L328="","",IF(COUNTIFS($F$22:$F$321,$L328,AC$22:AC$321,"&gt;0")=0,"",COUNTIFS($F$22:$F$321,$L328,AC$22:AC$321,"&gt;0")))</f>
        <v/>
      </c>
      <c r="AD328" s="272" t="str">
        <f t="shared" si="5"/>
        <v/>
      </c>
      <c r="AE328" s="272" t="str">
        <f t="shared" si="5"/>
        <v/>
      </c>
      <c r="AF328" s="273" t="str">
        <f t="shared" si="5"/>
        <v/>
      </c>
      <c r="AG328" s="272" t="str">
        <f t="shared" si="5"/>
        <v/>
      </c>
      <c r="AH328" s="272" t="str">
        <f t="shared" si="5"/>
        <v/>
      </c>
      <c r="AI328" s="272" t="str">
        <f t="shared" si="5"/>
        <v/>
      </c>
      <c r="AJ328" s="272" t="str">
        <f t="shared" si="5"/>
        <v/>
      </c>
      <c r="AK328" s="272" t="str">
        <f t="shared" si="5"/>
        <v/>
      </c>
      <c r="AL328" s="272" t="str">
        <f t="shared" si="5"/>
        <v/>
      </c>
      <c r="AM328" s="273" t="str">
        <f t="shared" ref="AM328:AW332" si="6">IF($L328="","",IF(COUNTIFS($F$22:$F$321,$L328,AM$22:AM$321,"&gt;0")=0,"",COUNTIFS($F$22:$F$321,$L328,AM$22:AM$321,"&gt;0")))</f>
        <v/>
      </c>
      <c r="AN328" s="272" t="str">
        <f t="shared" si="6"/>
        <v/>
      </c>
      <c r="AO328" s="272" t="str">
        <f t="shared" si="6"/>
        <v/>
      </c>
      <c r="AP328" s="272" t="str">
        <f t="shared" si="6"/>
        <v/>
      </c>
      <c r="AQ328" s="272" t="str">
        <f t="shared" si="6"/>
        <v/>
      </c>
      <c r="AR328" s="272" t="str">
        <f t="shared" si="6"/>
        <v/>
      </c>
      <c r="AS328" s="272" t="str">
        <f t="shared" si="6"/>
        <v/>
      </c>
      <c r="AT328" s="273" t="str">
        <f t="shared" si="6"/>
        <v/>
      </c>
      <c r="AU328" s="272" t="str">
        <f t="shared" si="6"/>
        <v/>
      </c>
      <c r="AV328" s="272" t="str">
        <f t="shared" si="6"/>
        <v/>
      </c>
      <c r="AW328" s="273" t="str">
        <f t="shared" si="6"/>
        <v/>
      </c>
      <c r="AX328" s="1235"/>
      <c r="AY328" s="1236"/>
      <c r="AZ328" s="1236"/>
      <c r="BA328" s="1237"/>
      <c r="BB328" s="1220"/>
      <c r="BC328" s="1221"/>
      <c r="BD328" s="1221"/>
      <c r="BE328" s="1221"/>
      <c r="BF328" s="1222"/>
    </row>
    <row r="329" spans="1:73" ht="18.75" customHeight="1" x14ac:dyDescent="0.2">
      <c r="B329" s="1199"/>
      <c r="C329" s="1200"/>
      <c r="D329" s="1200"/>
      <c r="E329" s="1200"/>
      <c r="F329" s="1200"/>
      <c r="G329" s="1200"/>
      <c r="H329" s="1200"/>
      <c r="I329" s="1200"/>
      <c r="J329" s="1200"/>
      <c r="K329" s="1201"/>
      <c r="L329" s="1207" t="s">
        <v>350</v>
      </c>
      <c r="M329" s="1207"/>
      <c r="N329" s="1207"/>
      <c r="O329" s="1207"/>
      <c r="P329" s="1207"/>
      <c r="Q329" s="1207"/>
      <c r="R329" s="1208"/>
      <c r="S329" s="275" t="str">
        <f t="shared" si="4"/>
        <v/>
      </c>
      <c r="T329" s="276" t="str">
        <f t="shared" si="4"/>
        <v/>
      </c>
      <c r="U329" s="276" t="str">
        <f t="shared" si="4"/>
        <v/>
      </c>
      <c r="V329" s="276" t="str">
        <f t="shared" si="4"/>
        <v/>
      </c>
      <c r="W329" s="276" t="str">
        <f t="shared" si="4"/>
        <v/>
      </c>
      <c r="X329" s="276" t="str">
        <f t="shared" si="4"/>
        <v/>
      </c>
      <c r="Y329" s="277" t="str">
        <f t="shared" si="4"/>
        <v/>
      </c>
      <c r="Z329" s="278" t="str">
        <f t="shared" si="4"/>
        <v/>
      </c>
      <c r="AA329" s="276" t="str">
        <f t="shared" si="4"/>
        <v/>
      </c>
      <c r="AB329" s="276" t="str">
        <f t="shared" si="4"/>
        <v/>
      </c>
      <c r="AC329" s="276" t="str">
        <f t="shared" si="5"/>
        <v/>
      </c>
      <c r="AD329" s="276" t="str">
        <f t="shared" si="5"/>
        <v/>
      </c>
      <c r="AE329" s="276" t="str">
        <f t="shared" si="5"/>
        <v/>
      </c>
      <c r="AF329" s="277" t="str">
        <f t="shared" si="5"/>
        <v/>
      </c>
      <c r="AG329" s="276" t="str">
        <f t="shared" si="5"/>
        <v/>
      </c>
      <c r="AH329" s="276" t="str">
        <f t="shared" si="5"/>
        <v/>
      </c>
      <c r="AI329" s="276" t="str">
        <f t="shared" si="5"/>
        <v/>
      </c>
      <c r="AJ329" s="276" t="str">
        <f t="shared" si="5"/>
        <v/>
      </c>
      <c r="AK329" s="276" t="str">
        <f t="shared" si="5"/>
        <v/>
      </c>
      <c r="AL329" s="276" t="str">
        <f t="shared" si="5"/>
        <v/>
      </c>
      <c r="AM329" s="277" t="str">
        <f t="shared" si="6"/>
        <v/>
      </c>
      <c r="AN329" s="276" t="str">
        <f t="shared" si="6"/>
        <v/>
      </c>
      <c r="AO329" s="276" t="str">
        <f t="shared" si="6"/>
        <v/>
      </c>
      <c r="AP329" s="276" t="str">
        <f t="shared" si="6"/>
        <v/>
      </c>
      <c r="AQ329" s="276" t="str">
        <f t="shared" si="6"/>
        <v/>
      </c>
      <c r="AR329" s="276" t="str">
        <f t="shared" si="6"/>
        <v/>
      </c>
      <c r="AS329" s="276" t="str">
        <f t="shared" si="6"/>
        <v/>
      </c>
      <c r="AT329" s="277" t="str">
        <f t="shared" si="6"/>
        <v/>
      </c>
      <c r="AU329" s="276" t="str">
        <f t="shared" si="6"/>
        <v/>
      </c>
      <c r="AV329" s="276" t="str">
        <f t="shared" si="6"/>
        <v/>
      </c>
      <c r="AW329" s="277" t="str">
        <f t="shared" si="6"/>
        <v/>
      </c>
      <c r="AX329" s="1235"/>
      <c r="AY329" s="1236"/>
      <c r="AZ329" s="1236"/>
      <c r="BA329" s="1237"/>
      <c r="BB329" s="1220"/>
      <c r="BC329" s="1221"/>
      <c r="BD329" s="1221"/>
      <c r="BE329" s="1221"/>
      <c r="BF329" s="1222"/>
    </row>
    <row r="330" spans="1:73" ht="18.75" customHeight="1" x14ac:dyDescent="0.2">
      <c r="B330" s="1199"/>
      <c r="C330" s="1200"/>
      <c r="D330" s="1200"/>
      <c r="E330" s="1200"/>
      <c r="F330" s="1200"/>
      <c r="G330" s="1200"/>
      <c r="H330" s="1200"/>
      <c r="I330" s="1200"/>
      <c r="J330" s="1200"/>
      <c r="K330" s="1201"/>
      <c r="L330" s="1207" t="s">
        <v>351</v>
      </c>
      <c r="M330" s="1207"/>
      <c r="N330" s="1207"/>
      <c r="O330" s="1207"/>
      <c r="P330" s="1207"/>
      <c r="Q330" s="1207"/>
      <c r="R330" s="1208"/>
      <c r="S330" s="275" t="str">
        <f t="shared" si="4"/>
        <v/>
      </c>
      <c r="T330" s="276" t="str">
        <f t="shared" si="4"/>
        <v/>
      </c>
      <c r="U330" s="276" t="str">
        <f t="shared" si="4"/>
        <v/>
      </c>
      <c r="V330" s="276" t="str">
        <f t="shared" si="4"/>
        <v/>
      </c>
      <c r="W330" s="276" t="str">
        <f t="shared" si="4"/>
        <v/>
      </c>
      <c r="X330" s="276" t="str">
        <f t="shared" si="4"/>
        <v/>
      </c>
      <c r="Y330" s="277" t="str">
        <f t="shared" si="4"/>
        <v/>
      </c>
      <c r="Z330" s="278" t="str">
        <f t="shared" si="4"/>
        <v/>
      </c>
      <c r="AA330" s="276" t="str">
        <f t="shared" si="4"/>
        <v/>
      </c>
      <c r="AB330" s="276" t="str">
        <f t="shared" si="4"/>
        <v/>
      </c>
      <c r="AC330" s="276" t="str">
        <f t="shared" si="5"/>
        <v/>
      </c>
      <c r="AD330" s="276" t="str">
        <f t="shared" si="5"/>
        <v/>
      </c>
      <c r="AE330" s="276" t="str">
        <f t="shared" si="5"/>
        <v/>
      </c>
      <c r="AF330" s="277" t="str">
        <f t="shared" si="5"/>
        <v/>
      </c>
      <c r="AG330" s="276" t="str">
        <f t="shared" si="5"/>
        <v/>
      </c>
      <c r="AH330" s="276" t="str">
        <f t="shared" si="5"/>
        <v/>
      </c>
      <c r="AI330" s="276" t="str">
        <f t="shared" si="5"/>
        <v/>
      </c>
      <c r="AJ330" s="276" t="str">
        <f t="shared" si="5"/>
        <v/>
      </c>
      <c r="AK330" s="276" t="str">
        <f t="shared" si="5"/>
        <v/>
      </c>
      <c r="AL330" s="276" t="str">
        <f t="shared" si="5"/>
        <v/>
      </c>
      <c r="AM330" s="277" t="str">
        <f t="shared" si="6"/>
        <v/>
      </c>
      <c r="AN330" s="276" t="str">
        <f t="shared" si="6"/>
        <v/>
      </c>
      <c r="AO330" s="276" t="str">
        <f t="shared" si="6"/>
        <v/>
      </c>
      <c r="AP330" s="276" t="str">
        <f t="shared" si="6"/>
        <v/>
      </c>
      <c r="AQ330" s="276" t="str">
        <f t="shared" si="6"/>
        <v/>
      </c>
      <c r="AR330" s="276" t="str">
        <f t="shared" si="6"/>
        <v/>
      </c>
      <c r="AS330" s="276" t="str">
        <f t="shared" si="6"/>
        <v/>
      </c>
      <c r="AT330" s="277" t="str">
        <f t="shared" si="6"/>
        <v/>
      </c>
      <c r="AU330" s="276" t="str">
        <f t="shared" si="6"/>
        <v/>
      </c>
      <c r="AV330" s="276" t="str">
        <f t="shared" si="6"/>
        <v/>
      </c>
      <c r="AW330" s="277" t="str">
        <f t="shared" si="6"/>
        <v/>
      </c>
      <c r="AX330" s="1235"/>
      <c r="AY330" s="1236"/>
      <c r="AZ330" s="1236"/>
      <c r="BA330" s="1237"/>
      <c r="BB330" s="1220"/>
      <c r="BC330" s="1221"/>
      <c r="BD330" s="1221"/>
      <c r="BE330" s="1221"/>
      <c r="BF330" s="1222"/>
    </row>
    <row r="331" spans="1:73" ht="18.75" customHeight="1" x14ac:dyDescent="0.2">
      <c r="B331" s="1199"/>
      <c r="C331" s="1200"/>
      <c r="D331" s="1200"/>
      <c r="E331" s="1200"/>
      <c r="F331" s="1200"/>
      <c r="G331" s="1200"/>
      <c r="H331" s="1200"/>
      <c r="I331" s="1200"/>
      <c r="J331" s="1200"/>
      <c r="K331" s="1201"/>
      <c r="L331" s="1207" t="s">
        <v>352</v>
      </c>
      <c r="M331" s="1207"/>
      <c r="N331" s="1207"/>
      <c r="O331" s="1207"/>
      <c r="P331" s="1207"/>
      <c r="Q331" s="1207"/>
      <c r="R331" s="1208"/>
      <c r="S331" s="275" t="str">
        <f t="shared" si="4"/>
        <v/>
      </c>
      <c r="T331" s="276" t="str">
        <f t="shared" si="4"/>
        <v/>
      </c>
      <c r="U331" s="276" t="str">
        <f t="shared" si="4"/>
        <v/>
      </c>
      <c r="V331" s="276" t="str">
        <f t="shared" si="4"/>
        <v/>
      </c>
      <c r="W331" s="276" t="str">
        <f t="shared" si="4"/>
        <v/>
      </c>
      <c r="X331" s="276" t="str">
        <f t="shared" si="4"/>
        <v/>
      </c>
      <c r="Y331" s="277" t="str">
        <f t="shared" si="4"/>
        <v/>
      </c>
      <c r="Z331" s="278" t="str">
        <f t="shared" si="4"/>
        <v/>
      </c>
      <c r="AA331" s="276" t="str">
        <f t="shared" si="4"/>
        <v/>
      </c>
      <c r="AB331" s="276" t="str">
        <f t="shared" si="4"/>
        <v/>
      </c>
      <c r="AC331" s="276" t="str">
        <f t="shared" si="5"/>
        <v/>
      </c>
      <c r="AD331" s="276" t="str">
        <f t="shared" si="5"/>
        <v/>
      </c>
      <c r="AE331" s="276" t="str">
        <f t="shared" si="5"/>
        <v/>
      </c>
      <c r="AF331" s="277" t="str">
        <f t="shared" si="5"/>
        <v/>
      </c>
      <c r="AG331" s="276" t="str">
        <f t="shared" si="5"/>
        <v/>
      </c>
      <c r="AH331" s="276" t="str">
        <f t="shared" si="5"/>
        <v/>
      </c>
      <c r="AI331" s="276" t="str">
        <f t="shared" si="5"/>
        <v/>
      </c>
      <c r="AJ331" s="276" t="str">
        <f t="shared" si="5"/>
        <v/>
      </c>
      <c r="AK331" s="276" t="str">
        <f t="shared" si="5"/>
        <v/>
      </c>
      <c r="AL331" s="276" t="str">
        <f t="shared" si="5"/>
        <v/>
      </c>
      <c r="AM331" s="277" t="str">
        <f t="shared" si="6"/>
        <v/>
      </c>
      <c r="AN331" s="276" t="str">
        <f t="shared" si="6"/>
        <v/>
      </c>
      <c r="AO331" s="276" t="str">
        <f t="shared" si="6"/>
        <v/>
      </c>
      <c r="AP331" s="276" t="str">
        <f t="shared" si="6"/>
        <v/>
      </c>
      <c r="AQ331" s="276" t="str">
        <f t="shared" si="6"/>
        <v/>
      </c>
      <c r="AR331" s="276" t="str">
        <f t="shared" si="6"/>
        <v/>
      </c>
      <c r="AS331" s="276" t="str">
        <f t="shared" si="6"/>
        <v/>
      </c>
      <c r="AT331" s="277" t="str">
        <f t="shared" si="6"/>
        <v/>
      </c>
      <c r="AU331" s="276" t="str">
        <f t="shared" si="6"/>
        <v/>
      </c>
      <c r="AV331" s="276" t="str">
        <f t="shared" si="6"/>
        <v/>
      </c>
      <c r="AW331" s="277" t="str">
        <f t="shared" si="6"/>
        <v/>
      </c>
      <c r="AX331" s="1235"/>
      <c r="AY331" s="1236"/>
      <c r="AZ331" s="1236"/>
      <c r="BA331" s="1237"/>
      <c r="BB331" s="1220"/>
      <c r="BC331" s="1221"/>
      <c r="BD331" s="1221"/>
      <c r="BE331" s="1221"/>
      <c r="BF331" s="1222"/>
    </row>
    <row r="332" spans="1:73" ht="18.75" customHeight="1" thickBot="1" x14ac:dyDescent="0.25">
      <c r="B332" s="1202"/>
      <c r="C332" s="1203"/>
      <c r="D332" s="1203"/>
      <c r="E332" s="1203"/>
      <c r="F332" s="1203"/>
      <c r="G332" s="1203"/>
      <c r="H332" s="1203"/>
      <c r="I332" s="1203"/>
      <c r="J332" s="1203"/>
      <c r="K332" s="1204"/>
      <c r="L332" s="1209"/>
      <c r="M332" s="1209"/>
      <c r="N332" s="1209"/>
      <c r="O332" s="1209"/>
      <c r="P332" s="1209"/>
      <c r="Q332" s="1209"/>
      <c r="R332" s="1210"/>
      <c r="S332" s="279" t="str">
        <f t="shared" si="4"/>
        <v/>
      </c>
      <c r="T332" s="280" t="str">
        <f t="shared" si="4"/>
        <v/>
      </c>
      <c r="U332" s="280" t="str">
        <f t="shared" si="4"/>
        <v/>
      </c>
      <c r="V332" s="280" t="str">
        <f t="shared" si="4"/>
        <v/>
      </c>
      <c r="W332" s="280" t="str">
        <f t="shared" si="4"/>
        <v/>
      </c>
      <c r="X332" s="280" t="str">
        <f t="shared" si="4"/>
        <v/>
      </c>
      <c r="Y332" s="281" t="str">
        <f t="shared" si="4"/>
        <v/>
      </c>
      <c r="Z332" s="282" t="str">
        <f t="shared" si="4"/>
        <v/>
      </c>
      <c r="AA332" s="280" t="str">
        <f t="shared" si="4"/>
        <v/>
      </c>
      <c r="AB332" s="280" t="str">
        <f t="shared" si="4"/>
        <v/>
      </c>
      <c r="AC332" s="280" t="str">
        <f t="shared" si="5"/>
        <v/>
      </c>
      <c r="AD332" s="280" t="str">
        <f t="shared" si="5"/>
        <v/>
      </c>
      <c r="AE332" s="280" t="str">
        <f t="shared" si="5"/>
        <v/>
      </c>
      <c r="AF332" s="281" t="str">
        <f t="shared" si="5"/>
        <v/>
      </c>
      <c r="AG332" s="280" t="str">
        <f t="shared" si="5"/>
        <v/>
      </c>
      <c r="AH332" s="280" t="str">
        <f t="shared" si="5"/>
        <v/>
      </c>
      <c r="AI332" s="280" t="str">
        <f t="shared" si="5"/>
        <v/>
      </c>
      <c r="AJ332" s="280" t="str">
        <f t="shared" si="5"/>
        <v/>
      </c>
      <c r="AK332" s="280" t="str">
        <f t="shared" si="5"/>
        <v/>
      </c>
      <c r="AL332" s="280" t="str">
        <f t="shared" si="5"/>
        <v/>
      </c>
      <c r="AM332" s="281" t="str">
        <f t="shared" si="6"/>
        <v/>
      </c>
      <c r="AN332" s="280" t="str">
        <f t="shared" si="6"/>
        <v/>
      </c>
      <c r="AO332" s="280" t="str">
        <f t="shared" si="6"/>
        <v/>
      </c>
      <c r="AP332" s="280" t="str">
        <f t="shared" si="6"/>
        <v/>
      </c>
      <c r="AQ332" s="280" t="str">
        <f t="shared" si="6"/>
        <v/>
      </c>
      <c r="AR332" s="280" t="str">
        <f t="shared" si="6"/>
        <v/>
      </c>
      <c r="AS332" s="280" t="str">
        <f t="shared" si="6"/>
        <v/>
      </c>
      <c r="AT332" s="281" t="str">
        <f t="shared" si="6"/>
        <v/>
      </c>
      <c r="AU332" s="280" t="str">
        <f t="shared" si="6"/>
        <v/>
      </c>
      <c r="AV332" s="280" t="str">
        <f t="shared" si="6"/>
        <v/>
      </c>
      <c r="AW332" s="281" t="str">
        <f t="shared" si="6"/>
        <v/>
      </c>
      <c r="AX332" s="1238"/>
      <c r="AY332" s="1239"/>
      <c r="AZ332" s="1239"/>
      <c r="BA332" s="1240"/>
      <c r="BB332" s="1223"/>
      <c r="BC332" s="1224"/>
      <c r="BD332" s="1224"/>
      <c r="BE332" s="1224"/>
      <c r="BF332" s="1225"/>
    </row>
    <row r="333" spans="1:73" ht="13.5" customHeight="1" x14ac:dyDescent="0.2">
      <c r="C333" s="283"/>
      <c r="D333" s="283"/>
      <c r="E333" s="283"/>
      <c r="F333" s="283"/>
      <c r="G333" s="284"/>
      <c r="H333" s="285"/>
      <c r="AF333" s="286"/>
    </row>
    <row r="334" spans="1:73" ht="11.4" customHeight="1" x14ac:dyDescent="0.2">
      <c r="A334" s="287"/>
      <c r="B334" s="287"/>
      <c r="C334" s="287"/>
      <c r="D334" s="287"/>
      <c r="E334" s="287"/>
      <c r="F334" s="287"/>
      <c r="G334" s="287"/>
      <c r="H334" s="288"/>
      <c r="I334" s="288"/>
      <c r="J334" s="288"/>
      <c r="K334" s="288"/>
      <c r="L334" s="288"/>
      <c r="M334" s="288"/>
      <c r="N334" s="288"/>
      <c r="O334" s="288"/>
      <c r="P334" s="288"/>
      <c r="Q334" s="288"/>
      <c r="R334" s="288"/>
      <c r="S334" s="288"/>
      <c r="T334" s="288"/>
      <c r="U334" s="288"/>
      <c r="V334" s="288"/>
      <c r="W334" s="288"/>
      <c r="X334" s="288"/>
      <c r="Y334" s="288"/>
      <c r="Z334" s="288"/>
      <c r="AA334" s="288"/>
      <c r="AB334" s="288"/>
      <c r="AC334" s="288"/>
      <c r="AD334" s="288"/>
      <c r="AE334" s="288"/>
      <c r="AF334" s="288"/>
      <c r="AG334" s="288"/>
      <c r="AH334" s="288"/>
      <c r="AI334" s="288"/>
      <c r="AJ334" s="288"/>
      <c r="AK334" s="288"/>
      <c r="AL334" s="288"/>
      <c r="AM334" s="288"/>
      <c r="AN334" s="288"/>
      <c r="AO334" s="288"/>
      <c r="AP334" s="288"/>
      <c r="AQ334" s="288"/>
      <c r="AR334" s="289"/>
      <c r="AS334" s="289"/>
      <c r="AT334" s="289"/>
      <c r="AU334" s="289"/>
      <c r="AV334" s="289"/>
      <c r="AW334" s="289"/>
      <c r="AX334" s="289"/>
      <c r="AY334" s="289"/>
      <c r="AZ334" s="289"/>
      <c r="BA334" s="289"/>
    </row>
    <row r="335" spans="1:73" ht="20.25" customHeight="1" x14ac:dyDescent="0.2">
      <c r="A335" s="290"/>
      <c r="B335" s="290"/>
      <c r="C335" s="287"/>
      <c r="D335" s="287"/>
      <c r="E335" s="287"/>
      <c r="F335" s="287"/>
      <c r="G335" s="290"/>
      <c r="H335" s="290"/>
      <c r="I335" s="290"/>
      <c r="J335" s="290"/>
      <c r="K335" s="290"/>
      <c r="L335" s="290"/>
      <c r="M335" s="290"/>
      <c r="N335" s="290"/>
      <c r="O335" s="290"/>
      <c r="P335" s="290"/>
      <c r="Q335" s="290"/>
      <c r="R335" s="290"/>
      <c r="S335" s="290"/>
      <c r="T335" s="290"/>
      <c r="U335" s="290"/>
      <c r="V335" s="290"/>
      <c r="W335" s="290"/>
      <c r="X335" s="290"/>
      <c r="Y335" s="290"/>
      <c r="Z335" s="290"/>
      <c r="AA335" s="290"/>
      <c r="AB335" s="290"/>
      <c r="AC335" s="290"/>
      <c r="AD335" s="290"/>
      <c r="AE335" s="290"/>
      <c r="AF335" s="290"/>
      <c r="AG335" s="290"/>
      <c r="AH335" s="290"/>
      <c r="AI335" s="290"/>
      <c r="AJ335" s="290"/>
      <c r="AK335" s="290"/>
      <c r="AL335" s="290"/>
      <c r="AM335" s="290"/>
      <c r="AN335" s="290"/>
      <c r="AO335" s="290"/>
      <c r="AP335" s="290"/>
      <c r="AQ335" s="290"/>
      <c r="AR335" s="291"/>
      <c r="AS335" s="291"/>
      <c r="AT335" s="291"/>
      <c r="AU335" s="291"/>
      <c r="AV335" s="291"/>
      <c r="BN335" s="292"/>
      <c r="BO335" s="293"/>
      <c r="BP335" s="292"/>
      <c r="BQ335" s="292"/>
      <c r="BR335" s="292"/>
      <c r="BS335" s="294"/>
      <c r="BT335" s="295"/>
      <c r="BU335" s="295"/>
    </row>
    <row r="336" spans="1:73" ht="20.25" customHeight="1" x14ac:dyDescent="0.2">
      <c r="A336" s="287"/>
      <c r="B336" s="287"/>
      <c r="C336" s="296"/>
      <c r="D336" s="296"/>
      <c r="E336" s="296"/>
      <c r="F336" s="296"/>
      <c r="G336" s="296"/>
      <c r="H336" s="297"/>
      <c r="I336" s="297"/>
      <c r="J336" s="287"/>
      <c r="K336" s="287"/>
      <c r="L336" s="287"/>
      <c r="M336" s="287"/>
      <c r="N336" s="287"/>
      <c r="O336" s="287"/>
      <c r="P336" s="287"/>
      <c r="Q336" s="287"/>
      <c r="R336" s="287"/>
      <c r="S336" s="287"/>
      <c r="T336" s="287"/>
      <c r="U336" s="287"/>
      <c r="V336" s="287"/>
      <c r="W336" s="287"/>
      <c r="X336" s="287"/>
      <c r="Y336" s="287"/>
      <c r="Z336" s="287"/>
      <c r="AA336" s="287"/>
      <c r="AB336" s="287"/>
      <c r="AC336" s="287"/>
      <c r="AD336" s="287"/>
      <c r="AE336" s="287"/>
      <c r="AF336" s="287"/>
      <c r="AG336" s="287"/>
      <c r="AH336" s="287"/>
      <c r="AI336" s="287"/>
      <c r="AJ336" s="287"/>
      <c r="AK336" s="287"/>
      <c r="AL336" s="287"/>
      <c r="AM336" s="287"/>
      <c r="AN336" s="287"/>
      <c r="AO336" s="287"/>
      <c r="AP336" s="287"/>
      <c r="AQ336" s="287"/>
    </row>
    <row r="337" spans="1:43" ht="20.25" customHeight="1" x14ac:dyDescent="0.2">
      <c r="A337" s="287"/>
      <c r="B337" s="287"/>
      <c r="C337" s="296"/>
      <c r="D337" s="296"/>
      <c r="E337" s="296"/>
      <c r="F337" s="296"/>
      <c r="G337" s="296"/>
      <c r="H337" s="297"/>
      <c r="I337" s="297"/>
      <c r="J337" s="287"/>
      <c r="K337" s="287"/>
      <c r="L337" s="287"/>
      <c r="M337" s="287"/>
      <c r="N337" s="287"/>
      <c r="O337" s="287"/>
      <c r="P337" s="287"/>
      <c r="Q337" s="287"/>
      <c r="R337" s="287"/>
      <c r="S337" s="287"/>
      <c r="T337" s="287"/>
      <c r="U337" s="287"/>
      <c r="V337" s="287"/>
      <c r="W337" s="287"/>
      <c r="X337" s="287"/>
      <c r="Y337" s="287"/>
      <c r="Z337" s="287"/>
      <c r="AA337" s="287"/>
      <c r="AB337" s="287"/>
      <c r="AC337" s="287"/>
      <c r="AD337" s="287"/>
      <c r="AE337" s="287"/>
      <c r="AF337" s="287"/>
      <c r="AG337" s="287"/>
      <c r="AH337" s="287"/>
      <c r="AI337" s="287"/>
      <c r="AJ337" s="287"/>
      <c r="AK337" s="287"/>
      <c r="AL337" s="287"/>
      <c r="AM337" s="287"/>
      <c r="AN337" s="287"/>
      <c r="AO337" s="287"/>
      <c r="AP337" s="287"/>
      <c r="AQ337" s="287"/>
    </row>
    <row r="338" spans="1:43" ht="20.25" customHeight="1" x14ac:dyDescent="0.2">
      <c r="A338" s="287"/>
      <c r="B338" s="287"/>
      <c r="C338" s="297"/>
      <c r="D338" s="297"/>
      <c r="E338" s="297"/>
      <c r="F338" s="297"/>
      <c r="G338" s="297"/>
      <c r="H338" s="287"/>
      <c r="I338" s="287"/>
      <c r="J338" s="287"/>
      <c r="K338" s="287"/>
      <c r="L338" s="287"/>
      <c r="M338" s="287"/>
      <c r="N338" s="287"/>
      <c r="O338" s="287"/>
      <c r="P338" s="287"/>
      <c r="Q338" s="287"/>
      <c r="R338" s="287"/>
      <c r="S338" s="287"/>
      <c r="T338" s="287"/>
      <c r="U338" s="287"/>
      <c r="V338" s="287"/>
      <c r="W338" s="287"/>
      <c r="X338" s="287"/>
      <c r="Y338" s="287"/>
      <c r="Z338" s="287"/>
      <c r="AA338" s="287"/>
      <c r="AB338" s="287"/>
      <c r="AC338" s="287"/>
      <c r="AD338" s="287"/>
      <c r="AE338" s="287"/>
      <c r="AF338" s="287"/>
      <c r="AG338" s="287"/>
      <c r="AH338" s="287"/>
      <c r="AI338" s="287"/>
      <c r="AJ338" s="287"/>
      <c r="AK338" s="287"/>
      <c r="AL338" s="287"/>
      <c r="AM338" s="287"/>
      <c r="AN338" s="287"/>
      <c r="AO338" s="287"/>
      <c r="AP338" s="287"/>
      <c r="AQ338" s="287"/>
    </row>
    <row r="339" spans="1:43" ht="20.25" customHeight="1" x14ac:dyDescent="0.2">
      <c r="A339" s="287"/>
      <c r="B339" s="287"/>
      <c r="C339" s="297"/>
      <c r="D339" s="297"/>
      <c r="E339" s="297"/>
      <c r="F339" s="297"/>
      <c r="G339" s="297"/>
      <c r="H339" s="287"/>
      <c r="I339" s="287"/>
      <c r="J339" s="287"/>
      <c r="K339" s="287"/>
      <c r="L339" s="287"/>
      <c r="M339" s="287"/>
      <c r="N339" s="287"/>
      <c r="O339" s="287"/>
      <c r="P339" s="287"/>
      <c r="Q339" s="287"/>
      <c r="R339" s="287"/>
      <c r="S339" s="287"/>
      <c r="T339" s="287"/>
      <c r="U339" s="287"/>
      <c r="V339" s="287"/>
      <c r="W339" s="287"/>
      <c r="X339" s="287"/>
      <c r="Y339" s="287"/>
      <c r="Z339" s="287"/>
      <c r="AA339" s="287"/>
      <c r="AB339" s="287"/>
      <c r="AC339" s="287"/>
      <c r="AD339" s="287"/>
      <c r="AE339" s="287"/>
      <c r="AF339" s="287"/>
      <c r="AG339" s="287"/>
      <c r="AH339" s="287"/>
      <c r="AI339" s="287"/>
      <c r="AJ339" s="287"/>
      <c r="AK339" s="287"/>
      <c r="AL339" s="287"/>
      <c r="AM339" s="287"/>
      <c r="AN339" s="287"/>
      <c r="AO339" s="287"/>
      <c r="AP339" s="287"/>
      <c r="AQ339" s="287"/>
    </row>
    <row r="340" spans="1:43" ht="20.25" customHeight="1" x14ac:dyDescent="0.2">
      <c r="A340" s="287"/>
      <c r="B340" s="287"/>
      <c r="C340" s="297"/>
      <c r="D340" s="297"/>
      <c r="E340" s="297"/>
      <c r="F340" s="297"/>
      <c r="G340" s="297"/>
      <c r="H340" s="287"/>
      <c r="I340" s="287"/>
      <c r="J340" s="287"/>
      <c r="K340" s="287"/>
      <c r="L340" s="287"/>
      <c r="M340" s="287"/>
      <c r="N340" s="287"/>
      <c r="O340" s="287"/>
      <c r="P340" s="287"/>
      <c r="Q340" s="287"/>
      <c r="R340" s="287"/>
      <c r="S340" s="287"/>
      <c r="T340" s="287"/>
      <c r="U340" s="287"/>
      <c r="V340" s="287"/>
      <c r="W340" s="287"/>
      <c r="X340" s="287"/>
      <c r="Y340" s="287"/>
      <c r="Z340" s="287"/>
      <c r="AA340" s="287"/>
      <c r="AB340" s="287"/>
      <c r="AC340" s="287"/>
      <c r="AD340" s="287"/>
      <c r="AE340" s="287"/>
      <c r="AF340" s="287"/>
      <c r="AG340" s="287"/>
      <c r="AH340" s="287"/>
      <c r="AI340" s="287"/>
      <c r="AJ340" s="287"/>
      <c r="AK340" s="287"/>
      <c r="AL340" s="287"/>
      <c r="AM340" s="287"/>
      <c r="AN340" s="287"/>
      <c r="AO340" s="287"/>
      <c r="AP340" s="287"/>
      <c r="AQ340" s="287"/>
    </row>
    <row r="341" spans="1:43" ht="20.25" customHeight="1" x14ac:dyDescent="0.2">
      <c r="C341" s="286"/>
      <c r="D341" s="286"/>
      <c r="E341" s="286"/>
      <c r="F341" s="286"/>
      <c r="G341" s="286"/>
    </row>
  </sheetData>
  <sheetProtection sheet="1" insertColumns="0" deleteRows="0"/>
  <mergeCells count="1548">
    <mergeCell ref="BB4:BE4"/>
    <mergeCell ref="AX6:AY6"/>
    <mergeCell ref="BB6:BC6"/>
    <mergeCell ref="BB8:BC8"/>
    <mergeCell ref="BB10:BD10"/>
    <mergeCell ref="AO12:AQ12"/>
    <mergeCell ref="BB12:BD12"/>
    <mergeCell ref="AP1:BE1"/>
    <mergeCell ref="Z2:AA2"/>
    <mergeCell ref="AC2:AD2"/>
    <mergeCell ref="AG2:AH2"/>
    <mergeCell ref="AP2:BE2"/>
    <mergeCell ref="BB3:BE3"/>
    <mergeCell ref="AX17:AY21"/>
    <mergeCell ref="AZ17:BA21"/>
    <mergeCell ref="BB17:BF21"/>
    <mergeCell ref="S18:Y18"/>
    <mergeCell ref="Z18:AF18"/>
    <mergeCell ref="AG18:AM18"/>
    <mergeCell ref="AN18:AT18"/>
    <mergeCell ref="AU18:AW18"/>
    <mergeCell ref="AU14:AW14"/>
    <mergeCell ref="AY14:BA14"/>
    <mergeCell ref="BC14:BD14"/>
    <mergeCell ref="B17:B21"/>
    <mergeCell ref="C17:E21"/>
    <mergeCell ref="G17:G21"/>
    <mergeCell ref="H17:K21"/>
    <mergeCell ref="L17:O21"/>
    <mergeCell ref="P17:R21"/>
    <mergeCell ref="S17:AW17"/>
    <mergeCell ref="AX25:AY25"/>
    <mergeCell ref="AZ25:BA25"/>
    <mergeCell ref="BB25:BF27"/>
    <mergeCell ref="P26:R26"/>
    <mergeCell ref="AX26:AY26"/>
    <mergeCell ref="AZ26:BA26"/>
    <mergeCell ref="P27:R27"/>
    <mergeCell ref="AX27:AY27"/>
    <mergeCell ref="AZ27:BA27"/>
    <mergeCell ref="B25:B27"/>
    <mergeCell ref="C25:E27"/>
    <mergeCell ref="G25:G27"/>
    <mergeCell ref="H25:K27"/>
    <mergeCell ref="L25:O27"/>
    <mergeCell ref="P25:R25"/>
    <mergeCell ref="AX22:AY22"/>
    <mergeCell ref="AZ22:BA22"/>
    <mergeCell ref="BB22:BF24"/>
    <mergeCell ref="P23:R23"/>
    <mergeCell ref="AX23:AY23"/>
    <mergeCell ref="AZ23:BA23"/>
    <mergeCell ref="P24:R24"/>
    <mergeCell ref="AX24:AY24"/>
    <mergeCell ref="AZ24:BA24"/>
    <mergeCell ref="B22:B24"/>
    <mergeCell ref="C22:E24"/>
    <mergeCell ref="G22:G24"/>
    <mergeCell ref="H22:K24"/>
    <mergeCell ref="L22:O24"/>
    <mergeCell ref="P22:R22"/>
    <mergeCell ref="AX31:AY31"/>
    <mergeCell ref="AZ31:BA31"/>
    <mergeCell ref="BB31:BF33"/>
    <mergeCell ref="P32:R32"/>
    <mergeCell ref="AX32:AY32"/>
    <mergeCell ref="AZ32:BA32"/>
    <mergeCell ref="P33:R33"/>
    <mergeCell ref="AX33:AY33"/>
    <mergeCell ref="AZ33:BA33"/>
    <mergeCell ref="B31:B33"/>
    <mergeCell ref="C31:E33"/>
    <mergeCell ref="G31:G33"/>
    <mergeCell ref="H31:K33"/>
    <mergeCell ref="L31:O33"/>
    <mergeCell ref="P31:R31"/>
    <mergeCell ref="AX28:AY28"/>
    <mergeCell ref="AZ28:BA28"/>
    <mergeCell ref="BB28:BF30"/>
    <mergeCell ref="P29:R29"/>
    <mergeCell ref="AX29:AY29"/>
    <mergeCell ref="AZ29:BA29"/>
    <mergeCell ref="P30:R30"/>
    <mergeCell ref="AX30:AY30"/>
    <mergeCell ref="AZ30:BA30"/>
    <mergeCell ref="B28:B30"/>
    <mergeCell ref="C28:E30"/>
    <mergeCell ref="G28:G30"/>
    <mergeCell ref="H28:K30"/>
    <mergeCell ref="L28:O30"/>
    <mergeCell ref="P28:R28"/>
    <mergeCell ref="AX37:AY37"/>
    <mergeCell ref="AZ37:BA37"/>
    <mergeCell ref="BB37:BF39"/>
    <mergeCell ref="P38:R38"/>
    <mergeCell ref="AX38:AY38"/>
    <mergeCell ref="AZ38:BA38"/>
    <mergeCell ref="P39:R39"/>
    <mergeCell ref="AX39:AY39"/>
    <mergeCell ref="AZ39:BA39"/>
    <mergeCell ref="B37:B39"/>
    <mergeCell ref="C37:E39"/>
    <mergeCell ref="G37:G39"/>
    <mergeCell ref="H37:K39"/>
    <mergeCell ref="L37:O39"/>
    <mergeCell ref="P37:R37"/>
    <mergeCell ref="AX34:AY34"/>
    <mergeCell ref="AZ34:BA34"/>
    <mergeCell ref="BB34:BF36"/>
    <mergeCell ref="P35:R35"/>
    <mergeCell ref="AX35:AY35"/>
    <mergeCell ref="AZ35:BA35"/>
    <mergeCell ref="P36:R36"/>
    <mergeCell ref="AX36:AY36"/>
    <mergeCell ref="AZ36:BA36"/>
    <mergeCell ref="B34:B36"/>
    <mergeCell ref="C34:E36"/>
    <mergeCell ref="G34:G36"/>
    <mergeCell ref="H34:K36"/>
    <mergeCell ref="L34:O36"/>
    <mergeCell ref="P34:R34"/>
    <mergeCell ref="AX43:AY43"/>
    <mergeCell ref="AZ43:BA43"/>
    <mergeCell ref="BB43:BF45"/>
    <mergeCell ref="P44:R44"/>
    <mergeCell ref="AX44:AY44"/>
    <mergeCell ref="AZ44:BA44"/>
    <mergeCell ref="P45:R45"/>
    <mergeCell ref="AX45:AY45"/>
    <mergeCell ref="AZ45:BA45"/>
    <mergeCell ref="B43:B45"/>
    <mergeCell ref="C43:E45"/>
    <mergeCell ref="G43:G45"/>
    <mergeCell ref="H43:K45"/>
    <mergeCell ref="L43:O45"/>
    <mergeCell ref="P43:R43"/>
    <mergeCell ref="AX40:AY40"/>
    <mergeCell ref="AZ40:BA40"/>
    <mergeCell ref="BB40:BF42"/>
    <mergeCell ref="P41:R41"/>
    <mergeCell ref="AX41:AY41"/>
    <mergeCell ref="AZ41:BA41"/>
    <mergeCell ref="P42:R42"/>
    <mergeCell ref="AX42:AY42"/>
    <mergeCell ref="AZ42:BA42"/>
    <mergeCell ref="B40:B42"/>
    <mergeCell ref="C40:E42"/>
    <mergeCell ref="G40:G42"/>
    <mergeCell ref="H40:K42"/>
    <mergeCell ref="L40:O42"/>
    <mergeCell ref="P40:R40"/>
    <mergeCell ref="AX49:AY49"/>
    <mergeCell ref="AZ49:BA49"/>
    <mergeCell ref="BB49:BF51"/>
    <mergeCell ref="P50:R50"/>
    <mergeCell ref="AX50:AY50"/>
    <mergeCell ref="AZ50:BA50"/>
    <mergeCell ref="P51:R51"/>
    <mergeCell ref="AX51:AY51"/>
    <mergeCell ref="AZ51:BA51"/>
    <mergeCell ref="B49:B51"/>
    <mergeCell ref="C49:E51"/>
    <mergeCell ref="G49:G51"/>
    <mergeCell ref="H49:K51"/>
    <mergeCell ref="L49:O51"/>
    <mergeCell ref="P49:R49"/>
    <mergeCell ref="AX46:AY46"/>
    <mergeCell ref="AZ46:BA46"/>
    <mergeCell ref="BB46:BF48"/>
    <mergeCell ref="P47:R47"/>
    <mergeCell ref="AX47:AY47"/>
    <mergeCell ref="AZ47:BA47"/>
    <mergeCell ref="P48:R48"/>
    <mergeCell ref="AX48:AY48"/>
    <mergeCell ref="AZ48:BA48"/>
    <mergeCell ref="B46:B48"/>
    <mergeCell ref="C46:E48"/>
    <mergeCell ref="G46:G48"/>
    <mergeCell ref="H46:K48"/>
    <mergeCell ref="L46:O48"/>
    <mergeCell ref="P46:R46"/>
    <mergeCell ref="AX55:AY55"/>
    <mergeCell ref="AZ55:BA55"/>
    <mergeCell ref="BB55:BF57"/>
    <mergeCell ref="P56:R56"/>
    <mergeCell ref="AX56:AY56"/>
    <mergeCell ref="AZ56:BA56"/>
    <mergeCell ref="P57:R57"/>
    <mergeCell ref="AX57:AY57"/>
    <mergeCell ref="AZ57:BA57"/>
    <mergeCell ref="B55:B57"/>
    <mergeCell ref="C55:E57"/>
    <mergeCell ref="G55:G57"/>
    <mergeCell ref="H55:K57"/>
    <mergeCell ref="L55:O57"/>
    <mergeCell ref="P55:R55"/>
    <mergeCell ref="AX52:AY52"/>
    <mergeCell ref="AZ52:BA52"/>
    <mergeCell ref="BB52:BF54"/>
    <mergeCell ref="P53:R53"/>
    <mergeCell ref="AX53:AY53"/>
    <mergeCell ref="AZ53:BA53"/>
    <mergeCell ref="P54:R54"/>
    <mergeCell ref="AX54:AY54"/>
    <mergeCell ref="AZ54:BA54"/>
    <mergeCell ref="B52:B54"/>
    <mergeCell ref="C52:E54"/>
    <mergeCell ref="G52:G54"/>
    <mergeCell ref="H52:K54"/>
    <mergeCell ref="L52:O54"/>
    <mergeCell ref="P52:R52"/>
    <mergeCell ref="AX61:AY61"/>
    <mergeCell ref="AZ61:BA61"/>
    <mergeCell ref="BB61:BF63"/>
    <mergeCell ref="P62:R62"/>
    <mergeCell ref="AX62:AY62"/>
    <mergeCell ref="AZ62:BA62"/>
    <mergeCell ref="P63:R63"/>
    <mergeCell ref="AX63:AY63"/>
    <mergeCell ref="AZ63:BA63"/>
    <mergeCell ref="B61:B63"/>
    <mergeCell ref="C61:E63"/>
    <mergeCell ref="G61:G63"/>
    <mergeCell ref="H61:K63"/>
    <mergeCell ref="L61:O63"/>
    <mergeCell ref="P61:R61"/>
    <mergeCell ref="AX58:AY58"/>
    <mergeCell ref="AZ58:BA58"/>
    <mergeCell ref="BB58:BF60"/>
    <mergeCell ref="P59:R59"/>
    <mergeCell ref="AX59:AY59"/>
    <mergeCell ref="AZ59:BA59"/>
    <mergeCell ref="P60:R60"/>
    <mergeCell ref="AX60:AY60"/>
    <mergeCell ref="AZ60:BA60"/>
    <mergeCell ref="B58:B60"/>
    <mergeCell ref="C58:E60"/>
    <mergeCell ref="G58:G60"/>
    <mergeCell ref="H58:K60"/>
    <mergeCell ref="L58:O60"/>
    <mergeCell ref="P58:R58"/>
    <mergeCell ref="AX67:AY67"/>
    <mergeCell ref="AZ67:BA67"/>
    <mergeCell ref="BB67:BF69"/>
    <mergeCell ref="P68:R68"/>
    <mergeCell ref="AX68:AY68"/>
    <mergeCell ref="AZ68:BA68"/>
    <mergeCell ref="P69:R69"/>
    <mergeCell ref="AX69:AY69"/>
    <mergeCell ref="AZ69:BA69"/>
    <mergeCell ref="B67:B69"/>
    <mergeCell ref="C67:E69"/>
    <mergeCell ref="G67:G69"/>
    <mergeCell ref="H67:K69"/>
    <mergeCell ref="L67:O69"/>
    <mergeCell ref="P67:R67"/>
    <mergeCell ref="AX64:AY64"/>
    <mergeCell ref="AZ64:BA64"/>
    <mergeCell ref="BB64:BF66"/>
    <mergeCell ref="P65:R65"/>
    <mergeCell ref="AX65:AY65"/>
    <mergeCell ref="AZ65:BA65"/>
    <mergeCell ref="P66:R66"/>
    <mergeCell ref="AX66:AY66"/>
    <mergeCell ref="AZ66:BA66"/>
    <mergeCell ref="B64:B66"/>
    <mergeCell ref="C64:E66"/>
    <mergeCell ref="G64:G66"/>
    <mergeCell ref="H64:K66"/>
    <mergeCell ref="L64:O66"/>
    <mergeCell ref="P64:R64"/>
    <mergeCell ref="AX73:AY73"/>
    <mergeCell ref="AZ73:BA73"/>
    <mergeCell ref="BB73:BF75"/>
    <mergeCell ref="P74:R74"/>
    <mergeCell ref="AX74:AY74"/>
    <mergeCell ref="AZ74:BA74"/>
    <mergeCell ref="P75:R75"/>
    <mergeCell ref="AX75:AY75"/>
    <mergeCell ref="AZ75:BA75"/>
    <mergeCell ref="B73:B75"/>
    <mergeCell ref="C73:E75"/>
    <mergeCell ref="G73:G75"/>
    <mergeCell ref="H73:K75"/>
    <mergeCell ref="L73:O75"/>
    <mergeCell ref="P73:R73"/>
    <mergeCell ref="AX70:AY70"/>
    <mergeCell ref="AZ70:BA70"/>
    <mergeCell ref="BB70:BF72"/>
    <mergeCell ref="P71:R71"/>
    <mergeCell ref="AX71:AY71"/>
    <mergeCell ref="AZ71:BA71"/>
    <mergeCell ref="P72:R72"/>
    <mergeCell ref="AX72:AY72"/>
    <mergeCell ref="AZ72:BA72"/>
    <mergeCell ref="B70:B72"/>
    <mergeCell ref="C70:E72"/>
    <mergeCell ref="G70:G72"/>
    <mergeCell ref="H70:K72"/>
    <mergeCell ref="L70:O72"/>
    <mergeCell ref="P70:R70"/>
    <mergeCell ref="AX79:AY79"/>
    <mergeCell ref="AZ79:BA79"/>
    <mergeCell ref="BB79:BF81"/>
    <mergeCell ref="P80:R80"/>
    <mergeCell ref="AX80:AY80"/>
    <mergeCell ref="AZ80:BA80"/>
    <mergeCell ref="P81:R81"/>
    <mergeCell ref="AX81:AY81"/>
    <mergeCell ref="AZ81:BA81"/>
    <mergeCell ref="B79:B81"/>
    <mergeCell ref="C79:E81"/>
    <mergeCell ref="G79:G81"/>
    <mergeCell ref="H79:K81"/>
    <mergeCell ref="L79:O81"/>
    <mergeCell ref="P79:R79"/>
    <mergeCell ref="AX76:AY76"/>
    <mergeCell ref="AZ76:BA76"/>
    <mergeCell ref="BB76:BF78"/>
    <mergeCell ref="P77:R77"/>
    <mergeCell ref="AX77:AY77"/>
    <mergeCell ref="AZ77:BA77"/>
    <mergeCell ref="P78:R78"/>
    <mergeCell ref="AX78:AY78"/>
    <mergeCell ref="AZ78:BA78"/>
    <mergeCell ref="B76:B78"/>
    <mergeCell ref="C76:E78"/>
    <mergeCell ref="G76:G78"/>
    <mergeCell ref="H76:K78"/>
    <mergeCell ref="L76:O78"/>
    <mergeCell ref="P76:R76"/>
    <mergeCell ref="AX85:AY85"/>
    <mergeCell ref="AZ85:BA85"/>
    <mergeCell ref="BB85:BF87"/>
    <mergeCell ref="P86:R86"/>
    <mergeCell ref="AX86:AY86"/>
    <mergeCell ref="AZ86:BA86"/>
    <mergeCell ref="P87:R87"/>
    <mergeCell ref="AX87:AY87"/>
    <mergeCell ref="AZ87:BA87"/>
    <mergeCell ref="B85:B87"/>
    <mergeCell ref="C85:E87"/>
    <mergeCell ref="G85:G87"/>
    <mergeCell ref="H85:K87"/>
    <mergeCell ref="L85:O87"/>
    <mergeCell ref="P85:R85"/>
    <mergeCell ref="AX82:AY82"/>
    <mergeCell ref="AZ82:BA82"/>
    <mergeCell ref="BB82:BF84"/>
    <mergeCell ref="P83:R83"/>
    <mergeCell ref="AX83:AY83"/>
    <mergeCell ref="AZ83:BA83"/>
    <mergeCell ref="P84:R84"/>
    <mergeCell ref="AX84:AY84"/>
    <mergeCell ref="AZ84:BA84"/>
    <mergeCell ref="B82:B84"/>
    <mergeCell ref="C82:E84"/>
    <mergeCell ref="G82:G84"/>
    <mergeCell ref="H82:K84"/>
    <mergeCell ref="L82:O84"/>
    <mergeCell ref="P82:R82"/>
    <mergeCell ref="AX91:AY91"/>
    <mergeCell ref="AZ91:BA91"/>
    <mergeCell ref="BB91:BF93"/>
    <mergeCell ref="P92:R92"/>
    <mergeCell ref="AX92:AY92"/>
    <mergeCell ref="AZ92:BA92"/>
    <mergeCell ref="P93:R93"/>
    <mergeCell ref="AX93:AY93"/>
    <mergeCell ref="AZ93:BA93"/>
    <mergeCell ref="B91:B93"/>
    <mergeCell ref="C91:E93"/>
    <mergeCell ref="G91:G93"/>
    <mergeCell ref="H91:K93"/>
    <mergeCell ref="L91:O93"/>
    <mergeCell ref="P91:R91"/>
    <mergeCell ref="AX88:AY88"/>
    <mergeCell ref="AZ88:BA88"/>
    <mergeCell ref="BB88:BF90"/>
    <mergeCell ref="P89:R89"/>
    <mergeCell ref="AX89:AY89"/>
    <mergeCell ref="AZ89:BA89"/>
    <mergeCell ref="P90:R90"/>
    <mergeCell ref="AX90:AY90"/>
    <mergeCell ref="AZ90:BA90"/>
    <mergeCell ref="B88:B90"/>
    <mergeCell ref="C88:E90"/>
    <mergeCell ref="G88:G90"/>
    <mergeCell ref="H88:K90"/>
    <mergeCell ref="L88:O90"/>
    <mergeCell ref="P88:R88"/>
    <mergeCell ref="AX97:AY97"/>
    <mergeCell ref="AZ97:BA97"/>
    <mergeCell ref="BB97:BF99"/>
    <mergeCell ref="P98:R98"/>
    <mergeCell ref="AX98:AY98"/>
    <mergeCell ref="AZ98:BA98"/>
    <mergeCell ref="P99:R99"/>
    <mergeCell ref="AX99:AY99"/>
    <mergeCell ref="AZ99:BA99"/>
    <mergeCell ref="B97:B99"/>
    <mergeCell ref="C97:E99"/>
    <mergeCell ref="G97:G99"/>
    <mergeCell ref="H97:K99"/>
    <mergeCell ref="L97:O99"/>
    <mergeCell ref="P97:R97"/>
    <mergeCell ref="AX94:AY94"/>
    <mergeCell ref="AZ94:BA94"/>
    <mergeCell ref="BB94:BF96"/>
    <mergeCell ref="P95:R95"/>
    <mergeCell ref="AX95:AY95"/>
    <mergeCell ref="AZ95:BA95"/>
    <mergeCell ref="P96:R96"/>
    <mergeCell ref="AX96:AY96"/>
    <mergeCell ref="AZ96:BA96"/>
    <mergeCell ref="B94:B96"/>
    <mergeCell ref="C94:E96"/>
    <mergeCell ref="G94:G96"/>
    <mergeCell ref="H94:K96"/>
    <mergeCell ref="L94:O96"/>
    <mergeCell ref="P94:R94"/>
    <mergeCell ref="AX103:AY103"/>
    <mergeCell ref="AZ103:BA103"/>
    <mergeCell ref="BB103:BF105"/>
    <mergeCell ref="P104:R104"/>
    <mergeCell ref="AX104:AY104"/>
    <mergeCell ref="AZ104:BA104"/>
    <mergeCell ref="P105:R105"/>
    <mergeCell ref="AX105:AY105"/>
    <mergeCell ref="AZ105:BA105"/>
    <mergeCell ref="B103:B105"/>
    <mergeCell ref="C103:E105"/>
    <mergeCell ref="G103:G105"/>
    <mergeCell ref="H103:K105"/>
    <mergeCell ref="L103:O105"/>
    <mergeCell ref="P103:R103"/>
    <mergeCell ref="AX100:AY100"/>
    <mergeCell ref="AZ100:BA100"/>
    <mergeCell ref="BB100:BF102"/>
    <mergeCell ref="P101:R101"/>
    <mergeCell ref="AX101:AY101"/>
    <mergeCell ref="AZ101:BA101"/>
    <mergeCell ref="P102:R102"/>
    <mergeCell ref="AX102:AY102"/>
    <mergeCell ref="AZ102:BA102"/>
    <mergeCell ref="B100:B102"/>
    <mergeCell ref="C100:E102"/>
    <mergeCell ref="G100:G102"/>
    <mergeCell ref="H100:K102"/>
    <mergeCell ref="L100:O102"/>
    <mergeCell ref="P100:R100"/>
    <mergeCell ref="AX109:AY109"/>
    <mergeCell ref="AZ109:BA109"/>
    <mergeCell ref="BB109:BF111"/>
    <mergeCell ref="P110:R110"/>
    <mergeCell ref="AX110:AY110"/>
    <mergeCell ref="AZ110:BA110"/>
    <mergeCell ref="P111:R111"/>
    <mergeCell ref="AX111:AY111"/>
    <mergeCell ref="AZ111:BA111"/>
    <mergeCell ref="B109:B111"/>
    <mergeCell ref="C109:E111"/>
    <mergeCell ref="G109:G111"/>
    <mergeCell ref="H109:K111"/>
    <mergeCell ref="L109:O111"/>
    <mergeCell ref="P109:R109"/>
    <mergeCell ref="AX106:AY106"/>
    <mergeCell ref="AZ106:BA106"/>
    <mergeCell ref="BB106:BF108"/>
    <mergeCell ref="P107:R107"/>
    <mergeCell ref="AX107:AY107"/>
    <mergeCell ref="AZ107:BA107"/>
    <mergeCell ref="P108:R108"/>
    <mergeCell ref="AX108:AY108"/>
    <mergeCell ref="AZ108:BA108"/>
    <mergeCell ref="B106:B108"/>
    <mergeCell ref="C106:E108"/>
    <mergeCell ref="G106:G108"/>
    <mergeCell ref="H106:K108"/>
    <mergeCell ref="L106:O108"/>
    <mergeCell ref="P106:R106"/>
    <mergeCell ref="AX115:AY115"/>
    <mergeCell ref="AZ115:BA115"/>
    <mergeCell ref="BB115:BF117"/>
    <mergeCell ref="P116:R116"/>
    <mergeCell ref="AX116:AY116"/>
    <mergeCell ref="AZ116:BA116"/>
    <mergeCell ref="P117:R117"/>
    <mergeCell ref="AX117:AY117"/>
    <mergeCell ref="AZ117:BA117"/>
    <mergeCell ref="B115:B117"/>
    <mergeCell ref="C115:E117"/>
    <mergeCell ref="G115:G117"/>
    <mergeCell ref="H115:K117"/>
    <mergeCell ref="L115:O117"/>
    <mergeCell ref="P115:R115"/>
    <mergeCell ref="AX112:AY112"/>
    <mergeCell ref="AZ112:BA112"/>
    <mergeCell ref="BB112:BF114"/>
    <mergeCell ref="P113:R113"/>
    <mergeCell ref="AX113:AY113"/>
    <mergeCell ref="AZ113:BA113"/>
    <mergeCell ref="P114:R114"/>
    <mergeCell ref="AX114:AY114"/>
    <mergeCell ref="AZ114:BA114"/>
    <mergeCell ref="B112:B114"/>
    <mergeCell ref="C112:E114"/>
    <mergeCell ref="G112:G114"/>
    <mergeCell ref="H112:K114"/>
    <mergeCell ref="L112:O114"/>
    <mergeCell ref="P112:R112"/>
    <mergeCell ref="AX121:AY121"/>
    <mergeCell ref="AZ121:BA121"/>
    <mergeCell ref="BB121:BF123"/>
    <mergeCell ref="P122:R122"/>
    <mergeCell ref="AX122:AY122"/>
    <mergeCell ref="AZ122:BA122"/>
    <mergeCell ref="P123:R123"/>
    <mergeCell ref="AX123:AY123"/>
    <mergeCell ref="AZ123:BA123"/>
    <mergeCell ref="B121:B123"/>
    <mergeCell ref="C121:E123"/>
    <mergeCell ref="G121:G123"/>
    <mergeCell ref="H121:K123"/>
    <mergeCell ref="L121:O123"/>
    <mergeCell ref="P121:R121"/>
    <mergeCell ref="AX118:AY118"/>
    <mergeCell ref="AZ118:BA118"/>
    <mergeCell ref="BB118:BF120"/>
    <mergeCell ref="P119:R119"/>
    <mergeCell ref="AX119:AY119"/>
    <mergeCell ref="AZ119:BA119"/>
    <mergeCell ref="P120:R120"/>
    <mergeCell ref="AX120:AY120"/>
    <mergeCell ref="AZ120:BA120"/>
    <mergeCell ref="B118:B120"/>
    <mergeCell ref="C118:E120"/>
    <mergeCell ref="G118:G120"/>
    <mergeCell ref="H118:K120"/>
    <mergeCell ref="L118:O120"/>
    <mergeCell ref="P118:R118"/>
    <mergeCell ref="AX127:AY127"/>
    <mergeCell ref="AZ127:BA127"/>
    <mergeCell ref="BB127:BF129"/>
    <mergeCell ref="P128:R128"/>
    <mergeCell ref="AX128:AY128"/>
    <mergeCell ref="AZ128:BA128"/>
    <mergeCell ref="P129:R129"/>
    <mergeCell ref="AX129:AY129"/>
    <mergeCell ref="AZ129:BA129"/>
    <mergeCell ref="B127:B129"/>
    <mergeCell ref="C127:E129"/>
    <mergeCell ref="G127:G129"/>
    <mergeCell ref="H127:K129"/>
    <mergeCell ref="L127:O129"/>
    <mergeCell ref="P127:R127"/>
    <mergeCell ref="AX124:AY124"/>
    <mergeCell ref="AZ124:BA124"/>
    <mergeCell ref="BB124:BF126"/>
    <mergeCell ref="P125:R125"/>
    <mergeCell ref="AX125:AY125"/>
    <mergeCell ref="AZ125:BA125"/>
    <mergeCell ref="P126:R126"/>
    <mergeCell ref="AX126:AY126"/>
    <mergeCell ref="AZ126:BA126"/>
    <mergeCell ref="B124:B126"/>
    <mergeCell ref="C124:E126"/>
    <mergeCell ref="G124:G126"/>
    <mergeCell ref="H124:K126"/>
    <mergeCell ref="L124:O126"/>
    <mergeCell ref="P124:R124"/>
    <mergeCell ref="AX133:AY133"/>
    <mergeCell ref="AZ133:BA133"/>
    <mergeCell ref="BB133:BF135"/>
    <mergeCell ref="P134:R134"/>
    <mergeCell ref="AX134:AY134"/>
    <mergeCell ref="AZ134:BA134"/>
    <mergeCell ref="P135:R135"/>
    <mergeCell ref="AX135:AY135"/>
    <mergeCell ref="AZ135:BA135"/>
    <mergeCell ref="B133:B135"/>
    <mergeCell ref="C133:E135"/>
    <mergeCell ref="G133:G135"/>
    <mergeCell ref="H133:K135"/>
    <mergeCell ref="L133:O135"/>
    <mergeCell ref="P133:R133"/>
    <mergeCell ref="AX130:AY130"/>
    <mergeCell ref="AZ130:BA130"/>
    <mergeCell ref="BB130:BF132"/>
    <mergeCell ref="P131:R131"/>
    <mergeCell ref="AX131:AY131"/>
    <mergeCell ref="AZ131:BA131"/>
    <mergeCell ref="P132:R132"/>
    <mergeCell ref="AX132:AY132"/>
    <mergeCell ref="AZ132:BA132"/>
    <mergeCell ref="B130:B132"/>
    <mergeCell ref="C130:E132"/>
    <mergeCell ref="G130:G132"/>
    <mergeCell ref="H130:K132"/>
    <mergeCell ref="L130:O132"/>
    <mergeCell ref="P130:R130"/>
    <mergeCell ref="AX139:AY139"/>
    <mergeCell ref="AZ139:BA139"/>
    <mergeCell ref="BB139:BF141"/>
    <mergeCell ref="P140:R140"/>
    <mergeCell ref="AX140:AY140"/>
    <mergeCell ref="AZ140:BA140"/>
    <mergeCell ref="P141:R141"/>
    <mergeCell ref="AX141:AY141"/>
    <mergeCell ref="AZ141:BA141"/>
    <mergeCell ref="B139:B141"/>
    <mergeCell ref="C139:E141"/>
    <mergeCell ref="G139:G141"/>
    <mergeCell ref="H139:K141"/>
    <mergeCell ref="L139:O141"/>
    <mergeCell ref="P139:R139"/>
    <mergeCell ref="AX136:AY136"/>
    <mergeCell ref="AZ136:BA136"/>
    <mergeCell ref="BB136:BF138"/>
    <mergeCell ref="P137:R137"/>
    <mergeCell ref="AX137:AY137"/>
    <mergeCell ref="AZ137:BA137"/>
    <mergeCell ref="P138:R138"/>
    <mergeCell ref="AX138:AY138"/>
    <mergeCell ref="AZ138:BA138"/>
    <mergeCell ref="B136:B138"/>
    <mergeCell ref="C136:E138"/>
    <mergeCell ref="G136:G138"/>
    <mergeCell ref="H136:K138"/>
    <mergeCell ref="L136:O138"/>
    <mergeCell ref="P136:R136"/>
    <mergeCell ref="AX145:AY145"/>
    <mergeCell ref="AZ145:BA145"/>
    <mergeCell ref="BB145:BF147"/>
    <mergeCell ref="P146:R146"/>
    <mergeCell ref="AX146:AY146"/>
    <mergeCell ref="AZ146:BA146"/>
    <mergeCell ref="P147:R147"/>
    <mergeCell ref="AX147:AY147"/>
    <mergeCell ref="AZ147:BA147"/>
    <mergeCell ref="B145:B147"/>
    <mergeCell ref="C145:E147"/>
    <mergeCell ref="G145:G147"/>
    <mergeCell ref="H145:K147"/>
    <mergeCell ref="L145:O147"/>
    <mergeCell ref="P145:R145"/>
    <mergeCell ref="AX142:AY142"/>
    <mergeCell ref="AZ142:BA142"/>
    <mergeCell ref="BB142:BF144"/>
    <mergeCell ref="P143:R143"/>
    <mergeCell ref="AX143:AY143"/>
    <mergeCell ref="AZ143:BA143"/>
    <mergeCell ref="P144:R144"/>
    <mergeCell ref="AX144:AY144"/>
    <mergeCell ref="AZ144:BA144"/>
    <mergeCell ref="B142:B144"/>
    <mergeCell ref="C142:E144"/>
    <mergeCell ref="G142:G144"/>
    <mergeCell ref="H142:K144"/>
    <mergeCell ref="L142:O144"/>
    <mergeCell ref="P142:R142"/>
    <mergeCell ref="AX151:AY151"/>
    <mergeCell ref="AZ151:BA151"/>
    <mergeCell ref="BB151:BF153"/>
    <mergeCell ref="P152:R152"/>
    <mergeCell ref="AX152:AY152"/>
    <mergeCell ref="AZ152:BA152"/>
    <mergeCell ref="P153:R153"/>
    <mergeCell ref="AX153:AY153"/>
    <mergeCell ref="AZ153:BA153"/>
    <mergeCell ref="B151:B153"/>
    <mergeCell ref="C151:E153"/>
    <mergeCell ref="G151:G153"/>
    <mergeCell ref="H151:K153"/>
    <mergeCell ref="L151:O153"/>
    <mergeCell ref="P151:R151"/>
    <mergeCell ref="AX148:AY148"/>
    <mergeCell ref="AZ148:BA148"/>
    <mergeCell ref="BB148:BF150"/>
    <mergeCell ref="P149:R149"/>
    <mergeCell ref="AX149:AY149"/>
    <mergeCell ref="AZ149:BA149"/>
    <mergeCell ref="P150:R150"/>
    <mergeCell ref="AX150:AY150"/>
    <mergeCell ref="AZ150:BA150"/>
    <mergeCell ref="B148:B150"/>
    <mergeCell ref="C148:E150"/>
    <mergeCell ref="G148:G150"/>
    <mergeCell ref="H148:K150"/>
    <mergeCell ref="L148:O150"/>
    <mergeCell ref="P148:R148"/>
    <mergeCell ref="AX157:AY157"/>
    <mergeCell ref="AZ157:BA157"/>
    <mergeCell ref="BB157:BF159"/>
    <mergeCell ref="P158:R158"/>
    <mergeCell ref="AX158:AY158"/>
    <mergeCell ref="AZ158:BA158"/>
    <mergeCell ref="P159:R159"/>
    <mergeCell ref="AX159:AY159"/>
    <mergeCell ref="AZ159:BA159"/>
    <mergeCell ref="B157:B159"/>
    <mergeCell ref="C157:E159"/>
    <mergeCell ref="G157:G159"/>
    <mergeCell ref="H157:K159"/>
    <mergeCell ref="L157:O159"/>
    <mergeCell ref="P157:R157"/>
    <mergeCell ref="AX154:AY154"/>
    <mergeCell ref="AZ154:BA154"/>
    <mergeCell ref="BB154:BF156"/>
    <mergeCell ref="P155:R155"/>
    <mergeCell ref="AX155:AY155"/>
    <mergeCell ref="AZ155:BA155"/>
    <mergeCell ref="P156:R156"/>
    <mergeCell ref="AX156:AY156"/>
    <mergeCell ref="AZ156:BA156"/>
    <mergeCell ref="B154:B156"/>
    <mergeCell ref="C154:E156"/>
    <mergeCell ref="G154:G156"/>
    <mergeCell ref="H154:K156"/>
    <mergeCell ref="L154:O156"/>
    <mergeCell ref="P154:R154"/>
    <mergeCell ref="AX163:AY163"/>
    <mergeCell ref="AZ163:BA163"/>
    <mergeCell ref="BB163:BF165"/>
    <mergeCell ref="P164:R164"/>
    <mergeCell ref="AX164:AY164"/>
    <mergeCell ref="AZ164:BA164"/>
    <mergeCell ref="P165:R165"/>
    <mergeCell ref="AX165:AY165"/>
    <mergeCell ref="AZ165:BA165"/>
    <mergeCell ref="B163:B165"/>
    <mergeCell ref="C163:E165"/>
    <mergeCell ref="G163:G165"/>
    <mergeCell ref="H163:K165"/>
    <mergeCell ref="L163:O165"/>
    <mergeCell ref="P163:R163"/>
    <mergeCell ref="AX160:AY160"/>
    <mergeCell ref="AZ160:BA160"/>
    <mergeCell ref="BB160:BF162"/>
    <mergeCell ref="P161:R161"/>
    <mergeCell ref="AX161:AY161"/>
    <mergeCell ref="AZ161:BA161"/>
    <mergeCell ref="P162:R162"/>
    <mergeCell ref="AX162:AY162"/>
    <mergeCell ref="AZ162:BA162"/>
    <mergeCell ref="B160:B162"/>
    <mergeCell ref="C160:E162"/>
    <mergeCell ref="G160:G162"/>
    <mergeCell ref="H160:K162"/>
    <mergeCell ref="L160:O162"/>
    <mergeCell ref="P160:R160"/>
    <mergeCell ref="AX169:AY169"/>
    <mergeCell ref="AZ169:BA169"/>
    <mergeCell ref="BB169:BF171"/>
    <mergeCell ref="P170:R170"/>
    <mergeCell ref="AX170:AY170"/>
    <mergeCell ref="AZ170:BA170"/>
    <mergeCell ref="P171:R171"/>
    <mergeCell ref="AX171:AY171"/>
    <mergeCell ref="AZ171:BA171"/>
    <mergeCell ref="B169:B171"/>
    <mergeCell ref="C169:E171"/>
    <mergeCell ref="G169:G171"/>
    <mergeCell ref="H169:K171"/>
    <mergeCell ref="L169:O171"/>
    <mergeCell ref="P169:R169"/>
    <mergeCell ref="AX166:AY166"/>
    <mergeCell ref="AZ166:BA166"/>
    <mergeCell ref="BB166:BF168"/>
    <mergeCell ref="P167:R167"/>
    <mergeCell ref="AX167:AY167"/>
    <mergeCell ref="AZ167:BA167"/>
    <mergeCell ref="P168:R168"/>
    <mergeCell ref="AX168:AY168"/>
    <mergeCell ref="AZ168:BA168"/>
    <mergeCell ref="B166:B168"/>
    <mergeCell ref="C166:E168"/>
    <mergeCell ref="G166:G168"/>
    <mergeCell ref="H166:K168"/>
    <mergeCell ref="L166:O168"/>
    <mergeCell ref="P166:R166"/>
    <mergeCell ref="AX175:AY175"/>
    <mergeCell ref="AZ175:BA175"/>
    <mergeCell ref="BB175:BF177"/>
    <mergeCell ref="P176:R176"/>
    <mergeCell ref="AX176:AY176"/>
    <mergeCell ref="AZ176:BA176"/>
    <mergeCell ref="P177:R177"/>
    <mergeCell ref="AX177:AY177"/>
    <mergeCell ref="AZ177:BA177"/>
    <mergeCell ref="B175:B177"/>
    <mergeCell ref="C175:E177"/>
    <mergeCell ref="G175:G177"/>
    <mergeCell ref="H175:K177"/>
    <mergeCell ref="L175:O177"/>
    <mergeCell ref="P175:R175"/>
    <mergeCell ref="AX172:AY172"/>
    <mergeCell ref="AZ172:BA172"/>
    <mergeCell ref="BB172:BF174"/>
    <mergeCell ref="P173:R173"/>
    <mergeCell ref="AX173:AY173"/>
    <mergeCell ref="AZ173:BA173"/>
    <mergeCell ref="P174:R174"/>
    <mergeCell ref="AX174:AY174"/>
    <mergeCell ref="AZ174:BA174"/>
    <mergeCell ref="B172:B174"/>
    <mergeCell ref="C172:E174"/>
    <mergeCell ref="G172:G174"/>
    <mergeCell ref="H172:K174"/>
    <mergeCell ref="L172:O174"/>
    <mergeCell ref="P172:R172"/>
    <mergeCell ref="AX181:AY181"/>
    <mergeCell ref="AZ181:BA181"/>
    <mergeCell ref="BB181:BF183"/>
    <mergeCell ref="P182:R182"/>
    <mergeCell ref="AX182:AY182"/>
    <mergeCell ref="AZ182:BA182"/>
    <mergeCell ref="P183:R183"/>
    <mergeCell ref="AX183:AY183"/>
    <mergeCell ref="AZ183:BA183"/>
    <mergeCell ref="B181:B183"/>
    <mergeCell ref="C181:E183"/>
    <mergeCell ref="G181:G183"/>
    <mergeCell ref="H181:K183"/>
    <mergeCell ref="L181:O183"/>
    <mergeCell ref="P181:R181"/>
    <mergeCell ref="AX178:AY178"/>
    <mergeCell ref="AZ178:BA178"/>
    <mergeCell ref="BB178:BF180"/>
    <mergeCell ref="P179:R179"/>
    <mergeCell ref="AX179:AY179"/>
    <mergeCell ref="AZ179:BA179"/>
    <mergeCell ref="P180:R180"/>
    <mergeCell ref="AX180:AY180"/>
    <mergeCell ref="AZ180:BA180"/>
    <mergeCell ref="B178:B180"/>
    <mergeCell ref="C178:E180"/>
    <mergeCell ref="G178:G180"/>
    <mergeCell ref="H178:K180"/>
    <mergeCell ref="L178:O180"/>
    <mergeCell ref="P178:R178"/>
    <mergeCell ref="AX187:AY187"/>
    <mergeCell ref="AZ187:BA187"/>
    <mergeCell ref="BB187:BF189"/>
    <mergeCell ref="P188:R188"/>
    <mergeCell ref="AX188:AY188"/>
    <mergeCell ref="AZ188:BA188"/>
    <mergeCell ref="P189:R189"/>
    <mergeCell ref="AX189:AY189"/>
    <mergeCell ref="AZ189:BA189"/>
    <mergeCell ref="B187:B189"/>
    <mergeCell ref="C187:E189"/>
    <mergeCell ref="G187:G189"/>
    <mergeCell ref="H187:K189"/>
    <mergeCell ref="L187:O189"/>
    <mergeCell ref="P187:R187"/>
    <mergeCell ref="AX184:AY184"/>
    <mergeCell ref="AZ184:BA184"/>
    <mergeCell ref="BB184:BF186"/>
    <mergeCell ref="P185:R185"/>
    <mergeCell ref="AX185:AY185"/>
    <mergeCell ref="AZ185:BA185"/>
    <mergeCell ref="P186:R186"/>
    <mergeCell ref="AX186:AY186"/>
    <mergeCell ref="AZ186:BA186"/>
    <mergeCell ref="B184:B186"/>
    <mergeCell ref="C184:E186"/>
    <mergeCell ref="G184:G186"/>
    <mergeCell ref="H184:K186"/>
    <mergeCell ref="L184:O186"/>
    <mergeCell ref="P184:R184"/>
    <mergeCell ref="AX193:AY193"/>
    <mergeCell ref="AZ193:BA193"/>
    <mergeCell ref="BB193:BF195"/>
    <mergeCell ref="P194:R194"/>
    <mergeCell ref="AX194:AY194"/>
    <mergeCell ref="AZ194:BA194"/>
    <mergeCell ref="P195:R195"/>
    <mergeCell ref="AX195:AY195"/>
    <mergeCell ref="AZ195:BA195"/>
    <mergeCell ref="B193:B195"/>
    <mergeCell ref="C193:E195"/>
    <mergeCell ref="G193:G195"/>
    <mergeCell ref="H193:K195"/>
    <mergeCell ref="L193:O195"/>
    <mergeCell ref="P193:R193"/>
    <mergeCell ref="AX190:AY190"/>
    <mergeCell ref="AZ190:BA190"/>
    <mergeCell ref="BB190:BF192"/>
    <mergeCell ref="P191:R191"/>
    <mergeCell ref="AX191:AY191"/>
    <mergeCell ref="AZ191:BA191"/>
    <mergeCell ref="P192:R192"/>
    <mergeCell ref="AX192:AY192"/>
    <mergeCell ref="AZ192:BA192"/>
    <mergeCell ref="B190:B192"/>
    <mergeCell ref="C190:E192"/>
    <mergeCell ref="G190:G192"/>
    <mergeCell ref="H190:K192"/>
    <mergeCell ref="L190:O192"/>
    <mergeCell ref="P190:R190"/>
    <mergeCell ref="AX199:AY199"/>
    <mergeCell ref="AZ199:BA199"/>
    <mergeCell ref="BB199:BF201"/>
    <mergeCell ref="P200:R200"/>
    <mergeCell ref="AX200:AY200"/>
    <mergeCell ref="AZ200:BA200"/>
    <mergeCell ref="P201:R201"/>
    <mergeCell ref="AX201:AY201"/>
    <mergeCell ref="AZ201:BA201"/>
    <mergeCell ref="B199:B201"/>
    <mergeCell ref="C199:E201"/>
    <mergeCell ref="G199:G201"/>
    <mergeCell ref="H199:K201"/>
    <mergeCell ref="L199:O201"/>
    <mergeCell ref="P199:R199"/>
    <mergeCell ref="AX196:AY196"/>
    <mergeCell ref="AZ196:BA196"/>
    <mergeCell ref="BB196:BF198"/>
    <mergeCell ref="P197:R197"/>
    <mergeCell ref="AX197:AY197"/>
    <mergeCell ref="AZ197:BA197"/>
    <mergeCell ref="P198:R198"/>
    <mergeCell ref="AX198:AY198"/>
    <mergeCell ref="AZ198:BA198"/>
    <mergeCell ref="B196:B198"/>
    <mergeCell ref="C196:E198"/>
    <mergeCell ref="G196:G198"/>
    <mergeCell ref="H196:K198"/>
    <mergeCell ref="L196:O198"/>
    <mergeCell ref="P196:R196"/>
    <mergeCell ref="AX205:AY205"/>
    <mergeCell ref="AZ205:BA205"/>
    <mergeCell ref="BB205:BF207"/>
    <mergeCell ref="P206:R206"/>
    <mergeCell ref="AX206:AY206"/>
    <mergeCell ref="AZ206:BA206"/>
    <mergeCell ref="P207:R207"/>
    <mergeCell ref="AX207:AY207"/>
    <mergeCell ref="AZ207:BA207"/>
    <mergeCell ref="B205:B207"/>
    <mergeCell ref="C205:E207"/>
    <mergeCell ref="G205:G207"/>
    <mergeCell ref="H205:K207"/>
    <mergeCell ref="L205:O207"/>
    <mergeCell ref="P205:R205"/>
    <mergeCell ref="AX202:AY202"/>
    <mergeCell ref="AZ202:BA202"/>
    <mergeCell ref="BB202:BF204"/>
    <mergeCell ref="P203:R203"/>
    <mergeCell ref="AX203:AY203"/>
    <mergeCell ref="AZ203:BA203"/>
    <mergeCell ref="P204:R204"/>
    <mergeCell ref="AX204:AY204"/>
    <mergeCell ref="AZ204:BA204"/>
    <mergeCell ref="B202:B204"/>
    <mergeCell ref="C202:E204"/>
    <mergeCell ref="G202:G204"/>
    <mergeCell ref="H202:K204"/>
    <mergeCell ref="L202:O204"/>
    <mergeCell ref="P202:R202"/>
    <mergeCell ref="AX211:AY211"/>
    <mergeCell ref="AZ211:BA211"/>
    <mergeCell ref="BB211:BF213"/>
    <mergeCell ref="P212:R212"/>
    <mergeCell ref="AX212:AY212"/>
    <mergeCell ref="AZ212:BA212"/>
    <mergeCell ref="P213:R213"/>
    <mergeCell ref="AX213:AY213"/>
    <mergeCell ref="AZ213:BA213"/>
    <mergeCell ref="B211:B213"/>
    <mergeCell ref="C211:E213"/>
    <mergeCell ref="G211:G213"/>
    <mergeCell ref="H211:K213"/>
    <mergeCell ref="L211:O213"/>
    <mergeCell ref="P211:R211"/>
    <mergeCell ref="AX208:AY208"/>
    <mergeCell ref="AZ208:BA208"/>
    <mergeCell ref="BB208:BF210"/>
    <mergeCell ref="P209:R209"/>
    <mergeCell ref="AX209:AY209"/>
    <mergeCell ref="AZ209:BA209"/>
    <mergeCell ref="P210:R210"/>
    <mergeCell ref="AX210:AY210"/>
    <mergeCell ref="AZ210:BA210"/>
    <mergeCell ref="B208:B210"/>
    <mergeCell ref="C208:E210"/>
    <mergeCell ref="G208:G210"/>
    <mergeCell ref="H208:K210"/>
    <mergeCell ref="L208:O210"/>
    <mergeCell ref="P208:R208"/>
    <mergeCell ref="AX217:AY217"/>
    <mergeCell ref="AZ217:BA217"/>
    <mergeCell ref="BB217:BF219"/>
    <mergeCell ref="P218:R218"/>
    <mergeCell ref="AX218:AY218"/>
    <mergeCell ref="AZ218:BA218"/>
    <mergeCell ref="P219:R219"/>
    <mergeCell ref="AX219:AY219"/>
    <mergeCell ref="AZ219:BA219"/>
    <mergeCell ref="B217:B219"/>
    <mergeCell ref="C217:E219"/>
    <mergeCell ref="G217:G219"/>
    <mergeCell ref="H217:K219"/>
    <mergeCell ref="L217:O219"/>
    <mergeCell ref="P217:R217"/>
    <mergeCell ref="AX214:AY214"/>
    <mergeCell ref="AZ214:BA214"/>
    <mergeCell ref="BB214:BF216"/>
    <mergeCell ref="P215:R215"/>
    <mergeCell ref="AX215:AY215"/>
    <mergeCell ref="AZ215:BA215"/>
    <mergeCell ref="P216:R216"/>
    <mergeCell ref="AX216:AY216"/>
    <mergeCell ref="AZ216:BA216"/>
    <mergeCell ref="B214:B216"/>
    <mergeCell ref="C214:E216"/>
    <mergeCell ref="G214:G216"/>
    <mergeCell ref="H214:K216"/>
    <mergeCell ref="L214:O216"/>
    <mergeCell ref="P214:R214"/>
    <mergeCell ref="AX223:AY223"/>
    <mergeCell ref="AZ223:BA223"/>
    <mergeCell ref="BB223:BF225"/>
    <mergeCell ref="P224:R224"/>
    <mergeCell ref="AX224:AY224"/>
    <mergeCell ref="AZ224:BA224"/>
    <mergeCell ref="P225:R225"/>
    <mergeCell ref="AX225:AY225"/>
    <mergeCell ref="AZ225:BA225"/>
    <mergeCell ref="B223:B225"/>
    <mergeCell ref="C223:E225"/>
    <mergeCell ref="G223:G225"/>
    <mergeCell ref="H223:K225"/>
    <mergeCell ref="L223:O225"/>
    <mergeCell ref="P223:R223"/>
    <mergeCell ref="AX220:AY220"/>
    <mergeCell ref="AZ220:BA220"/>
    <mergeCell ref="BB220:BF222"/>
    <mergeCell ref="P221:R221"/>
    <mergeCell ref="AX221:AY221"/>
    <mergeCell ref="AZ221:BA221"/>
    <mergeCell ref="P222:R222"/>
    <mergeCell ref="AX222:AY222"/>
    <mergeCell ref="AZ222:BA222"/>
    <mergeCell ref="B220:B222"/>
    <mergeCell ref="C220:E222"/>
    <mergeCell ref="G220:G222"/>
    <mergeCell ref="H220:K222"/>
    <mergeCell ref="L220:O222"/>
    <mergeCell ref="P220:R220"/>
    <mergeCell ref="AX229:AY229"/>
    <mergeCell ref="AZ229:BA229"/>
    <mergeCell ref="BB229:BF231"/>
    <mergeCell ref="P230:R230"/>
    <mergeCell ref="AX230:AY230"/>
    <mergeCell ref="AZ230:BA230"/>
    <mergeCell ref="P231:R231"/>
    <mergeCell ref="AX231:AY231"/>
    <mergeCell ref="AZ231:BA231"/>
    <mergeCell ref="B229:B231"/>
    <mergeCell ref="C229:E231"/>
    <mergeCell ref="G229:G231"/>
    <mergeCell ref="H229:K231"/>
    <mergeCell ref="L229:O231"/>
    <mergeCell ref="P229:R229"/>
    <mergeCell ref="AX226:AY226"/>
    <mergeCell ref="AZ226:BA226"/>
    <mergeCell ref="BB226:BF228"/>
    <mergeCell ref="P227:R227"/>
    <mergeCell ref="AX227:AY227"/>
    <mergeCell ref="AZ227:BA227"/>
    <mergeCell ref="P228:R228"/>
    <mergeCell ref="AX228:AY228"/>
    <mergeCell ref="AZ228:BA228"/>
    <mergeCell ref="B226:B228"/>
    <mergeCell ref="C226:E228"/>
    <mergeCell ref="G226:G228"/>
    <mergeCell ref="H226:K228"/>
    <mergeCell ref="L226:O228"/>
    <mergeCell ref="P226:R226"/>
    <mergeCell ref="AX235:AY235"/>
    <mergeCell ref="AZ235:BA235"/>
    <mergeCell ref="BB235:BF237"/>
    <mergeCell ref="P236:R236"/>
    <mergeCell ref="AX236:AY236"/>
    <mergeCell ref="AZ236:BA236"/>
    <mergeCell ref="P237:R237"/>
    <mergeCell ref="AX237:AY237"/>
    <mergeCell ref="AZ237:BA237"/>
    <mergeCell ref="B235:B237"/>
    <mergeCell ref="C235:E237"/>
    <mergeCell ref="G235:G237"/>
    <mergeCell ref="H235:K237"/>
    <mergeCell ref="L235:O237"/>
    <mergeCell ref="P235:R235"/>
    <mergeCell ref="AX232:AY232"/>
    <mergeCell ref="AZ232:BA232"/>
    <mergeCell ref="BB232:BF234"/>
    <mergeCell ref="P233:R233"/>
    <mergeCell ref="AX233:AY233"/>
    <mergeCell ref="AZ233:BA233"/>
    <mergeCell ref="P234:R234"/>
    <mergeCell ref="AX234:AY234"/>
    <mergeCell ref="AZ234:BA234"/>
    <mergeCell ref="B232:B234"/>
    <mergeCell ref="C232:E234"/>
    <mergeCell ref="G232:G234"/>
    <mergeCell ref="H232:K234"/>
    <mergeCell ref="L232:O234"/>
    <mergeCell ref="P232:R232"/>
    <mergeCell ref="AX241:AY241"/>
    <mergeCell ref="AZ241:BA241"/>
    <mergeCell ref="BB241:BF243"/>
    <mergeCell ref="P242:R242"/>
    <mergeCell ref="AX242:AY242"/>
    <mergeCell ref="AZ242:BA242"/>
    <mergeCell ref="P243:R243"/>
    <mergeCell ref="AX243:AY243"/>
    <mergeCell ref="AZ243:BA243"/>
    <mergeCell ref="B241:B243"/>
    <mergeCell ref="C241:E243"/>
    <mergeCell ref="G241:G243"/>
    <mergeCell ref="H241:K243"/>
    <mergeCell ref="L241:O243"/>
    <mergeCell ref="P241:R241"/>
    <mergeCell ref="AX238:AY238"/>
    <mergeCell ref="AZ238:BA238"/>
    <mergeCell ref="BB238:BF240"/>
    <mergeCell ref="P239:R239"/>
    <mergeCell ref="AX239:AY239"/>
    <mergeCell ref="AZ239:BA239"/>
    <mergeCell ref="P240:R240"/>
    <mergeCell ref="AX240:AY240"/>
    <mergeCell ref="AZ240:BA240"/>
    <mergeCell ref="B238:B240"/>
    <mergeCell ref="C238:E240"/>
    <mergeCell ref="G238:G240"/>
    <mergeCell ref="H238:K240"/>
    <mergeCell ref="L238:O240"/>
    <mergeCell ref="P238:R238"/>
    <mergeCell ref="AX247:AY247"/>
    <mergeCell ref="AZ247:BA247"/>
    <mergeCell ref="BB247:BF249"/>
    <mergeCell ref="P248:R248"/>
    <mergeCell ref="AX248:AY248"/>
    <mergeCell ref="AZ248:BA248"/>
    <mergeCell ref="P249:R249"/>
    <mergeCell ref="AX249:AY249"/>
    <mergeCell ref="AZ249:BA249"/>
    <mergeCell ref="B247:B249"/>
    <mergeCell ref="C247:E249"/>
    <mergeCell ref="G247:G249"/>
    <mergeCell ref="H247:K249"/>
    <mergeCell ref="L247:O249"/>
    <mergeCell ref="P247:R247"/>
    <mergeCell ref="AX244:AY244"/>
    <mergeCell ref="AZ244:BA244"/>
    <mergeCell ref="BB244:BF246"/>
    <mergeCell ref="P245:R245"/>
    <mergeCell ref="AX245:AY245"/>
    <mergeCell ref="AZ245:BA245"/>
    <mergeCell ref="P246:R246"/>
    <mergeCell ref="AX246:AY246"/>
    <mergeCell ref="AZ246:BA246"/>
    <mergeCell ref="B244:B246"/>
    <mergeCell ref="C244:E246"/>
    <mergeCell ref="G244:G246"/>
    <mergeCell ref="H244:K246"/>
    <mergeCell ref="L244:O246"/>
    <mergeCell ref="P244:R244"/>
    <mergeCell ref="AX253:AY253"/>
    <mergeCell ref="AZ253:BA253"/>
    <mergeCell ref="BB253:BF255"/>
    <mergeCell ref="P254:R254"/>
    <mergeCell ref="AX254:AY254"/>
    <mergeCell ref="AZ254:BA254"/>
    <mergeCell ref="P255:R255"/>
    <mergeCell ref="AX255:AY255"/>
    <mergeCell ref="AZ255:BA255"/>
    <mergeCell ref="B253:B255"/>
    <mergeCell ref="C253:E255"/>
    <mergeCell ref="G253:G255"/>
    <mergeCell ref="H253:K255"/>
    <mergeCell ref="L253:O255"/>
    <mergeCell ref="P253:R253"/>
    <mergeCell ref="AX250:AY250"/>
    <mergeCell ref="AZ250:BA250"/>
    <mergeCell ref="BB250:BF252"/>
    <mergeCell ref="P251:R251"/>
    <mergeCell ref="AX251:AY251"/>
    <mergeCell ref="AZ251:BA251"/>
    <mergeCell ref="P252:R252"/>
    <mergeCell ref="AX252:AY252"/>
    <mergeCell ref="AZ252:BA252"/>
    <mergeCell ref="B250:B252"/>
    <mergeCell ref="C250:E252"/>
    <mergeCell ref="G250:G252"/>
    <mergeCell ref="H250:K252"/>
    <mergeCell ref="L250:O252"/>
    <mergeCell ref="P250:R250"/>
    <mergeCell ref="AX259:AY259"/>
    <mergeCell ref="AZ259:BA259"/>
    <mergeCell ref="BB259:BF261"/>
    <mergeCell ref="P260:R260"/>
    <mergeCell ref="AX260:AY260"/>
    <mergeCell ref="AZ260:BA260"/>
    <mergeCell ref="P261:R261"/>
    <mergeCell ref="AX261:AY261"/>
    <mergeCell ref="AZ261:BA261"/>
    <mergeCell ref="B259:B261"/>
    <mergeCell ref="C259:E261"/>
    <mergeCell ref="G259:G261"/>
    <mergeCell ref="H259:K261"/>
    <mergeCell ref="L259:O261"/>
    <mergeCell ref="P259:R259"/>
    <mergeCell ref="AX256:AY256"/>
    <mergeCell ref="AZ256:BA256"/>
    <mergeCell ref="BB256:BF258"/>
    <mergeCell ref="P257:R257"/>
    <mergeCell ref="AX257:AY257"/>
    <mergeCell ref="AZ257:BA257"/>
    <mergeCell ref="P258:R258"/>
    <mergeCell ref="AX258:AY258"/>
    <mergeCell ref="AZ258:BA258"/>
    <mergeCell ref="B256:B258"/>
    <mergeCell ref="C256:E258"/>
    <mergeCell ref="G256:G258"/>
    <mergeCell ref="H256:K258"/>
    <mergeCell ref="L256:O258"/>
    <mergeCell ref="P256:R256"/>
    <mergeCell ref="AX265:AY265"/>
    <mergeCell ref="AZ265:BA265"/>
    <mergeCell ref="BB265:BF267"/>
    <mergeCell ref="P266:R266"/>
    <mergeCell ref="AX266:AY266"/>
    <mergeCell ref="AZ266:BA266"/>
    <mergeCell ref="P267:R267"/>
    <mergeCell ref="AX267:AY267"/>
    <mergeCell ref="AZ267:BA267"/>
    <mergeCell ref="B265:B267"/>
    <mergeCell ref="C265:E267"/>
    <mergeCell ref="G265:G267"/>
    <mergeCell ref="H265:K267"/>
    <mergeCell ref="L265:O267"/>
    <mergeCell ref="P265:R265"/>
    <mergeCell ref="AX262:AY262"/>
    <mergeCell ref="AZ262:BA262"/>
    <mergeCell ref="BB262:BF264"/>
    <mergeCell ref="P263:R263"/>
    <mergeCell ref="AX263:AY263"/>
    <mergeCell ref="AZ263:BA263"/>
    <mergeCell ref="P264:R264"/>
    <mergeCell ref="AX264:AY264"/>
    <mergeCell ref="AZ264:BA264"/>
    <mergeCell ref="B262:B264"/>
    <mergeCell ref="C262:E264"/>
    <mergeCell ref="G262:G264"/>
    <mergeCell ref="H262:K264"/>
    <mergeCell ref="L262:O264"/>
    <mergeCell ref="P262:R262"/>
    <mergeCell ref="AX271:AY271"/>
    <mergeCell ref="AZ271:BA271"/>
    <mergeCell ref="BB271:BF273"/>
    <mergeCell ref="P272:R272"/>
    <mergeCell ref="AX272:AY272"/>
    <mergeCell ref="AZ272:BA272"/>
    <mergeCell ref="P273:R273"/>
    <mergeCell ref="AX273:AY273"/>
    <mergeCell ref="AZ273:BA273"/>
    <mergeCell ref="B271:B273"/>
    <mergeCell ref="C271:E273"/>
    <mergeCell ref="G271:G273"/>
    <mergeCell ref="H271:K273"/>
    <mergeCell ref="L271:O273"/>
    <mergeCell ref="P271:R271"/>
    <mergeCell ref="AX268:AY268"/>
    <mergeCell ref="AZ268:BA268"/>
    <mergeCell ref="BB268:BF270"/>
    <mergeCell ref="P269:R269"/>
    <mergeCell ref="AX269:AY269"/>
    <mergeCell ref="AZ269:BA269"/>
    <mergeCell ref="P270:R270"/>
    <mergeCell ref="AX270:AY270"/>
    <mergeCell ref="AZ270:BA270"/>
    <mergeCell ref="B268:B270"/>
    <mergeCell ref="C268:E270"/>
    <mergeCell ref="G268:G270"/>
    <mergeCell ref="H268:K270"/>
    <mergeCell ref="L268:O270"/>
    <mergeCell ref="P268:R268"/>
    <mergeCell ref="AX277:AY277"/>
    <mergeCell ref="AZ277:BA277"/>
    <mergeCell ref="BB277:BF279"/>
    <mergeCell ref="P278:R278"/>
    <mergeCell ref="AX278:AY278"/>
    <mergeCell ref="AZ278:BA278"/>
    <mergeCell ref="P279:R279"/>
    <mergeCell ref="AX279:AY279"/>
    <mergeCell ref="AZ279:BA279"/>
    <mergeCell ref="B277:B279"/>
    <mergeCell ref="C277:E279"/>
    <mergeCell ref="G277:G279"/>
    <mergeCell ref="H277:K279"/>
    <mergeCell ref="L277:O279"/>
    <mergeCell ref="P277:R277"/>
    <mergeCell ref="AX274:AY274"/>
    <mergeCell ref="AZ274:BA274"/>
    <mergeCell ref="BB274:BF276"/>
    <mergeCell ref="P275:R275"/>
    <mergeCell ref="AX275:AY275"/>
    <mergeCell ref="AZ275:BA275"/>
    <mergeCell ref="P276:R276"/>
    <mergeCell ref="AX276:AY276"/>
    <mergeCell ref="AZ276:BA276"/>
    <mergeCell ref="B274:B276"/>
    <mergeCell ref="C274:E276"/>
    <mergeCell ref="G274:G276"/>
    <mergeCell ref="H274:K276"/>
    <mergeCell ref="L274:O276"/>
    <mergeCell ref="P274:R274"/>
    <mergeCell ref="AX283:AY283"/>
    <mergeCell ref="AZ283:BA283"/>
    <mergeCell ref="BB283:BF285"/>
    <mergeCell ref="P284:R284"/>
    <mergeCell ref="AX284:AY284"/>
    <mergeCell ref="AZ284:BA284"/>
    <mergeCell ref="P285:R285"/>
    <mergeCell ref="AX285:AY285"/>
    <mergeCell ref="AZ285:BA285"/>
    <mergeCell ref="B283:B285"/>
    <mergeCell ref="C283:E285"/>
    <mergeCell ref="G283:G285"/>
    <mergeCell ref="H283:K285"/>
    <mergeCell ref="L283:O285"/>
    <mergeCell ref="P283:R283"/>
    <mergeCell ref="AX280:AY280"/>
    <mergeCell ref="AZ280:BA280"/>
    <mergeCell ref="BB280:BF282"/>
    <mergeCell ref="P281:R281"/>
    <mergeCell ref="AX281:AY281"/>
    <mergeCell ref="AZ281:BA281"/>
    <mergeCell ref="P282:R282"/>
    <mergeCell ref="AX282:AY282"/>
    <mergeCell ref="AZ282:BA282"/>
    <mergeCell ref="B280:B282"/>
    <mergeCell ref="C280:E282"/>
    <mergeCell ref="G280:G282"/>
    <mergeCell ref="H280:K282"/>
    <mergeCell ref="L280:O282"/>
    <mergeCell ref="P280:R280"/>
    <mergeCell ref="AX289:AY289"/>
    <mergeCell ref="AZ289:BA289"/>
    <mergeCell ref="BB289:BF291"/>
    <mergeCell ref="P290:R290"/>
    <mergeCell ref="AX290:AY290"/>
    <mergeCell ref="AZ290:BA290"/>
    <mergeCell ref="P291:R291"/>
    <mergeCell ref="AX291:AY291"/>
    <mergeCell ref="AZ291:BA291"/>
    <mergeCell ref="B289:B291"/>
    <mergeCell ref="C289:E291"/>
    <mergeCell ref="G289:G291"/>
    <mergeCell ref="H289:K291"/>
    <mergeCell ref="L289:O291"/>
    <mergeCell ref="P289:R289"/>
    <mergeCell ref="AX286:AY286"/>
    <mergeCell ref="AZ286:BA286"/>
    <mergeCell ref="BB286:BF288"/>
    <mergeCell ref="P287:R287"/>
    <mergeCell ref="AX287:AY287"/>
    <mergeCell ref="AZ287:BA287"/>
    <mergeCell ref="P288:R288"/>
    <mergeCell ref="AX288:AY288"/>
    <mergeCell ref="AZ288:BA288"/>
    <mergeCell ref="B286:B288"/>
    <mergeCell ref="C286:E288"/>
    <mergeCell ref="G286:G288"/>
    <mergeCell ref="H286:K288"/>
    <mergeCell ref="L286:O288"/>
    <mergeCell ref="P286:R286"/>
    <mergeCell ref="AX295:AY295"/>
    <mergeCell ref="AZ295:BA295"/>
    <mergeCell ref="BB295:BF297"/>
    <mergeCell ref="P296:R296"/>
    <mergeCell ref="AX296:AY296"/>
    <mergeCell ref="AZ296:BA296"/>
    <mergeCell ref="P297:R297"/>
    <mergeCell ref="AX297:AY297"/>
    <mergeCell ref="AZ297:BA297"/>
    <mergeCell ref="B295:B297"/>
    <mergeCell ref="C295:E297"/>
    <mergeCell ref="G295:G297"/>
    <mergeCell ref="H295:K297"/>
    <mergeCell ref="L295:O297"/>
    <mergeCell ref="P295:R295"/>
    <mergeCell ref="AX292:AY292"/>
    <mergeCell ref="AZ292:BA292"/>
    <mergeCell ref="BB292:BF294"/>
    <mergeCell ref="P293:R293"/>
    <mergeCell ref="AX293:AY293"/>
    <mergeCell ref="AZ293:BA293"/>
    <mergeCell ref="P294:R294"/>
    <mergeCell ref="AX294:AY294"/>
    <mergeCell ref="AZ294:BA294"/>
    <mergeCell ref="B292:B294"/>
    <mergeCell ref="C292:E294"/>
    <mergeCell ref="G292:G294"/>
    <mergeCell ref="H292:K294"/>
    <mergeCell ref="L292:O294"/>
    <mergeCell ref="P292:R292"/>
    <mergeCell ref="AX301:AY301"/>
    <mergeCell ref="AZ301:BA301"/>
    <mergeCell ref="BB301:BF303"/>
    <mergeCell ref="P302:R302"/>
    <mergeCell ref="AX302:AY302"/>
    <mergeCell ref="AZ302:BA302"/>
    <mergeCell ref="P303:R303"/>
    <mergeCell ref="AX303:AY303"/>
    <mergeCell ref="AZ303:BA303"/>
    <mergeCell ref="B301:B303"/>
    <mergeCell ref="C301:E303"/>
    <mergeCell ref="G301:G303"/>
    <mergeCell ref="H301:K303"/>
    <mergeCell ref="L301:O303"/>
    <mergeCell ref="P301:R301"/>
    <mergeCell ref="AX298:AY298"/>
    <mergeCell ref="AZ298:BA298"/>
    <mergeCell ref="BB298:BF300"/>
    <mergeCell ref="P299:R299"/>
    <mergeCell ref="AX299:AY299"/>
    <mergeCell ref="AZ299:BA299"/>
    <mergeCell ref="P300:R300"/>
    <mergeCell ref="AX300:AY300"/>
    <mergeCell ref="AZ300:BA300"/>
    <mergeCell ref="B298:B300"/>
    <mergeCell ref="C298:E300"/>
    <mergeCell ref="G298:G300"/>
    <mergeCell ref="H298:K300"/>
    <mergeCell ref="L298:O300"/>
    <mergeCell ref="P298:R298"/>
    <mergeCell ref="AX307:AY307"/>
    <mergeCell ref="AZ307:BA307"/>
    <mergeCell ref="BB307:BF309"/>
    <mergeCell ref="P308:R308"/>
    <mergeCell ref="AX308:AY308"/>
    <mergeCell ref="AZ308:BA308"/>
    <mergeCell ref="P309:R309"/>
    <mergeCell ref="AX309:AY309"/>
    <mergeCell ref="AZ309:BA309"/>
    <mergeCell ref="B307:B309"/>
    <mergeCell ref="C307:E309"/>
    <mergeCell ref="G307:G309"/>
    <mergeCell ref="H307:K309"/>
    <mergeCell ref="L307:O309"/>
    <mergeCell ref="P307:R307"/>
    <mergeCell ref="AX304:AY304"/>
    <mergeCell ref="AZ304:BA304"/>
    <mergeCell ref="BB304:BF306"/>
    <mergeCell ref="P305:R305"/>
    <mergeCell ref="AX305:AY305"/>
    <mergeCell ref="AZ305:BA305"/>
    <mergeCell ref="P306:R306"/>
    <mergeCell ref="AX306:AY306"/>
    <mergeCell ref="AZ306:BA306"/>
    <mergeCell ref="B304:B306"/>
    <mergeCell ref="C304:E306"/>
    <mergeCell ref="G304:G306"/>
    <mergeCell ref="H304:K306"/>
    <mergeCell ref="L304:O306"/>
    <mergeCell ref="P304:R304"/>
    <mergeCell ref="AX313:AY313"/>
    <mergeCell ref="AZ313:BA313"/>
    <mergeCell ref="BB313:BF315"/>
    <mergeCell ref="P314:R314"/>
    <mergeCell ref="AX314:AY314"/>
    <mergeCell ref="AZ314:BA314"/>
    <mergeCell ref="P315:R315"/>
    <mergeCell ref="AX315:AY315"/>
    <mergeCell ref="AZ315:BA315"/>
    <mergeCell ref="B313:B315"/>
    <mergeCell ref="C313:E315"/>
    <mergeCell ref="G313:G315"/>
    <mergeCell ref="H313:K315"/>
    <mergeCell ref="L313:O315"/>
    <mergeCell ref="P313:R313"/>
    <mergeCell ref="AX310:AY310"/>
    <mergeCell ref="AZ310:BA310"/>
    <mergeCell ref="BB310:BF312"/>
    <mergeCell ref="P311:R311"/>
    <mergeCell ref="AX311:AY311"/>
    <mergeCell ref="AZ311:BA311"/>
    <mergeCell ref="P312:R312"/>
    <mergeCell ref="AX312:AY312"/>
    <mergeCell ref="AZ312:BA312"/>
    <mergeCell ref="B310:B312"/>
    <mergeCell ref="C310:E312"/>
    <mergeCell ref="G310:G312"/>
    <mergeCell ref="H310:K312"/>
    <mergeCell ref="L310:O312"/>
    <mergeCell ref="P310:R310"/>
    <mergeCell ref="AX319:AY319"/>
    <mergeCell ref="AZ319:BA319"/>
    <mergeCell ref="BB319:BF321"/>
    <mergeCell ref="P320:R320"/>
    <mergeCell ref="AX320:AY320"/>
    <mergeCell ref="AZ320:BA320"/>
    <mergeCell ref="P321:R321"/>
    <mergeCell ref="AX321:AY321"/>
    <mergeCell ref="AZ321:BA321"/>
    <mergeCell ref="B319:B321"/>
    <mergeCell ref="C319:E321"/>
    <mergeCell ref="G319:G321"/>
    <mergeCell ref="H319:K321"/>
    <mergeCell ref="L319:O321"/>
    <mergeCell ref="P319:R319"/>
    <mergeCell ref="AX316:AY316"/>
    <mergeCell ref="AZ316:BA316"/>
    <mergeCell ref="BB316:BF318"/>
    <mergeCell ref="P317:R317"/>
    <mergeCell ref="AX317:AY317"/>
    <mergeCell ref="AZ317:BA317"/>
    <mergeCell ref="P318:R318"/>
    <mergeCell ref="AX318:AY318"/>
    <mergeCell ref="AZ318:BA318"/>
    <mergeCell ref="B316:B318"/>
    <mergeCell ref="C316:E318"/>
    <mergeCell ref="G316:G318"/>
    <mergeCell ref="H316:K318"/>
    <mergeCell ref="L316:O318"/>
    <mergeCell ref="P316:R316"/>
    <mergeCell ref="G327:R327"/>
    <mergeCell ref="B328:K332"/>
    <mergeCell ref="L328:R328"/>
    <mergeCell ref="L329:R329"/>
    <mergeCell ref="L330:R330"/>
    <mergeCell ref="L331:R331"/>
    <mergeCell ref="L332:R332"/>
    <mergeCell ref="G323:R323"/>
    <mergeCell ref="AX323:AY323"/>
    <mergeCell ref="AZ323:BA323"/>
    <mergeCell ref="BB323:BF332"/>
    <mergeCell ref="G324:R324"/>
    <mergeCell ref="AX324:AY324"/>
    <mergeCell ref="AZ324:BA324"/>
    <mergeCell ref="G325:R325"/>
    <mergeCell ref="AX325:BA332"/>
    <mergeCell ref="G326:R326"/>
  </mergeCells>
  <phoneticPr fontId="17"/>
  <conditionalFormatting sqref="S24 S323:BA332">
    <cfRule type="expression" dxfId="2374" priority="2101">
      <formula>INDIRECT(ADDRESS(ROW(),COLUMN()))=TRUNC(INDIRECT(ADDRESS(ROW(),COLUMN())))</formula>
    </cfRule>
  </conditionalFormatting>
  <conditionalFormatting sqref="S23">
    <cfRule type="expression" dxfId="2373" priority="2100">
      <formula>INDIRECT(ADDRESS(ROW(),COLUMN()))=TRUNC(INDIRECT(ADDRESS(ROW(),COLUMN())))</formula>
    </cfRule>
  </conditionalFormatting>
  <conditionalFormatting sqref="T24:Y24">
    <cfRule type="expression" dxfId="2372" priority="2099">
      <formula>INDIRECT(ADDRESS(ROW(),COLUMN()))=TRUNC(INDIRECT(ADDRESS(ROW(),COLUMN())))</formula>
    </cfRule>
  </conditionalFormatting>
  <conditionalFormatting sqref="T23:Y23">
    <cfRule type="expression" dxfId="2371" priority="2098">
      <formula>INDIRECT(ADDRESS(ROW(),COLUMN()))=TRUNC(INDIRECT(ADDRESS(ROW(),COLUMN())))</formula>
    </cfRule>
  </conditionalFormatting>
  <conditionalFormatting sqref="AX23:BA24">
    <cfRule type="expression" dxfId="2370" priority="2097">
      <formula>INDIRECT(ADDRESS(ROW(),COLUMN()))=TRUNC(INDIRECT(ADDRESS(ROW(),COLUMN())))</formula>
    </cfRule>
  </conditionalFormatting>
  <conditionalFormatting sqref="AX26:BA27">
    <cfRule type="expression" dxfId="2369" priority="2096">
      <formula>INDIRECT(ADDRESS(ROW(),COLUMN()))=TRUNC(INDIRECT(ADDRESS(ROW(),COLUMN())))</formula>
    </cfRule>
  </conditionalFormatting>
  <conditionalFormatting sqref="AX29:BA30">
    <cfRule type="expression" dxfId="2368" priority="2095">
      <formula>INDIRECT(ADDRESS(ROW(),COLUMN()))=TRUNC(INDIRECT(ADDRESS(ROW(),COLUMN())))</formula>
    </cfRule>
  </conditionalFormatting>
  <conditionalFormatting sqref="AX32:BA33">
    <cfRule type="expression" dxfId="2367" priority="2094">
      <formula>INDIRECT(ADDRESS(ROW(),COLUMN()))=TRUNC(INDIRECT(ADDRESS(ROW(),COLUMN())))</formula>
    </cfRule>
  </conditionalFormatting>
  <conditionalFormatting sqref="AX35:BA36">
    <cfRule type="expression" dxfId="2366" priority="2093">
      <formula>INDIRECT(ADDRESS(ROW(),COLUMN()))=TRUNC(INDIRECT(ADDRESS(ROW(),COLUMN())))</formula>
    </cfRule>
  </conditionalFormatting>
  <conditionalFormatting sqref="AX38:BA39">
    <cfRule type="expression" dxfId="2365" priority="2092">
      <formula>INDIRECT(ADDRESS(ROW(),COLUMN()))=TRUNC(INDIRECT(ADDRESS(ROW(),COLUMN())))</formula>
    </cfRule>
  </conditionalFormatting>
  <conditionalFormatting sqref="AX41:BA42">
    <cfRule type="expression" dxfId="2364" priority="2091">
      <formula>INDIRECT(ADDRESS(ROW(),COLUMN()))=TRUNC(INDIRECT(ADDRESS(ROW(),COLUMN())))</formula>
    </cfRule>
  </conditionalFormatting>
  <conditionalFormatting sqref="AX44:BA45">
    <cfRule type="expression" dxfId="2363" priority="2090">
      <formula>INDIRECT(ADDRESS(ROW(),COLUMN()))=TRUNC(INDIRECT(ADDRESS(ROW(),COLUMN())))</formula>
    </cfRule>
  </conditionalFormatting>
  <conditionalFormatting sqref="AX47:BA48">
    <cfRule type="expression" dxfId="2362" priority="2089">
      <formula>INDIRECT(ADDRESS(ROW(),COLUMN()))=TRUNC(INDIRECT(ADDRESS(ROW(),COLUMN())))</formula>
    </cfRule>
  </conditionalFormatting>
  <conditionalFormatting sqref="AX50:BA51">
    <cfRule type="expression" dxfId="2361" priority="2088">
      <formula>INDIRECT(ADDRESS(ROW(),COLUMN()))=TRUNC(INDIRECT(ADDRESS(ROW(),COLUMN())))</formula>
    </cfRule>
  </conditionalFormatting>
  <conditionalFormatting sqref="AX53:BA54">
    <cfRule type="expression" dxfId="2360" priority="2087">
      <formula>INDIRECT(ADDRESS(ROW(),COLUMN()))=TRUNC(INDIRECT(ADDRESS(ROW(),COLUMN())))</formula>
    </cfRule>
  </conditionalFormatting>
  <conditionalFormatting sqref="AX56:BA57">
    <cfRule type="expression" dxfId="2359" priority="2086">
      <formula>INDIRECT(ADDRESS(ROW(),COLUMN()))=TRUNC(INDIRECT(ADDRESS(ROW(),COLUMN())))</formula>
    </cfRule>
  </conditionalFormatting>
  <conditionalFormatting sqref="AX59:BA60">
    <cfRule type="expression" dxfId="2358" priority="2085">
      <formula>INDIRECT(ADDRESS(ROW(),COLUMN()))=TRUNC(INDIRECT(ADDRESS(ROW(),COLUMN())))</formula>
    </cfRule>
  </conditionalFormatting>
  <conditionalFormatting sqref="BC14:BD14">
    <cfRule type="expression" dxfId="2357" priority="2084">
      <formula>INDIRECT(ADDRESS(ROW(),COLUMN()))=TRUNC(INDIRECT(ADDRESS(ROW(),COLUMN())))</formula>
    </cfRule>
  </conditionalFormatting>
  <conditionalFormatting sqref="Z24">
    <cfRule type="expression" dxfId="2356" priority="2083">
      <formula>INDIRECT(ADDRESS(ROW(),COLUMN()))=TRUNC(INDIRECT(ADDRESS(ROW(),COLUMN())))</formula>
    </cfRule>
  </conditionalFormatting>
  <conditionalFormatting sqref="Z23">
    <cfRule type="expression" dxfId="2355" priority="2082">
      <formula>INDIRECT(ADDRESS(ROW(),COLUMN()))=TRUNC(INDIRECT(ADDRESS(ROW(),COLUMN())))</formula>
    </cfRule>
  </conditionalFormatting>
  <conditionalFormatting sqref="AA24:AF24">
    <cfRule type="expression" dxfId="2354" priority="2081">
      <formula>INDIRECT(ADDRESS(ROW(),COLUMN()))=TRUNC(INDIRECT(ADDRESS(ROW(),COLUMN())))</formula>
    </cfRule>
  </conditionalFormatting>
  <conditionalFormatting sqref="AA23:AF23">
    <cfRule type="expression" dxfId="2353" priority="2080">
      <formula>INDIRECT(ADDRESS(ROW(),COLUMN()))=TRUNC(INDIRECT(ADDRESS(ROW(),COLUMN())))</formula>
    </cfRule>
  </conditionalFormatting>
  <conditionalFormatting sqref="AG24">
    <cfRule type="expression" dxfId="2352" priority="2079">
      <formula>INDIRECT(ADDRESS(ROW(),COLUMN()))=TRUNC(INDIRECT(ADDRESS(ROW(),COLUMN())))</formula>
    </cfRule>
  </conditionalFormatting>
  <conditionalFormatting sqref="AG23">
    <cfRule type="expression" dxfId="2351" priority="2078">
      <formula>INDIRECT(ADDRESS(ROW(),COLUMN()))=TRUNC(INDIRECT(ADDRESS(ROW(),COLUMN())))</formula>
    </cfRule>
  </conditionalFormatting>
  <conditionalFormatting sqref="AH24:AM24">
    <cfRule type="expression" dxfId="2350" priority="2077">
      <formula>INDIRECT(ADDRESS(ROW(),COLUMN()))=TRUNC(INDIRECT(ADDRESS(ROW(),COLUMN())))</formula>
    </cfRule>
  </conditionalFormatting>
  <conditionalFormatting sqref="AH23:AM23">
    <cfRule type="expression" dxfId="2349" priority="2076">
      <formula>INDIRECT(ADDRESS(ROW(),COLUMN()))=TRUNC(INDIRECT(ADDRESS(ROW(),COLUMN())))</formula>
    </cfRule>
  </conditionalFormatting>
  <conditionalFormatting sqref="AN24">
    <cfRule type="expression" dxfId="2348" priority="2075">
      <formula>INDIRECT(ADDRESS(ROW(),COLUMN()))=TRUNC(INDIRECT(ADDRESS(ROW(),COLUMN())))</formula>
    </cfRule>
  </conditionalFormatting>
  <conditionalFormatting sqref="AN23">
    <cfRule type="expression" dxfId="2347" priority="2074">
      <formula>INDIRECT(ADDRESS(ROW(),COLUMN()))=TRUNC(INDIRECT(ADDRESS(ROW(),COLUMN())))</formula>
    </cfRule>
  </conditionalFormatting>
  <conditionalFormatting sqref="AO24:AT24">
    <cfRule type="expression" dxfId="2346" priority="2073">
      <formula>INDIRECT(ADDRESS(ROW(),COLUMN()))=TRUNC(INDIRECT(ADDRESS(ROW(),COLUMN())))</formula>
    </cfRule>
  </conditionalFormatting>
  <conditionalFormatting sqref="AO23:AT23">
    <cfRule type="expression" dxfId="2345" priority="2072">
      <formula>INDIRECT(ADDRESS(ROW(),COLUMN()))=TRUNC(INDIRECT(ADDRESS(ROW(),COLUMN())))</formula>
    </cfRule>
  </conditionalFormatting>
  <conditionalFormatting sqref="AU24">
    <cfRule type="expression" dxfId="2344" priority="2071">
      <formula>INDIRECT(ADDRESS(ROW(),COLUMN()))=TRUNC(INDIRECT(ADDRESS(ROW(),COLUMN())))</formula>
    </cfRule>
  </conditionalFormatting>
  <conditionalFormatting sqref="AU23">
    <cfRule type="expression" dxfId="2343" priority="2070">
      <formula>INDIRECT(ADDRESS(ROW(),COLUMN()))=TRUNC(INDIRECT(ADDRESS(ROW(),COLUMN())))</formula>
    </cfRule>
  </conditionalFormatting>
  <conditionalFormatting sqref="AV24:AW24">
    <cfRule type="expression" dxfId="2342" priority="2069">
      <formula>INDIRECT(ADDRESS(ROW(),COLUMN()))=TRUNC(INDIRECT(ADDRESS(ROW(),COLUMN())))</formula>
    </cfRule>
  </conditionalFormatting>
  <conditionalFormatting sqref="AV23:AW23">
    <cfRule type="expression" dxfId="2341" priority="2068">
      <formula>INDIRECT(ADDRESS(ROW(),COLUMN()))=TRUNC(INDIRECT(ADDRESS(ROW(),COLUMN())))</formula>
    </cfRule>
  </conditionalFormatting>
  <conditionalFormatting sqref="S27">
    <cfRule type="expression" dxfId="2340" priority="2067">
      <formula>INDIRECT(ADDRESS(ROW(),COLUMN()))=TRUNC(INDIRECT(ADDRESS(ROW(),COLUMN())))</formula>
    </cfRule>
  </conditionalFormatting>
  <conditionalFormatting sqref="S26">
    <cfRule type="expression" dxfId="2339" priority="2066">
      <formula>INDIRECT(ADDRESS(ROW(),COLUMN()))=TRUNC(INDIRECT(ADDRESS(ROW(),COLUMN())))</formula>
    </cfRule>
  </conditionalFormatting>
  <conditionalFormatting sqref="T27:Y27">
    <cfRule type="expression" dxfId="2338" priority="2065">
      <formula>INDIRECT(ADDRESS(ROW(),COLUMN()))=TRUNC(INDIRECT(ADDRESS(ROW(),COLUMN())))</formula>
    </cfRule>
  </conditionalFormatting>
  <conditionalFormatting sqref="T26:Y26">
    <cfRule type="expression" dxfId="2337" priority="2064">
      <formula>INDIRECT(ADDRESS(ROW(),COLUMN()))=TRUNC(INDIRECT(ADDRESS(ROW(),COLUMN())))</formula>
    </cfRule>
  </conditionalFormatting>
  <conditionalFormatting sqref="Z27">
    <cfRule type="expression" dxfId="2336" priority="2063">
      <formula>INDIRECT(ADDRESS(ROW(),COLUMN()))=TRUNC(INDIRECT(ADDRESS(ROW(),COLUMN())))</formula>
    </cfRule>
  </conditionalFormatting>
  <conditionalFormatting sqref="Z26">
    <cfRule type="expression" dxfId="2335" priority="2062">
      <formula>INDIRECT(ADDRESS(ROW(),COLUMN()))=TRUNC(INDIRECT(ADDRESS(ROW(),COLUMN())))</formula>
    </cfRule>
  </conditionalFormatting>
  <conditionalFormatting sqref="AA27:AF27">
    <cfRule type="expression" dxfId="2334" priority="2061">
      <formula>INDIRECT(ADDRESS(ROW(),COLUMN()))=TRUNC(INDIRECT(ADDRESS(ROW(),COLUMN())))</formula>
    </cfRule>
  </conditionalFormatting>
  <conditionalFormatting sqref="AA26:AF26">
    <cfRule type="expression" dxfId="2333" priority="2060">
      <formula>INDIRECT(ADDRESS(ROW(),COLUMN()))=TRUNC(INDIRECT(ADDRESS(ROW(),COLUMN())))</formula>
    </cfRule>
  </conditionalFormatting>
  <conditionalFormatting sqref="AG27">
    <cfRule type="expression" dxfId="2332" priority="2059">
      <formula>INDIRECT(ADDRESS(ROW(),COLUMN()))=TRUNC(INDIRECT(ADDRESS(ROW(),COLUMN())))</formula>
    </cfRule>
  </conditionalFormatting>
  <conditionalFormatting sqref="AG26">
    <cfRule type="expression" dxfId="2331" priority="2058">
      <formula>INDIRECT(ADDRESS(ROW(),COLUMN()))=TRUNC(INDIRECT(ADDRESS(ROW(),COLUMN())))</formula>
    </cfRule>
  </conditionalFormatting>
  <conditionalFormatting sqref="AH27:AM27">
    <cfRule type="expression" dxfId="2330" priority="2057">
      <formula>INDIRECT(ADDRESS(ROW(),COLUMN()))=TRUNC(INDIRECT(ADDRESS(ROW(),COLUMN())))</formula>
    </cfRule>
  </conditionalFormatting>
  <conditionalFormatting sqref="AH26:AM26">
    <cfRule type="expression" dxfId="2329" priority="2056">
      <formula>INDIRECT(ADDRESS(ROW(),COLUMN()))=TRUNC(INDIRECT(ADDRESS(ROW(),COLUMN())))</formula>
    </cfRule>
  </conditionalFormatting>
  <conditionalFormatting sqref="AN27">
    <cfRule type="expression" dxfId="2328" priority="2055">
      <formula>INDIRECT(ADDRESS(ROW(),COLUMN()))=TRUNC(INDIRECT(ADDRESS(ROW(),COLUMN())))</formula>
    </cfRule>
  </conditionalFormatting>
  <conditionalFormatting sqref="AN26">
    <cfRule type="expression" dxfId="2327" priority="2054">
      <formula>INDIRECT(ADDRESS(ROW(),COLUMN()))=TRUNC(INDIRECT(ADDRESS(ROW(),COLUMN())))</formula>
    </cfRule>
  </conditionalFormatting>
  <conditionalFormatting sqref="AO27:AT27">
    <cfRule type="expression" dxfId="2326" priority="2053">
      <formula>INDIRECT(ADDRESS(ROW(),COLUMN()))=TRUNC(INDIRECT(ADDRESS(ROW(),COLUMN())))</formula>
    </cfRule>
  </conditionalFormatting>
  <conditionalFormatting sqref="AO26:AT26">
    <cfRule type="expression" dxfId="2325" priority="2052">
      <formula>INDIRECT(ADDRESS(ROW(),COLUMN()))=TRUNC(INDIRECT(ADDRESS(ROW(),COLUMN())))</formula>
    </cfRule>
  </conditionalFormatting>
  <conditionalFormatting sqref="AU27">
    <cfRule type="expression" dxfId="2324" priority="2051">
      <formula>INDIRECT(ADDRESS(ROW(),COLUMN()))=TRUNC(INDIRECT(ADDRESS(ROW(),COLUMN())))</formula>
    </cfRule>
  </conditionalFormatting>
  <conditionalFormatting sqref="AU26">
    <cfRule type="expression" dxfId="2323" priority="2050">
      <formula>INDIRECT(ADDRESS(ROW(),COLUMN()))=TRUNC(INDIRECT(ADDRESS(ROW(),COLUMN())))</formula>
    </cfRule>
  </conditionalFormatting>
  <conditionalFormatting sqref="AV27:AW27">
    <cfRule type="expression" dxfId="2322" priority="2049">
      <formula>INDIRECT(ADDRESS(ROW(),COLUMN()))=TRUNC(INDIRECT(ADDRESS(ROW(),COLUMN())))</formula>
    </cfRule>
  </conditionalFormatting>
  <conditionalFormatting sqref="AV26:AW26">
    <cfRule type="expression" dxfId="2321" priority="2048">
      <formula>INDIRECT(ADDRESS(ROW(),COLUMN()))=TRUNC(INDIRECT(ADDRESS(ROW(),COLUMN())))</formula>
    </cfRule>
  </conditionalFormatting>
  <conditionalFormatting sqref="S30">
    <cfRule type="expression" dxfId="2320" priority="2047">
      <formula>INDIRECT(ADDRESS(ROW(),COLUMN()))=TRUNC(INDIRECT(ADDRESS(ROW(),COLUMN())))</formula>
    </cfRule>
  </conditionalFormatting>
  <conditionalFormatting sqref="S29">
    <cfRule type="expression" dxfId="2319" priority="2046">
      <formula>INDIRECT(ADDRESS(ROW(),COLUMN()))=TRUNC(INDIRECT(ADDRESS(ROW(),COLUMN())))</formula>
    </cfRule>
  </conditionalFormatting>
  <conditionalFormatting sqref="T30:Y30">
    <cfRule type="expression" dxfId="2318" priority="2045">
      <formula>INDIRECT(ADDRESS(ROW(),COLUMN()))=TRUNC(INDIRECT(ADDRESS(ROW(),COLUMN())))</formula>
    </cfRule>
  </conditionalFormatting>
  <conditionalFormatting sqref="T29:Y29">
    <cfRule type="expression" dxfId="2317" priority="2044">
      <formula>INDIRECT(ADDRESS(ROW(),COLUMN()))=TRUNC(INDIRECT(ADDRESS(ROW(),COLUMN())))</formula>
    </cfRule>
  </conditionalFormatting>
  <conditionalFormatting sqref="Z30">
    <cfRule type="expression" dxfId="2316" priority="2043">
      <formula>INDIRECT(ADDRESS(ROW(),COLUMN()))=TRUNC(INDIRECT(ADDRESS(ROW(),COLUMN())))</formula>
    </cfRule>
  </conditionalFormatting>
  <conditionalFormatting sqref="Z29">
    <cfRule type="expression" dxfId="2315" priority="2042">
      <formula>INDIRECT(ADDRESS(ROW(),COLUMN()))=TRUNC(INDIRECT(ADDRESS(ROW(),COLUMN())))</formula>
    </cfRule>
  </conditionalFormatting>
  <conditionalFormatting sqref="AA30:AF30">
    <cfRule type="expression" dxfId="2314" priority="2041">
      <formula>INDIRECT(ADDRESS(ROW(),COLUMN()))=TRUNC(INDIRECT(ADDRESS(ROW(),COLUMN())))</formula>
    </cfRule>
  </conditionalFormatting>
  <conditionalFormatting sqref="AA29:AF29">
    <cfRule type="expression" dxfId="2313" priority="2040">
      <formula>INDIRECT(ADDRESS(ROW(),COLUMN()))=TRUNC(INDIRECT(ADDRESS(ROW(),COLUMN())))</formula>
    </cfRule>
  </conditionalFormatting>
  <conditionalFormatting sqref="AG30">
    <cfRule type="expression" dxfId="2312" priority="2039">
      <formula>INDIRECT(ADDRESS(ROW(),COLUMN()))=TRUNC(INDIRECT(ADDRESS(ROW(),COLUMN())))</formula>
    </cfRule>
  </conditionalFormatting>
  <conditionalFormatting sqref="AG29">
    <cfRule type="expression" dxfId="2311" priority="2038">
      <formula>INDIRECT(ADDRESS(ROW(),COLUMN()))=TRUNC(INDIRECT(ADDRESS(ROW(),COLUMN())))</formula>
    </cfRule>
  </conditionalFormatting>
  <conditionalFormatting sqref="AH30:AM30">
    <cfRule type="expression" dxfId="2310" priority="2037">
      <formula>INDIRECT(ADDRESS(ROW(),COLUMN()))=TRUNC(INDIRECT(ADDRESS(ROW(),COLUMN())))</formula>
    </cfRule>
  </conditionalFormatting>
  <conditionalFormatting sqref="AH29:AM29">
    <cfRule type="expression" dxfId="2309" priority="2036">
      <formula>INDIRECT(ADDRESS(ROW(),COLUMN()))=TRUNC(INDIRECT(ADDRESS(ROW(),COLUMN())))</formula>
    </cfRule>
  </conditionalFormatting>
  <conditionalFormatting sqref="AN30">
    <cfRule type="expression" dxfId="2308" priority="2035">
      <formula>INDIRECT(ADDRESS(ROW(),COLUMN()))=TRUNC(INDIRECT(ADDRESS(ROW(),COLUMN())))</formula>
    </cfRule>
  </conditionalFormatting>
  <conditionalFormatting sqref="AN29">
    <cfRule type="expression" dxfId="2307" priority="2034">
      <formula>INDIRECT(ADDRESS(ROW(),COLUMN()))=TRUNC(INDIRECT(ADDRESS(ROW(),COLUMN())))</formula>
    </cfRule>
  </conditionalFormatting>
  <conditionalFormatting sqref="AO30:AT30">
    <cfRule type="expression" dxfId="2306" priority="2033">
      <formula>INDIRECT(ADDRESS(ROW(),COLUMN()))=TRUNC(INDIRECT(ADDRESS(ROW(),COLUMN())))</formula>
    </cfRule>
  </conditionalFormatting>
  <conditionalFormatting sqref="AO29:AT29">
    <cfRule type="expression" dxfId="2305" priority="2032">
      <formula>INDIRECT(ADDRESS(ROW(),COLUMN()))=TRUNC(INDIRECT(ADDRESS(ROW(),COLUMN())))</formula>
    </cfRule>
  </conditionalFormatting>
  <conditionalFormatting sqref="AU30">
    <cfRule type="expression" dxfId="2304" priority="2031">
      <formula>INDIRECT(ADDRESS(ROW(),COLUMN()))=TRUNC(INDIRECT(ADDRESS(ROW(),COLUMN())))</formula>
    </cfRule>
  </conditionalFormatting>
  <conditionalFormatting sqref="AU29">
    <cfRule type="expression" dxfId="2303" priority="2030">
      <formula>INDIRECT(ADDRESS(ROW(),COLUMN()))=TRUNC(INDIRECT(ADDRESS(ROW(),COLUMN())))</formula>
    </cfRule>
  </conditionalFormatting>
  <conditionalFormatting sqref="AV30:AW30">
    <cfRule type="expression" dxfId="2302" priority="2029">
      <formula>INDIRECT(ADDRESS(ROW(),COLUMN()))=TRUNC(INDIRECT(ADDRESS(ROW(),COLUMN())))</formula>
    </cfRule>
  </conditionalFormatting>
  <conditionalFormatting sqref="AV29:AW29">
    <cfRule type="expression" dxfId="2301" priority="2028">
      <formula>INDIRECT(ADDRESS(ROW(),COLUMN()))=TRUNC(INDIRECT(ADDRESS(ROW(),COLUMN())))</formula>
    </cfRule>
  </conditionalFormatting>
  <conditionalFormatting sqref="S33">
    <cfRule type="expression" dxfId="2300" priority="2027">
      <formula>INDIRECT(ADDRESS(ROW(),COLUMN()))=TRUNC(INDIRECT(ADDRESS(ROW(),COLUMN())))</formula>
    </cfRule>
  </conditionalFormatting>
  <conditionalFormatting sqref="S32">
    <cfRule type="expression" dxfId="2299" priority="2026">
      <formula>INDIRECT(ADDRESS(ROW(),COLUMN()))=TRUNC(INDIRECT(ADDRESS(ROW(),COLUMN())))</formula>
    </cfRule>
  </conditionalFormatting>
  <conditionalFormatting sqref="T33:Y33">
    <cfRule type="expression" dxfId="2298" priority="2025">
      <formula>INDIRECT(ADDRESS(ROW(),COLUMN()))=TRUNC(INDIRECT(ADDRESS(ROW(),COLUMN())))</formula>
    </cfRule>
  </conditionalFormatting>
  <conditionalFormatting sqref="T32:Y32">
    <cfRule type="expression" dxfId="2297" priority="2024">
      <formula>INDIRECT(ADDRESS(ROW(),COLUMN()))=TRUNC(INDIRECT(ADDRESS(ROW(),COLUMN())))</formula>
    </cfRule>
  </conditionalFormatting>
  <conditionalFormatting sqref="Z33">
    <cfRule type="expression" dxfId="2296" priority="2023">
      <formula>INDIRECT(ADDRESS(ROW(),COLUMN()))=TRUNC(INDIRECT(ADDRESS(ROW(),COLUMN())))</formula>
    </cfRule>
  </conditionalFormatting>
  <conditionalFormatting sqref="Z32">
    <cfRule type="expression" dxfId="2295" priority="2022">
      <formula>INDIRECT(ADDRESS(ROW(),COLUMN()))=TRUNC(INDIRECT(ADDRESS(ROW(),COLUMN())))</formula>
    </cfRule>
  </conditionalFormatting>
  <conditionalFormatting sqref="AA33:AF33">
    <cfRule type="expression" dxfId="2294" priority="2021">
      <formula>INDIRECT(ADDRESS(ROW(),COLUMN()))=TRUNC(INDIRECT(ADDRESS(ROW(),COLUMN())))</formula>
    </cfRule>
  </conditionalFormatting>
  <conditionalFormatting sqref="AA32:AF32">
    <cfRule type="expression" dxfId="2293" priority="2020">
      <formula>INDIRECT(ADDRESS(ROW(),COLUMN()))=TRUNC(INDIRECT(ADDRESS(ROW(),COLUMN())))</formula>
    </cfRule>
  </conditionalFormatting>
  <conditionalFormatting sqref="AG33">
    <cfRule type="expression" dxfId="2292" priority="2019">
      <formula>INDIRECT(ADDRESS(ROW(),COLUMN()))=TRUNC(INDIRECT(ADDRESS(ROW(),COLUMN())))</formula>
    </cfRule>
  </conditionalFormatting>
  <conditionalFormatting sqref="AG32">
    <cfRule type="expression" dxfId="2291" priority="2018">
      <formula>INDIRECT(ADDRESS(ROW(),COLUMN()))=TRUNC(INDIRECT(ADDRESS(ROW(),COLUMN())))</formula>
    </cfRule>
  </conditionalFormatting>
  <conditionalFormatting sqref="AH33:AM33">
    <cfRule type="expression" dxfId="2290" priority="2017">
      <formula>INDIRECT(ADDRESS(ROW(),COLUMN()))=TRUNC(INDIRECT(ADDRESS(ROW(),COLUMN())))</formula>
    </cfRule>
  </conditionalFormatting>
  <conditionalFormatting sqref="AH32:AM32">
    <cfRule type="expression" dxfId="2289" priority="2016">
      <formula>INDIRECT(ADDRESS(ROW(),COLUMN()))=TRUNC(INDIRECT(ADDRESS(ROW(),COLUMN())))</formula>
    </cfRule>
  </conditionalFormatting>
  <conditionalFormatting sqref="AN33">
    <cfRule type="expression" dxfId="2288" priority="2015">
      <formula>INDIRECT(ADDRESS(ROW(),COLUMN()))=TRUNC(INDIRECT(ADDRESS(ROW(),COLUMN())))</formula>
    </cfRule>
  </conditionalFormatting>
  <conditionalFormatting sqref="AN32">
    <cfRule type="expression" dxfId="2287" priority="2014">
      <formula>INDIRECT(ADDRESS(ROW(),COLUMN()))=TRUNC(INDIRECT(ADDRESS(ROW(),COLUMN())))</formula>
    </cfRule>
  </conditionalFormatting>
  <conditionalFormatting sqref="AO33:AT33">
    <cfRule type="expression" dxfId="2286" priority="2013">
      <formula>INDIRECT(ADDRESS(ROW(),COLUMN()))=TRUNC(INDIRECT(ADDRESS(ROW(),COLUMN())))</formula>
    </cfRule>
  </conditionalFormatting>
  <conditionalFormatting sqref="AO32:AT32">
    <cfRule type="expression" dxfId="2285" priority="2012">
      <formula>INDIRECT(ADDRESS(ROW(),COLUMN()))=TRUNC(INDIRECT(ADDRESS(ROW(),COLUMN())))</formula>
    </cfRule>
  </conditionalFormatting>
  <conditionalFormatting sqref="AU33">
    <cfRule type="expression" dxfId="2284" priority="2011">
      <formula>INDIRECT(ADDRESS(ROW(),COLUMN()))=TRUNC(INDIRECT(ADDRESS(ROW(),COLUMN())))</formula>
    </cfRule>
  </conditionalFormatting>
  <conditionalFormatting sqref="AU32">
    <cfRule type="expression" dxfId="2283" priority="2010">
      <formula>INDIRECT(ADDRESS(ROW(),COLUMN()))=TRUNC(INDIRECT(ADDRESS(ROW(),COLUMN())))</formula>
    </cfRule>
  </conditionalFormatting>
  <conditionalFormatting sqref="AV33:AW33">
    <cfRule type="expression" dxfId="2282" priority="2009">
      <formula>INDIRECT(ADDRESS(ROW(),COLUMN()))=TRUNC(INDIRECT(ADDRESS(ROW(),COLUMN())))</formula>
    </cfRule>
  </conditionalFormatting>
  <conditionalFormatting sqref="AV32:AW32">
    <cfRule type="expression" dxfId="2281" priority="2008">
      <formula>INDIRECT(ADDRESS(ROW(),COLUMN()))=TRUNC(INDIRECT(ADDRESS(ROW(),COLUMN())))</formula>
    </cfRule>
  </conditionalFormatting>
  <conditionalFormatting sqref="S36">
    <cfRule type="expression" dxfId="2280" priority="2007">
      <formula>INDIRECT(ADDRESS(ROW(),COLUMN()))=TRUNC(INDIRECT(ADDRESS(ROW(),COLUMN())))</formula>
    </cfRule>
  </conditionalFormatting>
  <conditionalFormatting sqref="S35">
    <cfRule type="expression" dxfId="2279" priority="2006">
      <formula>INDIRECT(ADDRESS(ROW(),COLUMN()))=TRUNC(INDIRECT(ADDRESS(ROW(),COLUMN())))</formula>
    </cfRule>
  </conditionalFormatting>
  <conditionalFormatting sqref="T36:Y36">
    <cfRule type="expression" dxfId="2278" priority="2005">
      <formula>INDIRECT(ADDRESS(ROW(),COLUMN()))=TRUNC(INDIRECT(ADDRESS(ROW(),COLUMN())))</formula>
    </cfRule>
  </conditionalFormatting>
  <conditionalFormatting sqref="T35:Y35">
    <cfRule type="expression" dxfId="2277" priority="2004">
      <formula>INDIRECT(ADDRESS(ROW(),COLUMN()))=TRUNC(INDIRECT(ADDRESS(ROW(),COLUMN())))</formula>
    </cfRule>
  </conditionalFormatting>
  <conditionalFormatting sqref="Z36">
    <cfRule type="expression" dxfId="2276" priority="2003">
      <formula>INDIRECT(ADDRESS(ROW(),COLUMN()))=TRUNC(INDIRECT(ADDRESS(ROW(),COLUMN())))</formula>
    </cfRule>
  </conditionalFormatting>
  <conditionalFormatting sqref="Z35">
    <cfRule type="expression" dxfId="2275" priority="2002">
      <formula>INDIRECT(ADDRESS(ROW(),COLUMN()))=TRUNC(INDIRECT(ADDRESS(ROW(),COLUMN())))</formula>
    </cfRule>
  </conditionalFormatting>
  <conditionalFormatting sqref="AA36:AF36">
    <cfRule type="expression" dxfId="2274" priority="2001">
      <formula>INDIRECT(ADDRESS(ROW(),COLUMN()))=TRUNC(INDIRECT(ADDRESS(ROW(),COLUMN())))</formula>
    </cfRule>
  </conditionalFormatting>
  <conditionalFormatting sqref="AA35:AF35">
    <cfRule type="expression" dxfId="2273" priority="2000">
      <formula>INDIRECT(ADDRESS(ROW(),COLUMN()))=TRUNC(INDIRECT(ADDRESS(ROW(),COLUMN())))</formula>
    </cfRule>
  </conditionalFormatting>
  <conditionalFormatting sqref="AG36">
    <cfRule type="expression" dxfId="2272" priority="1999">
      <formula>INDIRECT(ADDRESS(ROW(),COLUMN()))=TRUNC(INDIRECT(ADDRESS(ROW(),COLUMN())))</formula>
    </cfRule>
  </conditionalFormatting>
  <conditionalFormatting sqref="AG35">
    <cfRule type="expression" dxfId="2271" priority="1998">
      <formula>INDIRECT(ADDRESS(ROW(),COLUMN()))=TRUNC(INDIRECT(ADDRESS(ROW(),COLUMN())))</formula>
    </cfRule>
  </conditionalFormatting>
  <conditionalFormatting sqref="AH36:AM36">
    <cfRule type="expression" dxfId="2270" priority="1997">
      <formula>INDIRECT(ADDRESS(ROW(),COLUMN()))=TRUNC(INDIRECT(ADDRESS(ROW(),COLUMN())))</formula>
    </cfRule>
  </conditionalFormatting>
  <conditionalFormatting sqref="AH35:AM35">
    <cfRule type="expression" dxfId="2269" priority="1996">
      <formula>INDIRECT(ADDRESS(ROW(),COLUMN()))=TRUNC(INDIRECT(ADDRESS(ROW(),COLUMN())))</formula>
    </cfRule>
  </conditionalFormatting>
  <conditionalFormatting sqref="AN36">
    <cfRule type="expression" dxfId="2268" priority="1995">
      <formula>INDIRECT(ADDRESS(ROW(),COLUMN()))=TRUNC(INDIRECT(ADDRESS(ROW(),COLUMN())))</formula>
    </cfRule>
  </conditionalFormatting>
  <conditionalFormatting sqref="AN35">
    <cfRule type="expression" dxfId="2267" priority="1994">
      <formula>INDIRECT(ADDRESS(ROW(),COLUMN()))=TRUNC(INDIRECT(ADDRESS(ROW(),COLUMN())))</formula>
    </cfRule>
  </conditionalFormatting>
  <conditionalFormatting sqref="AO36:AT36">
    <cfRule type="expression" dxfId="2266" priority="1993">
      <formula>INDIRECT(ADDRESS(ROW(),COLUMN()))=TRUNC(INDIRECT(ADDRESS(ROW(),COLUMN())))</formula>
    </cfRule>
  </conditionalFormatting>
  <conditionalFormatting sqref="AO35:AT35">
    <cfRule type="expression" dxfId="2265" priority="1992">
      <formula>INDIRECT(ADDRESS(ROW(),COLUMN()))=TRUNC(INDIRECT(ADDRESS(ROW(),COLUMN())))</formula>
    </cfRule>
  </conditionalFormatting>
  <conditionalFormatting sqref="AU36">
    <cfRule type="expression" dxfId="2264" priority="1991">
      <formula>INDIRECT(ADDRESS(ROW(),COLUMN()))=TRUNC(INDIRECT(ADDRESS(ROW(),COLUMN())))</formula>
    </cfRule>
  </conditionalFormatting>
  <conditionalFormatting sqref="AU35">
    <cfRule type="expression" dxfId="2263" priority="1990">
      <formula>INDIRECT(ADDRESS(ROW(),COLUMN()))=TRUNC(INDIRECT(ADDRESS(ROW(),COLUMN())))</formula>
    </cfRule>
  </conditionalFormatting>
  <conditionalFormatting sqref="AV36:AW36">
    <cfRule type="expression" dxfId="2262" priority="1989">
      <formula>INDIRECT(ADDRESS(ROW(),COLUMN()))=TRUNC(INDIRECT(ADDRESS(ROW(),COLUMN())))</formula>
    </cfRule>
  </conditionalFormatting>
  <conditionalFormatting sqref="AV35:AW35">
    <cfRule type="expression" dxfId="2261" priority="1988">
      <formula>INDIRECT(ADDRESS(ROW(),COLUMN()))=TRUNC(INDIRECT(ADDRESS(ROW(),COLUMN())))</formula>
    </cfRule>
  </conditionalFormatting>
  <conditionalFormatting sqref="S39">
    <cfRule type="expression" dxfId="2260" priority="1987">
      <formula>INDIRECT(ADDRESS(ROW(),COLUMN()))=TRUNC(INDIRECT(ADDRESS(ROW(),COLUMN())))</formula>
    </cfRule>
  </conditionalFormatting>
  <conditionalFormatting sqref="S38">
    <cfRule type="expression" dxfId="2259" priority="1986">
      <formula>INDIRECT(ADDRESS(ROW(),COLUMN()))=TRUNC(INDIRECT(ADDRESS(ROW(),COLUMN())))</formula>
    </cfRule>
  </conditionalFormatting>
  <conditionalFormatting sqref="T39:Y39">
    <cfRule type="expression" dxfId="2258" priority="1985">
      <formula>INDIRECT(ADDRESS(ROW(),COLUMN()))=TRUNC(INDIRECT(ADDRESS(ROW(),COLUMN())))</formula>
    </cfRule>
  </conditionalFormatting>
  <conditionalFormatting sqref="T38:Y38">
    <cfRule type="expression" dxfId="2257" priority="1984">
      <formula>INDIRECT(ADDRESS(ROW(),COLUMN()))=TRUNC(INDIRECT(ADDRESS(ROW(),COLUMN())))</formula>
    </cfRule>
  </conditionalFormatting>
  <conditionalFormatting sqref="Z39">
    <cfRule type="expression" dxfId="2256" priority="1983">
      <formula>INDIRECT(ADDRESS(ROW(),COLUMN()))=TRUNC(INDIRECT(ADDRESS(ROW(),COLUMN())))</formula>
    </cfRule>
  </conditionalFormatting>
  <conditionalFormatting sqref="Z38">
    <cfRule type="expression" dxfId="2255" priority="1982">
      <formula>INDIRECT(ADDRESS(ROW(),COLUMN()))=TRUNC(INDIRECT(ADDRESS(ROW(),COLUMN())))</formula>
    </cfRule>
  </conditionalFormatting>
  <conditionalFormatting sqref="AA39:AF39">
    <cfRule type="expression" dxfId="2254" priority="1981">
      <formula>INDIRECT(ADDRESS(ROW(),COLUMN()))=TRUNC(INDIRECT(ADDRESS(ROW(),COLUMN())))</formula>
    </cfRule>
  </conditionalFormatting>
  <conditionalFormatting sqref="AA38:AF38">
    <cfRule type="expression" dxfId="2253" priority="1980">
      <formula>INDIRECT(ADDRESS(ROW(),COLUMN()))=TRUNC(INDIRECT(ADDRESS(ROW(),COLUMN())))</formula>
    </cfRule>
  </conditionalFormatting>
  <conditionalFormatting sqref="AG39">
    <cfRule type="expression" dxfId="2252" priority="1979">
      <formula>INDIRECT(ADDRESS(ROW(),COLUMN()))=TRUNC(INDIRECT(ADDRESS(ROW(),COLUMN())))</formula>
    </cfRule>
  </conditionalFormatting>
  <conditionalFormatting sqref="AG38">
    <cfRule type="expression" dxfId="2251" priority="1978">
      <formula>INDIRECT(ADDRESS(ROW(),COLUMN()))=TRUNC(INDIRECT(ADDRESS(ROW(),COLUMN())))</formula>
    </cfRule>
  </conditionalFormatting>
  <conditionalFormatting sqref="AH39:AM39">
    <cfRule type="expression" dxfId="2250" priority="1977">
      <formula>INDIRECT(ADDRESS(ROW(),COLUMN()))=TRUNC(INDIRECT(ADDRESS(ROW(),COLUMN())))</formula>
    </cfRule>
  </conditionalFormatting>
  <conditionalFormatting sqref="AH38:AM38">
    <cfRule type="expression" dxfId="2249" priority="1976">
      <formula>INDIRECT(ADDRESS(ROW(),COLUMN()))=TRUNC(INDIRECT(ADDRESS(ROW(),COLUMN())))</formula>
    </cfRule>
  </conditionalFormatting>
  <conditionalFormatting sqref="AN39">
    <cfRule type="expression" dxfId="2248" priority="1975">
      <formula>INDIRECT(ADDRESS(ROW(),COLUMN()))=TRUNC(INDIRECT(ADDRESS(ROW(),COLUMN())))</formula>
    </cfRule>
  </conditionalFormatting>
  <conditionalFormatting sqref="AN38">
    <cfRule type="expression" dxfId="2247" priority="1974">
      <formula>INDIRECT(ADDRESS(ROW(),COLUMN()))=TRUNC(INDIRECT(ADDRESS(ROW(),COLUMN())))</formula>
    </cfRule>
  </conditionalFormatting>
  <conditionalFormatting sqref="AO39:AT39">
    <cfRule type="expression" dxfId="2246" priority="1973">
      <formula>INDIRECT(ADDRESS(ROW(),COLUMN()))=TRUNC(INDIRECT(ADDRESS(ROW(),COLUMN())))</formula>
    </cfRule>
  </conditionalFormatting>
  <conditionalFormatting sqref="AO38:AT38">
    <cfRule type="expression" dxfId="2245" priority="1972">
      <formula>INDIRECT(ADDRESS(ROW(),COLUMN()))=TRUNC(INDIRECT(ADDRESS(ROW(),COLUMN())))</formula>
    </cfRule>
  </conditionalFormatting>
  <conditionalFormatting sqref="AU39">
    <cfRule type="expression" dxfId="2244" priority="1971">
      <formula>INDIRECT(ADDRESS(ROW(),COLUMN()))=TRUNC(INDIRECT(ADDRESS(ROW(),COLUMN())))</formula>
    </cfRule>
  </conditionalFormatting>
  <conditionalFormatting sqref="AU38">
    <cfRule type="expression" dxfId="2243" priority="1970">
      <formula>INDIRECT(ADDRESS(ROW(),COLUMN()))=TRUNC(INDIRECT(ADDRESS(ROW(),COLUMN())))</formula>
    </cfRule>
  </conditionalFormatting>
  <conditionalFormatting sqref="AV39:AW39">
    <cfRule type="expression" dxfId="2242" priority="1969">
      <formula>INDIRECT(ADDRESS(ROW(),COLUMN()))=TRUNC(INDIRECT(ADDRESS(ROW(),COLUMN())))</formula>
    </cfRule>
  </conditionalFormatting>
  <conditionalFormatting sqref="AV38:AW38">
    <cfRule type="expression" dxfId="2241" priority="1968">
      <formula>INDIRECT(ADDRESS(ROW(),COLUMN()))=TRUNC(INDIRECT(ADDRESS(ROW(),COLUMN())))</formula>
    </cfRule>
  </conditionalFormatting>
  <conditionalFormatting sqref="S42">
    <cfRule type="expression" dxfId="2240" priority="1967">
      <formula>INDIRECT(ADDRESS(ROW(),COLUMN()))=TRUNC(INDIRECT(ADDRESS(ROW(),COLUMN())))</formula>
    </cfRule>
  </conditionalFormatting>
  <conditionalFormatting sqref="S41">
    <cfRule type="expression" dxfId="2239" priority="1966">
      <formula>INDIRECT(ADDRESS(ROW(),COLUMN()))=TRUNC(INDIRECT(ADDRESS(ROW(),COLUMN())))</formula>
    </cfRule>
  </conditionalFormatting>
  <conditionalFormatting sqref="T42:Y42">
    <cfRule type="expression" dxfId="2238" priority="1965">
      <formula>INDIRECT(ADDRESS(ROW(),COLUMN()))=TRUNC(INDIRECT(ADDRESS(ROW(),COLUMN())))</formula>
    </cfRule>
  </conditionalFormatting>
  <conditionalFormatting sqref="T41:Y41">
    <cfRule type="expression" dxfId="2237" priority="1964">
      <formula>INDIRECT(ADDRESS(ROW(),COLUMN()))=TRUNC(INDIRECT(ADDRESS(ROW(),COLUMN())))</formula>
    </cfRule>
  </conditionalFormatting>
  <conditionalFormatting sqref="Z42">
    <cfRule type="expression" dxfId="2236" priority="1963">
      <formula>INDIRECT(ADDRESS(ROW(),COLUMN()))=TRUNC(INDIRECT(ADDRESS(ROW(),COLUMN())))</formula>
    </cfRule>
  </conditionalFormatting>
  <conditionalFormatting sqref="Z41">
    <cfRule type="expression" dxfId="2235" priority="1962">
      <formula>INDIRECT(ADDRESS(ROW(),COLUMN()))=TRUNC(INDIRECT(ADDRESS(ROW(),COLUMN())))</formula>
    </cfRule>
  </conditionalFormatting>
  <conditionalFormatting sqref="AA42:AF42">
    <cfRule type="expression" dxfId="2234" priority="1961">
      <formula>INDIRECT(ADDRESS(ROW(),COLUMN()))=TRUNC(INDIRECT(ADDRESS(ROW(),COLUMN())))</formula>
    </cfRule>
  </conditionalFormatting>
  <conditionalFormatting sqref="AA41:AF41">
    <cfRule type="expression" dxfId="2233" priority="1960">
      <formula>INDIRECT(ADDRESS(ROW(),COLUMN()))=TRUNC(INDIRECT(ADDRESS(ROW(),COLUMN())))</formula>
    </cfRule>
  </conditionalFormatting>
  <conditionalFormatting sqref="AG42">
    <cfRule type="expression" dxfId="2232" priority="1959">
      <formula>INDIRECT(ADDRESS(ROW(),COLUMN()))=TRUNC(INDIRECT(ADDRESS(ROW(),COLUMN())))</formula>
    </cfRule>
  </conditionalFormatting>
  <conditionalFormatting sqref="AG41">
    <cfRule type="expression" dxfId="2231" priority="1958">
      <formula>INDIRECT(ADDRESS(ROW(),COLUMN()))=TRUNC(INDIRECT(ADDRESS(ROW(),COLUMN())))</formula>
    </cfRule>
  </conditionalFormatting>
  <conditionalFormatting sqref="AH42:AM42">
    <cfRule type="expression" dxfId="2230" priority="1957">
      <formula>INDIRECT(ADDRESS(ROW(),COLUMN()))=TRUNC(INDIRECT(ADDRESS(ROW(),COLUMN())))</formula>
    </cfRule>
  </conditionalFormatting>
  <conditionalFormatting sqref="AH41:AM41">
    <cfRule type="expression" dxfId="2229" priority="1956">
      <formula>INDIRECT(ADDRESS(ROW(),COLUMN()))=TRUNC(INDIRECT(ADDRESS(ROW(),COLUMN())))</formula>
    </cfRule>
  </conditionalFormatting>
  <conditionalFormatting sqref="AN42">
    <cfRule type="expression" dxfId="2228" priority="1955">
      <formula>INDIRECT(ADDRESS(ROW(),COLUMN()))=TRUNC(INDIRECT(ADDRESS(ROW(),COLUMN())))</formula>
    </cfRule>
  </conditionalFormatting>
  <conditionalFormatting sqref="AN41">
    <cfRule type="expression" dxfId="2227" priority="1954">
      <formula>INDIRECT(ADDRESS(ROW(),COLUMN()))=TRUNC(INDIRECT(ADDRESS(ROW(),COLUMN())))</formula>
    </cfRule>
  </conditionalFormatting>
  <conditionalFormatting sqref="AO42:AT42">
    <cfRule type="expression" dxfId="2226" priority="1953">
      <formula>INDIRECT(ADDRESS(ROW(),COLUMN()))=TRUNC(INDIRECT(ADDRESS(ROW(),COLUMN())))</formula>
    </cfRule>
  </conditionalFormatting>
  <conditionalFormatting sqref="AO41:AT41">
    <cfRule type="expression" dxfId="2225" priority="1952">
      <formula>INDIRECT(ADDRESS(ROW(),COLUMN()))=TRUNC(INDIRECT(ADDRESS(ROW(),COLUMN())))</formula>
    </cfRule>
  </conditionalFormatting>
  <conditionalFormatting sqref="AU42">
    <cfRule type="expression" dxfId="2224" priority="1951">
      <formula>INDIRECT(ADDRESS(ROW(),COLUMN()))=TRUNC(INDIRECT(ADDRESS(ROW(),COLUMN())))</formula>
    </cfRule>
  </conditionalFormatting>
  <conditionalFormatting sqref="AU41">
    <cfRule type="expression" dxfId="2223" priority="1950">
      <formula>INDIRECT(ADDRESS(ROW(),COLUMN()))=TRUNC(INDIRECT(ADDRESS(ROW(),COLUMN())))</formula>
    </cfRule>
  </conditionalFormatting>
  <conditionalFormatting sqref="AV42:AW42">
    <cfRule type="expression" dxfId="2222" priority="1949">
      <formula>INDIRECT(ADDRESS(ROW(),COLUMN()))=TRUNC(INDIRECT(ADDRESS(ROW(),COLUMN())))</formula>
    </cfRule>
  </conditionalFormatting>
  <conditionalFormatting sqref="AV41:AW41">
    <cfRule type="expression" dxfId="2221" priority="1948">
      <formula>INDIRECT(ADDRESS(ROW(),COLUMN()))=TRUNC(INDIRECT(ADDRESS(ROW(),COLUMN())))</formula>
    </cfRule>
  </conditionalFormatting>
  <conditionalFormatting sqref="S45">
    <cfRule type="expression" dxfId="2220" priority="1947">
      <formula>INDIRECT(ADDRESS(ROW(),COLUMN()))=TRUNC(INDIRECT(ADDRESS(ROW(),COLUMN())))</formula>
    </cfRule>
  </conditionalFormatting>
  <conditionalFormatting sqref="S44">
    <cfRule type="expression" dxfId="2219" priority="1946">
      <formula>INDIRECT(ADDRESS(ROW(),COLUMN()))=TRUNC(INDIRECT(ADDRESS(ROW(),COLUMN())))</formula>
    </cfRule>
  </conditionalFormatting>
  <conditionalFormatting sqref="T45:Y45">
    <cfRule type="expression" dxfId="2218" priority="1945">
      <formula>INDIRECT(ADDRESS(ROW(),COLUMN()))=TRUNC(INDIRECT(ADDRESS(ROW(),COLUMN())))</formula>
    </cfRule>
  </conditionalFormatting>
  <conditionalFormatting sqref="T44:Y44">
    <cfRule type="expression" dxfId="2217" priority="1944">
      <formula>INDIRECT(ADDRESS(ROW(),COLUMN()))=TRUNC(INDIRECT(ADDRESS(ROW(),COLUMN())))</formula>
    </cfRule>
  </conditionalFormatting>
  <conditionalFormatting sqref="Z45">
    <cfRule type="expression" dxfId="2216" priority="1943">
      <formula>INDIRECT(ADDRESS(ROW(),COLUMN()))=TRUNC(INDIRECT(ADDRESS(ROW(),COLUMN())))</formula>
    </cfRule>
  </conditionalFormatting>
  <conditionalFormatting sqref="Z44">
    <cfRule type="expression" dxfId="2215" priority="1942">
      <formula>INDIRECT(ADDRESS(ROW(),COLUMN()))=TRUNC(INDIRECT(ADDRESS(ROW(),COLUMN())))</formula>
    </cfRule>
  </conditionalFormatting>
  <conditionalFormatting sqref="AA45:AF45">
    <cfRule type="expression" dxfId="2214" priority="1941">
      <formula>INDIRECT(ADDRESS(ROW(),COLUMN()))=TRUNC(INDIRECT(ADDRESS(ROW(),COLUMN())))</formula>
    </cfRule>
  </conditionalFormatting>
  <conditionalFormatting sqref="AA44:AF44">
    <cfRule type="expression" dxfId="2213" priority="1940">
      <formula>INDIRECT(ADDRESS(ROW(),COLUMN()))=TRUNC(INDIRECT(ADDRESS(ROW(),COLUMN())))</formula>
    </cfRule>
  </conditionalFormatting>
  <conditionalFormatting sqref="AG45">
    <cfRule type="expression" dxfId="2212" priority="1939">
      <formula>INDIRECT(ADDRESS(ROW(),COLUMN()))=TRUNC(INDIRECT(ADDRESS(ROW(),COLUMN())))</formula>
    </cfRule>
  </conditionalFormatting>
  <conditionalFormatting sqref="AG44">
    <cfRule type="expression" dxfId="2211" priority="1938">
      <formula>INDIRECT(ADDRESS(ROW(),COLUMN()))=TRUNC(INDIRECT(ADDRESS(ROW(),COLUMN())))</formula>
    </cfRule>
  </conditionalFormatting>
  <conditionalFormatting sqref="AH45:AM45">
    <cfRule type="expression" dxfId="2210" priority="1937">
      <formula>INDIRECT(ADDRESS(ROW(),COLUMN()))=TRUNC(INDIRECT(ADDRESS(ROW(),COLUMN())))</formula>
    </cfRule>
  </conditionalFormatting>
  <conditionalFormatting sqref="AH44:AM44">
    <cfRule type="expression" dxfId="2209" priority="1936">
      <formula>INDIRECT(ADDRESS(ROW(),COLUMN()))=TRUNC(INDIRECT(ADDRESS(ROW(),COLUMN())))</formula>
    </cfRule>
  </conditionalFormatting>
  <conditionalFormatting sqref="AN45">
    <cfRule type="expression" dxfId="2208" priority="1935">
      <formula>INDIRECT(ADDRESS(ROW(),COLUMN()))=TRUNC(INDIRECT(ADDRESS(ROW(),COLUMN())))</formula>
    </cfRule>
  </conditionalFormatting>
  <conditionalFormatting sqref="AN44">
    <cfRule type="expression" dxfId="2207" priority="1934">
      <formula>INDIRECT(ADDRESS(ROW(),COLUMN()))=TRUNC(INDIRECT(ADDRESS(ROW(),COLUMN())))</formula>
    </cfRule>
  </conditionalFormatting>
  <conditionalFormatting sqref="AO45:AT45">
    <cfRule type="expression" dxfId="2206" priority="1933">
      <formula>INDIRECT(ADDRESS(ROW(),COLUMN()))=TRUNC(INDIRECT(ADDRESS(ROW(),COLUMN())))</formula>
    </cfRule>
  </conditionalFormatting>
  <conditionalFormatting sqref="AO44:AT44">
    <cfRule type="expression" dxfId="2205" priority="1932">
      <formula>INDIRECT(ADDRESS(ROW(),COLUMN()))=TRUNC(INDIRECT(ADDRESS(ROW(),COLUMN())))</formula>
    </cfRule>
  </conditionalFormatting>
  <conditionalFormatting sqref="AU45">
    <cfRule type="expression" dxfId="2204" priority="1931">
      <formula>INDIRECT(ADDRESS(ROW(),COLUMN()))=TRUNC(INDIRECT(ADDRESS(ROW(),COLUMN())))</formula>
    </cfRule>
  </conditionalFormatting>
  <conditionalFormatting sqref="AU44">
    <cfRule type="expression" dxfId="2203" priority="1930">
      <formula>INDIRECT(ADDRESS(ROW(),COLUMN()))=TRUNC(INDIRECT(ADDRESS(ROW(),COLUMN())))</formula>
    </cfRule>
  </conditionalFormatting>
  <conditionalFormatting sqref="AV45:AW45">
    <cfRule type="expression" dxfId="2202" priority="1929">
      <formula>INDIRECT(ADDRESS(ROW(),COLUMN()))=TRUNC(INDIRECT(ADDRESS(ROW(),COLUMN())))</formula>
    </cfRule>
  </conditionalFormatting>
  <conditionalFormatting sqref="AV44:AW44">
    <cfRule type="expression" dxfId="2201" priority="1928">
      <formula>INDIRECT(ADDRESS(ROW(),COLUMN()))=TRUNC(INDIRECT(ADDRESS(ROW(),COLUMN())))</formula>
    </cfRule>
  </conditionalFormatting>
  <conditionalFormatting sqref="S48">
    <cfRule type="expression" dxfId="2200" priority="1927">
      <formula>INDIRECT(ADDRESS(ROW(),COLUMN()))=TRUNC(INDIRECT(ADDRESS(ROW(),COLUMN())))</formula>
    </cfRule>
  </conditionalFormatting>
  <conditionalFormatting sqref="S47">
    <cfRule type="expression" dxfId="2199" priority="1926">
      <formula>INDIRECT(ADDRESS(ROW(),COLUMN()))=TRUNC(INDIRECT(ADDRESS(ROW(),COLUMN())))</formula>
    </cfRule>
  </conditionalFormatting>
  <conditionalFormatting sqref="T48:Y48">
    <cfRule type="expression" dxfId="2198" priority="1925">
      <formula>INDIRECT(ADDRESS(ROW(),COLUMN()))=TRUNC(INDIRECT(ADDRESS(ROW(),COLUMN())))</formula>
    </cfRule>
  </conditionalFormatting>
  <conditionalFormatting sqref="T47:Y47">
    <cfRule type="expression" dxfId="2197" priority="1924">
      <formula>INDIRECT(ADDRESS(ROW(),COLUMN()))=TRUNC(INDIRECT(ADDRESS(ROW(),COLUMN())))</formula>
    </cfRule>
  </conditionalFormatting>
  <conditionalFormatting sqref="Z48">
    <cfRule type="expression" dxfId="2196" priority="1923">
      <formula>INDIRECT(ADDRESS(ROW(),COLUMN()))=TRUNC(INDIRECT(ADDRESS(ROW(),COLUMN())))</formula>
    </cfRule>
  </conditionalFormatting>
  <conditionalFormatting sqref="Z47">
    <cfRule type="expression" dxfId="2195" priority="1922">
      <formula>INDIRECT(ADDRESS(ROW(),COLUMN()))=TRUNC(INDIRECT(ADDRESS(ROW(),COLUMN())))</formula>
    </cfRule>
  </conditionalFormatting>
  <conditionalFormatting sqref="AA48:AF48">
    <cfRule type="expression" dxfId="2194" priority="1921">
      <formula>INDIRECT(ADDRESS(ROW(),COLUMN()))=TRUNC(INDIRECT(ADDRESS(ROW(),COLUMN())))</formula>
    </cfRule>
  </conditionalFormatting>
  <conditionalFormatting sqref="AA47:AF47">
    <cfRule type="expression" dxfId="2193" priority="1920">
      <formula>INDIRECT(ADDRESS(ROW(),COLUMN()))=TRUNC(INDIRECT(ADDRESS(ROW(),COLUMN())))</formula>
    </cfRule>
  </conditionalFormatting>
  <conditionalFormatting sqref="AG48">
    <cfRule type="expression" dxfId="2192" priority="1919">
      <formula>INDIRECT(ADDRESS(ROW(),COLUMN()))=TRUNC(INDIRECT(ADDRESS(ROW(),COLUMN())))</formula>
    </cfRule>
  </conditionalFormatting>
  <conditionalFormatting sqref="AG47">
    <cfRule type="expression" dxfId="2191" priority="1918">
      <formula>INDIRECT(ADDRESS(ROW(),COLUMN()))=TRUNC(INDIRECT(ADDRESS(ROW(),COLUMN())))</formula>
    </cfRule>
  </conditionalFormatting>
  <conditionalFormatting sqref="AH48:AM48">
    <cfRule type="expression" dxfId="2190" priority="1917">
      <formula>INDIRECT(ADDRESS(ROW(),COLUMN()))=TRUNC(INDIRECT(ADDRESS(ROW(),COLUMN())))</formula>
    </cfRule>
  </conditionalFormatting>
  <conditionalFormatting sqref="AH47:AM47">
    <cfRule type="expression" dxfId="2189" priority="1916">
      <formula>INDIRECT(ADDRESS(ROW(),COLUMN()))=TRUNC(INDIRECT(ADDRESS(ROW(),COLUMN())))</formula>
    </cfRule>
  </conditionalFormatting>
  <conditionalFormatting sqref="AN48">
    <cfRule type="expression" dxfId="2188" priority="1915">
      <formula>INDIRECT(ADDRESS(ROW(),COLUMN()))=TRUNC(INDIRECT(ADDRESS(ROW(),COLUMN())))</formula>
    </cfRule>
  </conditionalFormatting>
  <conditionalFormatting sqref="AN47">
    <cfRule type="expression" dxfId="2187" priority="1914">
      <formula>INDIRECT(ADDRESS(ROW(),COLUMN()))=TRUNC(INDIRECT(ADDRESS(ROW(),COLUMN())))</formula>
    </cfRule>
  </conditionalFormatting>
  <conditionalFormatting sqref="AO48:AT48">
    <cfRule type="expression" dxfId="2186" priority="1913">
      <formula>INDIRECT(ADDRESS(ROW(),COLUMN()))=TRUNC(INDIRECT(ADDRESS(ROW(),COLUMN())))</formula>
    </cfRule>
  </conditionalFormatting>
  <conditionalFormatting sqref="AO47:AT47">
    <cfRule type="expression" dxfId="2185" priority="1912">
      <formula>INDIRECT(ADDRESS(ROW(),COLUMN()))=TRUNC(INDIRECT(ADDRESS(ROW(),COLUMN())))</formula>
    </cfRule>
  </conditionalFormatting>
  <conditionalFormatting sqref="AU48">
    <cfRule type="expression" dxfId="2184" priority="1911">
      <formula>INDIRECT(ADDRESS(ROW(),COLUMN()))=TRUNC(INDIRECT(ADDRESS(ROW(),COLUMN())))</formula>
    </cfRule>
  </conditionalFormatting>
  <conditionalFormatting sqref="AU47">
    <cfRule type="expression" dxfId="2183" priority="1910">
      <formula>INDIRECT(ADDRESS(ROW(),COLUMN()))=TRUNC(INDIRECT(ADDRESS(ROW(),COLUMN())))</formula>
    </cfRule>
  </conditionalFormatting>
  <conditionalFormatting sqref="AV48:AW48">
    <cfRule type="expression" dxfId="2182" priority="1909">
      <formula>INDIRECT(ADDRESS(ROW(),COLUMN()))=TRUNC(INDIRECT(ADDRESS(ROW(),COLUMN())))</formula>
    </cfRule>
  </conditionalFormatting>
  <conditionalFormatting sqref="AV47:AW47">
    <cfRule type="expression" dxfId="2181" priority="1908">
      <formula>INDIRECT(ADDRESS(ROW(),COLUMN()))=TRUNC(INDIRECT(ADDRESS(ROW(),COLUMN())))</formula>
    </cfRule>
  </conditionalFormatting>
  <conditionalFormatting sqref="S51">
    <cfRule type="expression" dxfId="2180" priority="1907">
      <formula>INDIRECT(ADDRESS(ROW(),COLUMN()))=TRUNC(INDIRECT(ADDRESS(ROW(),COLUMN())))</formula>
    </cfRule>
  </conditionalFormatting>
  <conditionalFormatting sqref="S50">
    <cfRule type="expression" dxfId="2179" priority="1906">
      <formula>INDIRECT(ADDRESS(ROW(),COLUMN()))=TRUNC(INDIRECT(ADDRESS(ROW(),COLUMN())))</formula>
    </cfRule>
  </conditionalFormatting>
  <conditionalFormatting sqref="T51:Y51">
    <cfRule type="expression" dxfId="2178" priority="1905">
      <formula>INDIRECT(ADDRESS(ROW(),COLUMN()))=TRUNC(INDIRECT(ADDRESS(ROW(),COLUMN())))</formula>
    </cfRule>
  </conditionalFormatting>
  <conditionalFormatting sqref="T50:Y50">
    <cfRule type="expression" dxfId="2177" priority="1904">
      <formula>INDIRECT(ADDRESS(ROW(),COLUMN()))=TRUNC(INDIRECT(ADDRESS(ROW(),COLUMN())))</formula>
    </cfRule>
  </conditionalFormatting>
  <conditionalFormatting sqref="Z51">
    <cfRule type="expression" dxfId="2176" priority="1903">
      <formula>INDIRECT(ADDRESS(ROW(),COLUMN()))=TRUNC(INDIRECT(ADDRESS(ROW(),COLUMN())))</formula>
    </cfRule>
  </conditionalFormatting>
  <conditionalFormatting sqref="Z50">
    <cfRule type="expression" dxfId="2175" priority="1902">
      <formula>INDIRECT(ADDRESS(ROW(),COLUMN()))=TRUNC(INDIRECT(ADDRESS(ROW(),COLUMN())))</formula>
    </cfRule>
  </conditionalFormatting>
  <conditionalFormatting sqref="AA51:AF51">
    <cfRule type="expression" dxfId="2174" priority="1901">
      <formula>INDIRECT(ADDRESS(ROW(),COLUMN()))=TRUNC(INDIRECT(ADDRESS(ROW(),COLUMN())))</formula>
    </cfRule>
  </conditionalFormatting>
  <conditionalFormatting sqref="AA50:AF50">
    <cfRule type="expression" dxfId="2173" priority="1900">
      <formula>INDIRECT(ADDRESS(ROW(),COLUMN()))=TRUNC(INDIRECT(ADDRESS(ROW(),COLUMN())))</formula>
    </cfRule>
  </conditionalFormatting>
  <conditionalFormatting sqref="AG51">
    <cfRule type="expression" dxfId="2172" priority="1899">
      <formula>INDIRECT(ADDRESS(ROW(),COLUMN()))=TRUNC(INDIRECT(ADDRESS(ROW(),COLUMN())))</formula>
    </cfRule>
  </conditionalFormatting>
  <conditionalFormatting sqref="AG50">
    <cfRule type="expression" dxfId="2171" priority="1898">
      <formula>INDIRECT(ADDRESS(ROW(),COLUMN()))=TRUNC(INDIRECT(ADDRESS(ROW(),COLUMN())))</formula>
    </cfRule>
  </conditionalFormatting>
  <conditionalFormatting sqref="AH51:AM51">
    <cfRule type="expression" dxfId="2170" priority="1897">
      <formula>INDIRECT(ADDRESS(ROW(),COLUMN()))=TRUNC(INDIRECT(ADDRESS(ROW(),COLUMN())))</formula>
    </cfRule>
  </conditionalFormatting>
  <conditionalFormatting sqref="AH50:AM50">
    <cfRule type="expression" dxfId="2169" priority="1896">
      <formula>INDIRECT(ADDRESS(ROW(),COLUMN()))=TRUNC(INDIRECT(ADDRESS(ROW(),COLUMN())))</formula>
    </cfRule>
  </conditionalFormatting>
  <conditionalFormatting sqref="AN51">
    <cfRule type="expression" dxfId="2168" priority="1895">
      <formula>INDIRECT(ADDRESS(ROW(),COLUMN()))=TRUNC(INDIRECT(ADDRESS(ROW(),COLUMN())))</formula>
    </cfRule>
  </conditionalFormatting>
  <conditionalFormatting sqref="AN50">
    <cfRule type="expression" dxfId="2167" priority="1894">
      <formula>INDIRECT(ADDRESS(ROW(),COLUMN()))=TRUNC(INDIRECT(ADDRESS(ROW(),COLUMN())))</formula>
    </cfRule>
  </conditionalFormatting>
  <conditionalFormatting sqref="AO51:AT51">
    <cfRule type="expression" dxfId="2166" priority="1893">
      <formula>INDIRECT(ADDRESS(ROW(),COLUMN()))=TRUNC(INDIRECT(ADDRESS(ROW(),COLUMN())))</formula>
    </cfRule>
  </conditionalFormatting>
  <conditionalFormatting sqref="AO50:AT50">
    <cfRule type="expression" dxfId="2165" priority="1892">
      <formula>INDIRECT(ADDRESS(ROW(),COLUMN()))=TRUNC(INDIRECT(ADDRESS(ROW(),COLUMN())))</formula>
    </cfRule>
  </conditionalFormatting>
  <conditionalFormatting sqref="AU51">
    <cfRule type="expression" dxfId="2164" priority="1891">
      <formula>INDIRECT(ADDRESS(ROW(),COLUMN()))=TRUNC(INDIRECT(ADDRESS(ROW(),COLUMN())))</formula>
    </cfRule>
  </conditionalFormatting>
  <conditionalFormatting sqref="AU50">
    <cfRule type="expression" dxfId="2163" priority="1890">
      <formula>INDIRECT(ADDRESS(ROW(),COLUMN()))=TRUNC(INDIRECT(ADDRESS(ROW(),COLUMN())))</formula>
    </cfRule>
  </conditionalFormatting>
  <conditionalFormatting sqref="AV51:AW51">
    <cfRule type="expression" dxfId="2162" priority="1889">
      <formula>INDIRECT(ADDRESS(ROW(),COLUMN()))=TRUNC(INDIRECT(ADDRESS(ROW(),COLUMN())))</formula>
    </cfRule>
  </conditionalFormatting>
  <conditionalFormatting sqref="AV50:AW50">
    <cfRule type="expression" dxfId="2161" priority="1888">
      <formula>INDIRECT(ADDRESS(ROW(),COLUMN()))=TRUNC(INDIRECT(ADDRESS(ROW(),COLUMN())))</formula>
    </cfRule>
  </conditionalFormatting>
  <conditionalFormatting sqref="S54">
    <cfRule type="expression" dxfId="2160" priority="1887">
      <formula>INDIRECT(ADDRESS(ROW(),COLUMN()))=TRUNC(INDIRECT(ADDRESS(ROW(),COLUMN())))</formula>
    </cfRule>
  </conditionalFormatting>
  <conditionalFormatting sqref="S53">
    <cfRule type="expression" dxfId="2159" priority="1886">
      <formula>INDIRECT(ADDRESS(ROW(),COLUMN()))=TRUNC(INDIRECT(ADDRESS(ROW(),COLUMN())))</formula>
    </cfRule>
  </conditionalFormatting>
  <conditionalFormatting sqref="T54:Y54">
    <cfRule type="expression" dxfId="2158" priority="1885">
      <formula>INDIRECT(ADDRESS(ROW(),COLUMN()))=TRUNC(INDIRECT(ADDRESS(ROW(),COLUMN())))</formula>
    </cfRule>
  </conditionalFormatting>
  <conditionalFormatting sqref="T53:Y53">
    <cfRule type="expression" dxfId="2157" priority="1884">
      <formula>INDIRECT(ADDRESS(ROW(),COLUMN()))=TRUNC(INDIRECT(ADDRESS(ROW(),COLUMN())))</formula>
    </cfRule>
  </conditionalFormatting>
  <conditionalFormatting sqref="Z54">
    <cfRule type="expression" dxfId="2156" priority="1883">
      <formula>INDIRECT(ADDRESS(ROW(),COLUMN()))=TRUNC(INDIRECT(ADDRESS(ROW(),COLUMN())))</formula>
    </cfRule>
  </conditionalFormatting>
  <conditionalFormatting sqref="Z53">
    <cfRule type="expression" dxfId="2155" priority="1882">
      <formula>INDIRECT(ADDRESS(ROW(),COLUMN()))=TRUNC(INDIRECT(ADDRESS(ROW(),COLUMN())))</formula>
    </cfRule>
  </conditionalFormatting>
  <conditionalFormatting sqref="AA54:AF54">
    <cfRule type="expression" dxfId="2154" priority="1881">
      <formula>INDIRECT(ADDRESS(ROW(),COLUMN()))=TRUNC(INDIRECT(ADDRESS(ROW(),COLUMN())))</formula>
    </cfRule>
  </conditionalFormatting>
  <conditionalFormatting sqref="AA53:AF53">
    <cfRule type="expression" dxfId="2153" priority="1880">
      <formula>INDIRECT(ADDRESS(ROW(),COLUMN()))=TRUNC(INDIRECT(ADDRESS(ROW(),COLUMN())))</formula>
    </cfRule>
  </conditionalFormatting>
  <conditionalFormatting sqref="AG54">
    <cfRule type="expression" dxfId="2152" priority="1879">
      <formula>INDIRECT(ADDRESS(ROW(),COLUMN()))=TRUNC(INDIRECT(ADDRESS(ROW(),COLUMN())))</formula>
    </cfRule>
  </conditionalFormatting>
  <conditionalFormatting sqref="AG53">
    <cfRule type="expression" dxfId="2151" priority="1878">
      <formula>INDIRECT(ADDRESS(ROW(),COLUMN()))=TRUNC(INDIRECT(ADDRESS(ROW(),COLUMN())))</formula>
    </cfRule>
  </conditionalFormatting>
  <conditionalFormatting sqref="AH54:AM54">
    <cfRule type="expression" dxfId="2150" priority="1877">
      <formula>INDIRECT(ADDRESS(ROW(),COLUMN()))=TRUNC(INDIRECT(ADDRESS(ROW(),COLUMN())))</formula>
    </cfRule>
  </conditionalFormatting>
  <conditionalFormatting sqref="AH53:AM53">
    <cfRule type="expression" dxfId="2149" priority="1876">
      <formula>INDIRECT(ADDRESS(ROW(),COLUMN()))=TRUNC(INDIRECT(ADDRESS(ROW(),COLUMN())))</formula>
    </cfRule>
  </conditionalFormatting>
  <conditionalFormatting sqref="AN54">
    <cfRule type="expression" dxfId="2148" priority="1875">
      <formula>INDIRECT(ADDRESS(ROW(),COLUMN()))=TRUNC(INDIRECT(ADDRESS(ROW(),COLUMN())))</formula>
    </cfRule>
  </conditionalFormatting>
  <conditionalFormatting sqref="AN53">
    <cfRule type="expression" dxfId="2147" priority="1874">
      <formula>INDIRECT(ADDRESS(ROW(),COLUMN()))=TRUNC(INDIRECT(ADDRESS(ROW(),COLUMN())))</formula>
    </cfRule>
  </conditionalFormatting>
  <conditionalFormatting sqref="AO54:AT54">
    <cfRule type="expression" dxfId="2146" priority="1873">
      <formula>INDIRECT(ADDRESS(ROW(),COLUMN()))=TRUNC(INDIRECT(ADDRESS(ROW(),COLUMN())))</formula>
    </cfRule>
  </conditionalFormatting>
  <conditionalFormatting sqref="AO53:AT53">
    <cfRule type="expression" dxfId="2145" priority="1872">
      <formula>INDIRECT(ADDRESS(ROW(),COLUMN()))=TRUNC(INDIRECT(ADDRESS(ROW(),COLUMN())))</formula>
    </cfRule>
  </conditionalFormatting>
  <conditionalFormatting sqref="AU54">
    <cfRule type="expression" dxfId="2144" priority="1871">
      <formula>INDIRECT(ADDRESS(ROW(),COLUMN()))=TRUNC(INDIRECT(ADDRESS(ROW(),COLUMN())))</formula>
    </cfRule>
  </conditionalFormatting>
  <conditionalFormatting sqref="AU53">
    <cfRule type="expression" dxfId="2143" priority="1870">
      <formula>INDIRECT(ADDRESS(ROW(),COLUMN()))=TRUNC(INDIRECT(ADDRESS(ROW(),COLUMN())))</formula>
    </cfRule>
  </conditionalFormatting>
  <conditionalFormatting sqref="AV54:AW54">
    <cfRule type="expression" dxfId="2142" priority="1869">
      <formula>INDIRECT(ADDRESS(ROW(),COLUMN()))=TRUNC(INDIRECT(ADDRESS(ROW(),COLUMN())))</formula>
    </cfRule>
  </conditionalFormatting>
  <conditionalFormatting sqref="AV53:AW53">
    <cfRule type="expression" dxfId="2141" priority="1868">
      <formula>INDIRECT(ADDRESS(ROW(),COLUMN()))=TRUNC(INDIRECT(ADDRESS(ROW(),COLUMN())))</formula>
    </cfRule>
  </conditionalFormatting>
  <conditionalFormatting sqref="S57">
    <cfRule type="expression" dxfId="2140" priority="1867">
      <formula>INDIRECT(ADDRESS(ROW(),COLUMN()))=TRUNC(INDIRECT(ADDRESS(ROW(),COLUMN())))</formula>
    </cfRule>
  </conditionalFormatting>
  <conditionalFormatting sqref="S56">
    <cfRule type="expression" dxfId="2139" priority="1866">
      <formula>INDIRECT(ADDRESS(ROW(),COLUMN()))=TRUNC(INDIRECT(ADDRESS(ROW(),COLUMN())))</formula>
    </cfRule>
  </conditionalFormatting>
  <conditionalFormatting sqref="T57:Y57">
    <cfRule type="expression" dxfId="2138" priority="1865">
      <formula>INDIRECT(ADDRESS(ROW(),COLUMN()))=TRUNC(INDIRECT(ADDRESS(ROW(),COLUMN())))</formula>
    </cfRule>
  </conditionalFormatting>
  <conditionalFormatting sqref="T56:Y56">
    <cfRule type="expression" dxfId="2137" priority="1864">
      <formula>INDIRECT(ADDRESS(ROW(),COLUMN()))=TRUNC(INDIRECT(ADDRESS(ROW(),COLUMN())))</formula>
    </cfRule>
  </conditionalFormatting>
  <conditionalFormatting sqref="Z57">
    <cfRule type="expression" dxfId="2136" priority="1863">
      <formula>INDIRECT(ADDRESS(ROW(),COLUMN()))=TRUNC(INDIRECT(ADDRESS(ROW(),COLUMN())))</formula>
    </cfRule>
  </conditionalFormatting>
  <conditionalFormatting sqref="Z56">
    <cfRule type="expression" dxfId="2135" priority="1862">
      <formula>INDIRECT(ADDRESS(ROW(),COLUMN()))=TRUNC(INDIRECT(ADDRESS(ROW(),COLUMN())))</formula>
    </cfRule>
  </conditionalFormatting>
  <conditionalFormatting sqref="AA57:AF57">
    <cfRule type="expression" dxfId="2134" priority="1861">
      <formula>INDIRECT(ADDRESS(ROW(),COLUMN()))=TRUNC(INDIRECT(ADDRESS(ROW(),COLUMN())))</formula>
    </cfRule>
  </conditionalFormatting>
  <conditionalFormatting sqref="AA56:AF56">
    <cfRule type="expression" dxfId="2133" priority="1860">
      <formula>INDIRECT(ADDRESS(ROW(),COLUMN()))=TRUNC(INDIRECT(ADDRESS(ROW(),COLUMN())))</formula>
    </cfRule>
  </conditionalFormatting>
  <conditionalFormatting sqref="AG57">
    <cfRule type="expression" dxfId="2132" priority="1859">
      <formula>INDIRECT(ADDRESS(ROW(),COLUMN()))=TRUNC(INDIRECT(ADDRESS(ROW(),COLUMN())))</formula>
    </cfRule>
  </conditionalFormatting>
  <conditionalFormatting sqref="AG56">
    <cfRule type="expression" dxfId="2131" priority="1858">
      <formula>INDIRECT(ADDRESS(ROW(),COLUMN()))=TRUNC(INDIRECT(ADDRESS(ROW(),COLUMN())))</formula>
    </cfRule>
  </conditionalFormatting>
  <conditionalFormatting sqref="AH57:AM57">
    <cfRule type="expression" dxfId="2130" priority="1857">
      <formula>INDIRECT(ADDRESS(ROW(),COLUMN()))=TRUNC(INDIRECT(ADDRESS(ROW(),COLUMN())))</formula>
    </cfRule>
  </conditionalFormatting>
  <conditionalFormatting sqref="AH56:AM56">
    <cfRule type="expression" dxfId="2129" priority="1856">
      <formula>INDIRECT(ADDRESS(ROW(),COLUMN()))=TRUNC(INDIRECT(ADDRESS(ROW(),COLUMN())))</formula>
    </cfRule>
  </conditionalFormatting>
  <conditionalFormatting sqref="AN57">
    <cfRule type="expression" dxfId="2128" priority="1855">
      <formula>INDIRECT(ADDRESS(ROW(),COLUMN()))=TRUNC(INDIRECT(ADDRESS(ROW(),COLUMN())))</formula>
    </cfRule>
  </conditionalFormatting>
  <conditionalFormatting sqref="AN56">
    <cfRule type="expression" dxfId="2127" priority="1854">
      <formula>INDIRECT(ADDRESS(ROW(),COLUMN()))=TRUNC(INDIRECT(ADDRESS(ROW(),COLUMN())))</formula>
    </cfRule>
  </conditionalFormatting>
  <conditionalFormatting sqref="AO57:AT57">
    <cfRule type="expression" dxfId="2126" priority="1853">
      <formula>INDIRECT(ADDRESS(ROW(),COLUMN()))=TRUNC(INDIRECT(ADDRESS(ROW(),COLUMN())))</formula>
    </cfRule>
  </conditionalFormatting>
  <conditionalFormatting sqref="AO56:AT56">
    <cfRule type="expression" dxfId="2125" priority="1852">
      <formula>INDIRECT(ADDRESS(ROW(),COLUMN()))=TRUNC(INDIRECT(ADDRESS(ROW(),COLUMN())))</formula>
    </cfRule>
  </conditionalFormatting>
  <conditionalFormatting sqref="AU57">
    <cfRule type="expression" dxfId="2124" priority="1851">
      <formula>INDIRECT(ADDRESS(ROW(),COLUMN()))=TRUNC(INDIRECT(ADDRESS(ROW(),COLUMN())))</formula>
    </cfRule>
  </conditionalFormatting>
  <conditionalFormatting sqref="AU56">
    <cfRule type="expression" dxfId="2123" priority="1850">
      <formula>INDIRECT(ADDRESS(ROW(),COLUMN()))=TRUNC(INDIRECT(ADDRESS(ROW(),COLUMN())))</formula>
    </cfRule>
  </conditionalFormatting>
  <conditionalFormatting sqref="AV57:AW57">
    <cfRule type="expression" dxfId="2122" priority="1849">
      <formula>INDIRECT(ADDRESS(ROW(),COLUMN()))=TRUNC(INDIRECT(ADDRESS(ROW(),COLUMN())))</formula>
    </cfRule>
  </conditionalFormatting>
  <conditionalFormatting sqref="AV56:AW56">
    <cfRule type="expression" dxfId="2121" priority="1848">
      <formula>INDIRECT(ADDRESS(ROW(),COLUMN()))=TRUNC(INDIRECT(ADDRESS(ROW(),COLUMN())))</formula>
    </cfRule>
  </conditionalFormatting>
  <conditionalFormatting sqref="S60">
    <cfRule type="expression" dxfId="2120" priority="1847">
      <formula>INDIRECT(ADDRESS(ROW(),COLUMN()))=TRUNC(INDIRECT(ADDRESS(ROW(),COLUMN())))</formula>
    </cfRule>
  </conditionalFormatting>
  <conditionalFormatting sqref="S59">
    <cfRule type="expression" dxfId="2119" priority="1846">
      <formula>INDIRECT(ADDRESS(ROW(),COLUMN()))=TRUNC(INDIRECT(ADDRESS(ROW(),COLUMN())))</formula>
    </cfRule>
  </conditionalFormatting>
  <conditionalFormatting sqref="T60:Y60">
    <cfRule type="expression" dxfId="2118" priority="1845">
      <formula>INDIRECT(ADDRESS(ROW(),COLUMN()))=TRUNC(INDIRECT(ADDRESS(ROW(),COLUMN())))</formula>
    </cfRule>
  </conditionalFormatting>
  <conditionalFormatting sqref="T59:Y59">
    <cfRule type="expression" dxfId="2117" priority="1844">
      <formula>INDIRECT(ADDRESS(ROW(),COLUMN()))=TRUNC(INDIRECT(ADDRESS(ROW(),COLUMN())))</formula>
    </cfRule>
  </conditionalFormatting>
  <conditionalFormatting sqref="Z60">
    <cfRule type="expression" dxfId="2116" priority="1843">
      <formula>INDIRECT(ADDRESS(ROW(),COLUMN()))=TRUNC(INDIRECT(ADDRESS(ROW(),COLUMN())))</formula>
    </cfRule>
  </conditionalFormatting>
  <conditionalFormatting sqref="Z59">
    <cfRule type="expression" dxfId="2115" priority="1842">
      <formula>INDIRECT(ADDRESS(ROW(),COLUMN()))=TRUNC(INDIRECT(ADDRESS(ROW(),COLUMN())))</formula>
    </cfRule>
  </conditionalFormatting>
  <conditionalFormatting sqref="AA60:AF60">
    <cfRule type="expression" dxfId="2114" priority="1841">
      <formula>INDIRECT(ADDRESS(ROW(),COLUMN()))=TRUNC(INDIRECT(ADDRESS(ROW(),COLUMN())))</formula>
    </cfRule>
  </conditionalFormatting>
  <conditionalFormatting sqref="AA59:AF59">
    <cfRule type="expression" dxfId="2113" priority="1840">
      <formula>INDIRECT(ADDRESS(ROW(),COLUMN()))=TRUNC(INDIRECT(ADDRESS(ROW(),COLUMN())))</formula>
    </cfRule>
  </conditionalFormatting>
  <conditionalFormatting sqref="AG60">
    <cfRule type="expression" dxfId="2112" priority="1839">
      <formula>INDIRECT(ADDRESS(ROW(),COLUMN()))=TRUNC(INDIRECT(ADDRESS(ROW(),COLUMN())))</formula>
    </cfRule>
  </conditionalFormatting>
  <conditionalFormatting sqref="AG59">
    <cfRule type="expression" dxfId="2111" priority="1838">
      <formula>INDIRECT(ADDRESS(ROW(),COLUMN()))=TRUNC(INDIRECT(ADDRESS(ROW(),COLUMN())))</formula>
    </cfRule>
  </conditionalFormatting>
  <conditionalFormatting sqref="AH60:AM60">
    <cfRule type="expression" dxfId="2110" priority="1837">
      <formula>INDIRECT(ADDRESS(ROW(),COLUMN()))=TRUNC(INDIRECT(ADDRESS(ROW(),COLUMN())))</formula>
    </cfRule>
  </conditionalFormatting>
  <conditionalFormatting sqref="AH59:AM59">
    <cfRule type="expression" dxfId="2109" priority="1836">
      <formula>INDIRECT(ADDRESS(ROW(),COLUMN()))=TRUNC(INDIRECT(ADDRESS(ROW(),COLUMN())))</formula>
    </cfRule>
  </conditionalFormatting>
  <conditionalFormatting sqref="AN60">
    <cfRule type="expression" dxfId="2108" priority="1835">
      <formula>INDIRECT(ADDRESS(ROW(),COLUMN()))=TRUNC(INDIRECT(ADDRESS(ROW(),COLUMN())))</formula>
    </cfRule>
  </conditionalFormatting>
  <conditionalFormatting sqref="AN59">
    <cfRule type="expression" dxfId="2107" priority="1834">
      <formula>INDIRECT(ADDRESS(ROW(),COLUMN()))=TRUNC(INDIRECT(ADDRESS(ROW(),COLUMN())))</formula>
    </cfRule>
  </conditionalFormatting>
  <conditionalFormatting sqref="AO60:AT60">
    <cfRule type="expression" dxfId="2106" priority="1833">
      <formula>INDIRECT(ADDRESS(ROW(),COLUMN()))=TRUNC(INDIRECT(ADDRESS(ROW(),COLUMN())))</formula>
    </cfRule>
  </conditionalFormatting>
  <conditionalFormatting sqref="AO59:AT59">
    <cfRule type="expression" dxfId="2105" priority="1832">
      <formula>INDIRECT(ADDRESS(ROW(),COLUMN()))=TRUNC(INDIRECT(ADDRESS(ROW(),COLUMN())))</formula>
    </cfRule>
  </conditionalFormatting>
  <conditionalFormatting sqref="AU60">
    <cfRule type="expression" dxfId="2104" priority="1831">
      <formula>INDIRECT(ADDRESS(ROW(),COLUMN()))=TRUNC(INDIRECT(ADDRESS(ROW(),COLUMN())))</formula>
    </cfRule>
  </conditionalFormatting>
  <conditionalFormatting sqref="AU59">
    <cfRule type="expression" dxfId="2103" priority="1830">
      <formula>INDIRECT(ADDRESS(ROW(),COLUMN()))=TRUNC(INDIRECT(ADDRESS(ROW(),COLUMN())))</formula>
    </cfRule>
  </conditionalFormatting>
  <conditionalFormatting sqref="AV60:AW60">
    <cfRule type="expression" dxfId="2102" priority="1829">
      <formula>INDIRECT(ADDRESS(ROW(),COLUMN()))=TRUNC(INDIRECT(ADDRESS(ROW(),COLUMN())))</formula>
    </cfRule>
  </conditionalFormatting>
  <conditionalFormatting sqref="AV59:AW59">
    <cfRule type="expression" dxfId="2101" priority="1828">
      <formula>INDIRECT(ADDRESS(ROW(),COLUMN()))=TRUNC(INDIRECT(ADDRESS(ROW(),COLUMN())))</formula>
    </cfRule>
  </conditionalFormatting>
  <conditionalFormatting sqref="AX62:BA63">
    <cfRule type="expression" dxfId="2100" priority="1827">
      <formula>INDIRECT(ADDRESS(ROW(),COLUMN()))=TRUNC(INDIRECT(ADDRESS(ROW(),COLUMN())))</formula>
    </cfRule>
  </conditionalFormatting>
  <conditionalFormatting sqref="S63">
    <cfRule type="expression" dxfId="2099" priority="1826">
      <formula>INDIRECT(ADDRESS(ROW(),COLUMN()))=TRUNC(INDIRECT(ADDRESS(ROW(),COLUMN())))</formula>
    </cfRule>
  </conditionalFormatting>
  <conditionalFormatting sqref="S62">
    <cfRule type="expression" dxfId="2098" priority="1825">
      <formula>INDIRECT(ADDRESS(ROW(),COLUMN()))=TRUNC(INDIRECT(ADDRESS(ROW(),COLUMN())))</formula>
    </cfRule>
  </conditionalFormatting>
  <conditionalFormatting sqref="T63:Y63">
    <cfRule type="expression" dxfId="2097" priority="1824">
      <formula>INDIRECT(ADDRESS(ROW(),COLUMN()))=TRUNC(INDIRECT(ADDRESS(ROW(),COLUMN())))</formula>
    </cfRule>
  </conditionalFormatting>
  <conditionalFormatting sqref="T62:Y62">
    <cfRule type="expression" dxfId="2096" priority="1823">
      <formula>INDIRECT(ADDRESS(ROW(),COLUMN()))=TRUNC(INDIRECT(ADDRESS(ROW(),COLUMN())))</formula>
    </cfRule>
  </conditionalFormatting>
  <conditionalFormatting sqref="Z63">
    <cfRule type="expression" dxfId="2095" priority="1822">
      <formula>INDIRECT(ADDRESS(ROW(),COLUMN()))=TRUNC(INDIRECT(ADDRESS(ROW(),COLUMN())))</formula>
    </cfRule>
  </conditionalFormatting>
  <conditionalFormatting sqref="Z62">
    <cfRule type="expression" dxfId="2094" priority="1821">
      <formula>INDIRECT(ADDRESS(ROW(),COLUMN()))=TRUNC(INDIRECT(ADDRESS(ROW(),COLUMN())))</formula>
    </cfRule>
  </conditionalFormatting>
  <conditionalFormatting sqref="AA63:AF63">
    <cfRule type="expression" dxfId="2093" priority="1820">
      <formula>INDIRECT(ADDRESS(ROW(),COLUMN()))=TRUNC(INDIRECT(ADDRESS(ROW(),COLUMN())))</formula>
    </cfRule>
  </conditionalFormatting>
  <conditionalFormatting sqref="AA62:AF62">
    <cfRule type="expression" dxfId="2092" priority="1819">
      <formula>INDIRECT(ADDRESS(ROW(),COLUMN()))=TRUNC(INDIRECT(ADDRESS(ROW(),COLUMN())))</formula>
    </cfRule>
  </conditionalFormatting>
  <conditionalFormatting sqref="AG63">
    <cfRule type="expression" dxfId="2091" priority="1818">
      <formula>INDIRECT(ADDRESS(ROW(),COLUMN()))=TRUNC(INDIRECT(ADDRESS(ROW(),COLUMN())))</formula>
    </cfRule>
  </conditionalFormatting>
  <conditionalFormatting sqref="AG62">
    <cfRule type="expression" dxfId="2090" priority="1817">
      <formula>INDIRECT(ADDRESS(ROW(),COLUMN()))=TRUNC(INDIRECT(ADDRESS(ROW(),COLUMN())))</formula>
    </cfRule>
  </conditionalFormatting>
  <conditionalFormatting sqref="AH63:AM63">
    <cfRule type="expression" dxfId="2089" priority="1816">
      <formula>INDIRECT(ADDRESS(ROW(),COLUMN()))=TRUNC(INDIRECT(ADDRESS(ROW(),COLUMN())))</formula>
    </cfRule>
  </conditionalFormatting>
  <conditionalFormatting sqref="AH62:AM62">
    <cfRule type="expression" dxfId="2088" priority="1815">
      <formula>INDIRECT(ADDRESS(ROW(),COLUMN()))=TRUNC(INDIRECT(ADDRESS(ROW(),COLUMN())))</formula>
    </cfRule>
  </conditionalFormatting>
  <conditionalFormatting sqref="AN63">
    <cfRule type="expression" dxfId="2087" priority="1814">
      <formula>INDIRECT(ADDRESS(ROW(),COLUMN()))=TRUNC(INDIRECT(ADDRESS(ROW(),COLUMN())))</formula>
    </cfRule>
  </conditionalFormatting>
  <conditionalFormatting sqref="AN62">
    <cfRule type="expression" dxfId="2086" priority="1813">
      <formula>INDIRECT(ADDRESS(ROW(),COLUMN()))=TRUNC(INDIRECT(ADDRESS(ROW(),COLUMN())))</formula>
    </cfRule>
  </conditionalFormatting>
  <conditionalFormatting sqref="AO63:AT63">
    <cfRule type="expression" dxfId="2085" priority="1812">
      <formula>INDIRECT(ADDRESS(ROW(),COLUMN()))=TRUNC(INDIRECT(ADDRESS(ROW(),COLUMN())))</formula>
    </cfRule>
  </conditionalFormatting>
  <conditionalFormatting sqref="AO62:AT62">
    <cfRule type="expression" dxfId="2084" priority="1811">
      <formula>INDIRECT(ADDRESS(ROW(),COLUMN()))=TRUNC(INDIRECT(ADDRESS(ROW(),COLUMN())))</formula>
    </cfRule>
  </conditionalFormatting>
  <conditionalFormatting sqref="AU63">
    <cfRule type="expression" dxfId="2083" priority="1810">
      <formula>INDIRECT(ADDRESS(ROW(),COLUMN()))=TRUNC(INDIRECT(ADDRESS(ROW(),COLUMN())))</formula>
    </cfRule>
  </conditionalFormatting>
  <conditionalFormatting sqref="AU62">
    <cfRule type="expression" dxfId="2082" priority="1809">
      <formula>INDIRECT(ADDRESS(ROW(),COLUMN()))=TRUNC(INDIRECT(ADDRESS(ROW(),COLUMN())))</formula>
    </cfRule>
  </conditionalFormatting>
  <conditionalFormatting sqref="AV63:AW63">
    <cfRule type="expression" dxfId="2081" priority="1808">
      <formula>INDIRECT(ADDRESS(ROW(),COLUMN()))=TRUNC(INDIRECT(ADDRESS(ROW(),COLUMN())))</formula>
    </cfRule>
  </conditionalFormatting>
  <conditionalFormatting sqref="AV62:AW62">
    <cfRule type="expression" dxfId="2080" priority="1807">
      <formula>INDIRECT(ADDRESS(ROW(),COLUMN()))=TRUNC(INDIRECT(ADDRESS(ROW(),COLUMN())))</formula>
    </cfRule>
  </conditionalFormatting>
  <conditionalFormatting sqref="AX65:BA66">
    <cfRule type="expression" dxfId="2079" priority="1806">
      <formula>INDIRECT(ADDRESS(ROW(),COLUMN()))=TRUNC(INDIRECT(ADDRESS(ROW(),COLUMN())))</formula>
    </cfRule>
  </conditionalFormatting>
  <conditionalFormatting sqref="S66">
    <cfRule type="expression" dxfId="2078" priority="1805">
      <formula>INDIRECT(ADDRESS(ROW(),COLUMN()))=TRUNC(INDIRECT(ADDRESS(ROW(),COLUMN())))</formula>
    </cfRule>
  </conditionalFormatting>
  <conditionalFormatting sqref="S65">
    <cfRule type="expression" dxfId="2077" priority="1804">
      <formula>INDIRECT(ADDRESS(ROW(),COLUMN()))=TRUNC(INDIRECT(ADDRESS(ROW(),COLUMN())))</formula>
    </cfRule>
  </conditionalFormatting>
  <conditionalFormatting sqref="T66:Y66">
    <cfRule type="expression" dxfId="2076" priority="1803">
      <formula>INDIRECT(ADDRESS(ROW(),COLUMN()))=TRUNC(INDIRECT(ADDRESS(ROW(),COLUMN())))</formula>
    </cfRule>
  </conditionalFormatting>
  <conditionalFormatting sqref="T65:Y65">
    <cfRule type="expression" dxfId="2075" priority="1802">
      <formula>INDIRECT(ADDRESS(ROW(),COLUMN()))=TRUNC(INDIRECT(ADDRESS(ROW(),COLUMN())))</formula>
    </cfRule>
  </conditionalFormatting>
  <conditionalFormatting sqref="Z66">
    <cfRule type="expression" dxfId="2074" priority="1801">
      <formula>INDIRECT(ADDRESS(ROW(),COLUMN()))=TRUNC(INDIRECT(ADDRESS(ROW(),COLUMN())))</formula>
    </cfRule>
  </conditionalFormatting>
  <conditionalFormatting sqref="Z65">
    <cfRule type="expression" dxfId="2073" priority="1800">
      <formula>INDIRECT(ADDRESS(ROW(),COLUMN()))=TRUNC(INDIRECT(ADDRESS(ROW(),COLUMN())))</formula>
    </cfRule>
  </conditionalFormatting>
  <conditionalFormatting sqref="AA66:AF66">
    <cfRule type="expression" dxfId="2072" priority="1799">
      <formula>INDIRECT(ADDRESS(ROW(),COLUMN()))=TRUNC(INDIRECT(ADDRESS(ROW(),COLUMN())))</formula>
    </cfRule>
  </conditionalFormatting>
  <conditionalFormatting sqref="AA65:AF65">
    <cfRule type="expression" dxfId="2071" priority="1798">
      <formula>INDIRECT(ADDRESS(ROW(),COLUMN()))=TRUNC(INDIRECT(ADDRESS(ROW(),COLUMN())))</formula>
    </cfRule>
  </conditionalFormatting>
  <conditionalFormatting sqref="AG66">
    <cfRule type="expression" dxfId="2070" priority="1797">
      <formula>INDIRECT(ADDRESS(ROW(),COLUMN()))=TRUNC(INDIRECT(ADDRESS(ROW(),COLUMN())))</formula>
    </cfRule>
  </conditionalFormatting>
  <conditionalFormatting sqref="AG65">
    <cfRule type="expression" dxfId="2069" priority="1796">
      <formula>INDIRECT(ADDRESS(ROW(),COLUMN()))=TRUNC(INDIRECT(ADDRESS(ROW(),COLUMN())))</formula>
    </cfRule>
  </conditionalFormatting>
  <conditionalFormatting sqref="AH66:AM66">
    <cfRule type="expression" dxfId="2068" priority="1795">
      <formula>INDIRECT(ADDRESS(ROW(),COLUMN()))=TRUNC(INDIRECT(ADDRESS(ROW(),COLUMN())))</formula>
    </cfRule>
  </conditionalFormatting>
  <conditionalFormatting sqref="AH65:AM65">
    <cfRule type="expression" dxfId="2067" priority="1794">
      <formula>INDIRECT(ADDRESS(ROW(),COLUMN()))=TRUNC(INDIRECT(ADDRESS(ROW(),COLUMN())))</formula>
    </cfRule>
  </conditionalFormatting>
  <conditionalFormatting sqref="AN66">
    <cfRule type="expression" dxfId="2066" priority="1793">
      <formula>INDIRECT(ADDRESS(ROW(),COLUMN()))=TRUNC(INDIRECT(ADDRESS(ROW(),COLUMN())))</formula>
    </cfRule>
  </conditionalFormatting>
  <conditionalFormatting sqref="AN65">
    <cfRule type="expression" dxfId="2065" priority="1792">
      <formula>INDIRECT(ADDRESS(ROW(),COLUMN()))=TRUNC(INDIRECT(ADDRESS(ROW(),COLUMN())))</formula>
    </cfRule>
  </conditionalFormatting>
  <conditionalFormatting sqref="AO66:AT66">
    <cfRule type="expression" dxfId="2064" priority="1791">
      <formula>INDIRECT(ADDRESS(ROW(),COLUMN()))=TRUNC(INDIRECT(ADDRESS(ROW(),COLUMN())))</formula>
    </cfRule>
  </conditionalFormatting>
  <conditionalFormatting sqref="AO65:AT65">
    <cfRule type="expression" dxfId="2063" priority="1790">
      <formula>INDIRECT(ADDRESS(ROW(),COLUMN()))=TRUNC(INDIRECT(ADDRESS(ROW(),COLUMN())))</formula>
    </cfRule>
  </conditionalFormatting>
  <conditionalFormatting sqref="AU66">
    <cfRule type="expression" dxfId="2062" priority="1789">
      <formula>INDIRECT(ADDRESS(ROW(),COLUMN()))=TRUNC(INDIRECT(ADDRESS(ROW(),COLUMN())))</formula>
    </cfRule>
  </conditionalFormatting>
  <conditionalFormatting sqref="AU65">
    <cfRule type="expression" dxfId="2061" priority="1788">
      <formula>INDIRECT(ADDRESS(ROW(),COLUMN()))=TRUNC(INDIRECT(ADDRESS(ROW(),COLUMN())))</formula>
    </cfRule>
  </conditionalFormatting>
  <conditionalFormatting sqref="AV66:AW66">
    <cfRule type="expression" dxfId="2060" priority="1787">
      <formula>INDIRECT(ADDRESS(ROW(),COLUMN()))=TRUNC(INDIRECT(ADDRESS(ROW(),COLUMN())))</formula>
    </cfRule>
  </conditionalFormatting>
  <conditionalFormatting sqref="AV65:AW65">
    <cfRule type="expression" dxfId="2059" priority="1786">
      <formula>INDIRECT(ADDRESS(ROW(),COLUMN()))=TRUNC(INDIRECT(ADDRESS(ROW(),COLUMN())))</formula>
    </cfRule>
  </conditionalFormatting>
  <conditionalFormatting sqref="AX68:BA69">
    <cfRule type="expression" dxfId="2058" priority="1785">
      <formula>INDIRECT(ADDRESS(ROW(),COLUMN()))=TRUNC(INDIRECT(ADDRESS(ROW(),COLUMN())))</formula>
    </cfRule>
  </conditionalFormatting>
  <conditionalFormatting sqref="S69">
    <cfRule type="expression" dxfId="2057" priority="1784">
      <formula>INDIRECT(ADDRESS(ROW(),COLUMN()))=TRUNC(INDIRECT(ADDRESS(ROW(),COLUMN())))</formula>
    </cfRule>
  </conditionalFormatting>
  <conditionalFormatting sqref="S68">
    <cfRule type="expression" dxfId="2056" priority="1783">
      <formula>INDIRECT(ADDRESS(ROW(),COLUMN()))=TRUNC(INDIRECT(ADDRESS(ROW(),COLUMN())))</formula>
    </cfRule>
  </conditionalFormatting>
  <conditionalFormatting sqref="T69:Y69">
    <cfRule type="expression" dxfId="2055" priority="1782">
      <formula>INDIRECT(ADDRESS(ROW(),COLUMN()))=TRUNC(INDIRECT(ADDRESS(ROW(),COLUMN())))</formula>
    </cfRule>
  </conditionalFormatting>
  <conditionalFormatting sqref="T68:Y68">
    <cfRule type="expression" dxfId="2054" priority="1781">
      <formula>INDIRECT(ADDRESS(ROW(),COLUMN()))=TRUNC(INDIRECT(ADDRESS(ROW(),COLUMN())))</formula>
    </cfRule>
  </conditionalFormatting>
  <conditionalFormatting sqref="Z69">
    <cfRule type="expression" dxfId="2053" priority="1780">
      <formula>INDIRECT(ADDRESS(ROW(),COLUMN()))=TRUNC(INDIRECT(ADDRESS(ROW(),COLUMN())))</formula>
    </cfRule>
  </conditionalFormatting>
  <conditionalFormatting sqref="Z68">
    <cfRule type="expression" dxfId="2052" priority="1779">
      <formula>INDIRECT(ADDRESS(ROW(),COLUMN()))=TRUNC(INDIRECT(ADDRESS(ROW(),COLUMN())))</formula>
    </cfRule>
  </conditionalFormatting>
  <conditionalFormatting sqref="AA69:AF69">
    <cfRule type="expression" dxfId="2051" priority="1778">
      <formula>INDIRECT(ADDRESS(ROW(),COLUMN()))=TRUNC(INDIRECT(ADDRESS(ROW(),COLUMN())))</formula>
    </cfRule>
  </conditionalFormatting>
  <conditionalFormatting sqref="AA68:AF68">
    <cfRule type="expression" dxfId="2050" priority="1777">
      <formula>INDIRECT(ADDRESS(ROW(),COLUMN()))=TRUNC(INDIRECT(ADDRESS(ROW(),COLUMN())))</formula>
    </cfRule>
  </conditionalFormatting>
  <conditionalFormatting sqref="AG69">
    <cfRule type="expression" dxfId="2049" priority="1776">
      <formula>INDIRECT(ADDRESS(ROW(),COLUMN()))=TRUNC(INDIRECT(ADDRESS(ROW(),COLUMN())))</formula>
    </cfRule>
  </conditionalFormatting>
  <conditionalFormatting sqref="AG68">
    <cfRule type="expression" dxfId="2048" priority="1775">
      <formula>INDIRECT(ADDRESS(ROW(),COLUMN()))=TRUNC(INDIRECT(ADDRESS(ROW(),COLUMN())))</formula>
    </cfRule>
  </conditionalFormatting>
  <conditionalFormatting sqref="AH69:AM69">
    <cfRule type="expression" dxfId="2047" priority="1774">
      <formula>INDIRECT(ADDRESS(ROW(),COLUMN()))=TRUNC(INDIRECT(ADDRESS(ROW(),COLUMN())))</formula>
    </cfRule>
  </conditionalFormatting>
  <conditionalFormatting sqref="AH68:AM68">
    <cfRule type="expression" dxfId="2046" priority="1773">
      <formula>INDIRECT(ADDRESS(ROW(),COLUMN()))=TRUNC(INDIRECT(ADDRESS(ROW(),COLUMN())))</formula>
    </cfRule>
  </conditionalFormatting>
  <conditionalFormatting sqref="AN69">
    <cfRule type="expression" dxfId="2045" priority="1772">
      <formula>INDIRECT(ADDRESS(ROW(),COLUMN()))=TRUNC(INDIRECT(ADDRESS(ROW(),COLUMN())))</formula>
    </cfRule>
  </conditionalFormatting>
  <conditionalFormatting sqref="AN68">
    <cfRule type="expression" dxfId="2044" priority="1771">
      <formula>INDIRECT(ADDRESS(ROW(),COLUMN()))=TRUNC(INDIRECT(ADDRESS(ROW(),COLUMN())))</formula>
    </cfRule>
  </conditionalFormatting>
  <conditionalFormatting sqref="AO69:AT69">
    <cfRule type="expression" dxfId="2043" priority="1770">
      <formula>INDIRECT(ADDRESS(ROW(),COLUMN()))=TRUNC(INDIRECT(ADDRESS(ROW(),COLUMN())))</formula>
    </cfRule>
  </conditionalFormatting>
  <conditionalFormatting sqref="AO68:AT68">
    <cfRule type="expression" dxfId="2042" priority="1769">
      <formula>INDIRECT(ADDRESS(ROW(),COLUMN()))=TRUNC(INDIRECT(ADDRESS(ROW(),COLUMN())))</formula>
    </cfRule>
  </conditionalFormatting>
  <conditionalFormatting sqref="AU69">
    <cfRule type="expression" dxfId="2041" priority="1768">
      <formula>INDIRECT(ADDRESS(ROW(),COLUMN()))=TRUNC(INDIRECT(ADDRESS(ROW(),COLUMN())))</formula>
    </cfRule>
  </conditionalFormatting>
  <conditionalFormatting sqref="AU68">
    <cfRule type="expression" dxfId="2040" priority="1767">
      <formula>INDIRECT(ADDRESS(ROW(),COLUMN()))=TRUNC(INDIRECT(ADDRESS(ROW(),COLUMN())))</formula>
    </cfRule>
  </conditionalFormatting>
  <conditionalFormatting sqref="AV69:AW69">
    <cfRule type="expression" dxfId="2039" priority="1766">
      <formula>INDIRECT(ADDRESS(ROW(),COLUMN()))=TRUNC(INDIRECT(ADDRESS(ROW(),COLUMN())))</formula>
    </cfRule>
  </conditionalFormatting>
  <conditionalFormatting sqref="AV68:AW68">
    <cfRule type="expression" dxfId="2038" priority="1765">
      <formula>INDIRECT(ADDRESS(ROW(),COLUMN()))=TRUNC(INDIRECT(ADDRESS(ROW(),COLUMN())))</formula>
    </cfRule>
  </conditionalFormatting>
  <conditionalFormatting sqref="AX71:BA72">
    <cfRule type="expression" dxfId="2037" priority="1764">
      <formula>INDIRECT(ADDRESS(ROW(),COLUMN()))=TRUNC(INDIRECT(ADDRESS(ROW(),COLUMN())))</formula>
    </cfRule>
  </conditionalFormatting>
  <conditionalFormatting sqref="S72">
    <cfRule type="expression" dxfId="2036" priority="1763">
      <formula>INDIRECT(ADDRESS(ROW(),COLUMN()))=TRUNC(INDIRECT(ADDRESS(ROW(),COLUMN())))</formula>
    </cfRule>
  </conditionalFormatting>
  <conditionalFormatting sqref="S71">
    <cfRule type="expression" dxfId="2035" priority="1762">
      <formula>INDIRECT(ADDRESS(ROW(),COLUMN()))=TRUNC(INDIRECT(ADDRESS(ROW(),COLUMN())))</formula>
    </cfRule>
  </conditionalFormatting>
  <conditionalFormatting sqref="T72:Y72">
    <cfRule type="expression" dxfId="2034" priority="1761">
      <formula>INDIRECT(ADDRESS(ROW(),COLUMN()))=TRUNC(INDIRECT(ADDRESS(ROW(),COLUMN())))</formula>
    </cfRule>
  </conditionalFormatting>
  <conditionalFormatting sqref="T71:Y71">
    <cfRule type="expression" dxfId="2033" priority="1760">
      <formula>INDIRECT(ADDRESS(ROW(),COLUMN()))=TRUNC(INDIRECT(ADDRESS(ROW(),COLUMN())))</formula>
    </cfRule>
  </conditionalFormatting>
  <conditionalFormatting sqref="Z72">
    <cfRule type="expression" dxfId="2032" priority="1759">
      <formula>INDIRECT(ADDRESS(ROW(),COLUMN()))=TRUNC(INDIRECT(ADDRESS(ROW(),COLUMN())))</formula>
    </cfRule>
  </conditionalFormatting>
  <conditionalFormatting sqref="Z71">
    <cfRule type="expression" dxfId="2031" priority="1758">
      <formula>INDIRECT(ADDRESS(ROW(),COLUMN()))=TRUNC(INDIRECT(ADDRESS(ROW(),COLUMN())))</formula>
    </cfRule>
  </conditionalFormatting>
  <conditionalFormatting sqref="AA72:AF72">
    <cfRule type="expression" dxfId="2030" priority="1757">
      <formula>INDIRECT(ADDRESS(ROW(),COLUMN()))=TRUNC(INDIRECT(ADDRESS(ROW(),COLUMN())))</formula>
    </cfRule>
  </conditionalFormatting>
  <conditionalFormatting sqref="AA71:AF71">
    <cfRule type="expression" dxfId="2029" priority="1756">
      <formula>INDIRECT(ADDRESS(ROW(),COLUMN()))=TRUNC(INDIRECT(ADDRESS(ROW(),COLUMN())))</formula>
    </cfRule>
  </conditionalFormatting>
  <conditionalFormatting sqref="AG72">
    <cfRule type="expression" dxfId="2028" priority="1755">
      <formula>INDIRECT(ADDRESS(ROW(),COLUMN()))=TRUNC(INDIRECT(ADDRESS(ROW(),COLUMN())))</formula>
    </cfRule>
  </conditionalFormatting>
  <conditionalFormatting sqref="AG71">
    <cfRule type="expression" dxfId="2027" priority="1754">
      <formula>INDIRECT(ADDRESS(ROW(),COLUMN()))=TRUNC(INDIRECT(ADDRESS(ROW(),COLUMN())))</formula>
    </cfRule>
  </conditionalFormatting>
  <conditionalFormatting sqref="AH72:AM72">
    <cfRule type="expression" dxfId="2026" priority="1753">
      <formula>INDIRECT(ADDRESS(ROW(),COLUMN()))=TRUNC(INDIRECT(ADDRESS(ROW(),COLUMN())))</formula>
    </cfRule>
  </conditionalFormatting>
  <conditionalFormatting sqref="AH71:AM71">
    <cfRule type="expression" dxfId="2025" priority="1752">
      <formula>INDIRECT(ADDRESS(ROW(),COLUMN()))=TRUNC(INDIRECT(ADDRESS(ROW(),COLUMN())))</formula>
    </cfRule>
  </conditionalFormatting>
  <conditionalFormatting sqref="AN72">
    <cfRule type="expression" dxfId="2024" priority="1751">
      <formula>INDIRECT(ADDRESS(ROW(),COLUMN()))=TRUNC(INDIRECT(ADDRESS(ROW(),COLUMN())))</formula>
    </cfRule>
  </conditionalFormatting>
  <conditionalFormatting sqref="AN71">
    <cfRule type="expression" dxfId="2023" priority="1750">
      <formula>INDIRECT(ADDRESS(ROW(),COLUMN()))=TRUNC(INDIRECT(ADDRESS(ROW(),COLUMN())))</formula>
    </cfRule>
  </conditionalFormatting>
  <conditionalFormatting sqref="AO72:AT72">
    <cfRule type="expression" dxfId="2022" priority="1749">
      <formula>INDIRECT(ADDRESS(ROW(),COLUMN()))=TRUNC(INDIRECT(ADDRESS(ROW(),COLUMN())))</formula>
    </cfRule>
  </conditionalFormatting>
  <conditionalFormatting sqref="AO71:AT71">
    <cfRule type="expression" dxfId="2021" priority="1748">
      <formula>INDIRECT(ADDRESS(ROW(),COLUMN()))=TRUNC(INDIRECT(ADDRESS(ROW(),COLUMN())))</formula>
    </cfRule>
  </conditionalFormatting>
  <conditionalFormatting sqref="AU72">
    <cfRule type="expression" dxfId="2020" priority="1747">
      <formula>INDIRECT(ADDRESS(ROW(),COLUMN()))=TRUNC(INDIRECT(ADDRESS(ROW(),COLUMN())))</formula>
    </cfRule>
  </conditionalFormatting>
  <conditionalFormatting sqref="AU71">
    <cfRule type="expression" dxfId="2019" priority="1746">
      <formula>INDIRECT(ADDRESS(ROW(),COLUMN()))=TRUNC(INDIRECT(ADDRESS(ROW(),COLUMN())))</formula>
    </cfRule>
  </conditionalFormatting>
  <conditionalFormatting sqref="AV72:AW72">
    <cfRule type="expression" dxfId="2018" priority="1745">
      <formula>INDIRECT(ADDRESS(ROW(),COLUMN()))=TRUNC(INDIRECT(ADDRESS(ROW(),COLUMN())))</formula>
    </cfRule>
  </conditionalFormatting>
  <conditionalFormatting sqref="AV71:AW71">
    <cfRule type="expression" dxfId="2017" priority="1744">
      <formula>INDIRECT(ADDRESS(ROW(),COLUMN()))=TRUNC(INDIRECT(ADDRESS(ROW(),COLUMN())))</formula>
    </cfRule>
  </conditionalFormatting>
  <conditionalFormatting sqref="AX74:BA75">
    <cfRule type="expression" dxfId="2016" priority="1743">
      <formula>INDIRECT(ADDRESS(ROW(),COLUMN()))=TRUNC(INDIRECT(ADDRESS(ROW(),COLUMN())))</formula>
    </cfRule>
  </conditionalFormatting>
  <conditionalFormatting sqref="S75">
    <cfRule type="expression" dxfId="2015" priority="1742">
      <formula>INDIRECT(ADDRESS(ROW(),COLUMN()))=TRUNC(INDIRECT(ADDRESS(ROW(),COLUMN())))</formula>
    </cfRule>
  </conditionalFormatting>
  <conditionalFormatting sqref="S74">
    <cfRule type="expression" dxfId="2014" priority="1741">
      <formula>INDIRECT(ADDRESS(ROW(),COLUMN()))=TRUNC(INDIRECT(ADDRESS(ROW(),COLUMN())))</formula>
    </cfRule>
  </conditionalFormatting>
  <conditionalFormatting sqref="T75:Y75">
    <cfRule type="expression" dxfId="2013" priority="1740">
      <formula>INDIRECT(ADDRESS(ROW(),COLUMN()))=TRUNC(INDIRECT(ADDRESS(ROW(),COLUMN())))</formula>
    </cfRule>
  </conditionalFormatting>
  <conditionalFormatting sqref="T74:Y74">
    <cfRule type="expression" dxfId="2012" priority="1739">
      <formula>INDIRECT(ADDRESS(ROW(),COLUMN()))=TRUNC(INDIRECT(ADDRESS(ROW(),COLUMN())))</formula>
    </cfRule>
  </conditionalFormatting>
  <conditionalFormatting sqref="Z75">
    <cfRule type="expression" dxfId="2011" priority="1738">
      <formula>INDIRECT(ADDRESS(ROW(),COLUMN()))=TRUNC(INDIRECT(ADDRESS(ROW(),COLUMN())))</formula>
    </cfRule>
  </conditionalFormatting>
  <conditionalFormatting sqref="Z74">
    <cfRule type="expression" dxfId="2010" priority="1737">
      <formula>INDIRECT(ADDRESS(ROW(),COLUMN()))=TRUNC(INDIRECT(ADDRESS(ROW(),COLUMN())))</formula>
    </cfRule>
  </conditionalFormatting>
  <conditionalFormatting sqref="AA75:AF75">
    <cfRule type="expression" dxfId="2009" priority="1736">
      <formula>INDIRECT(ADDRESS(ROW(),COLUMN()))=TRUNC(INDIRECT(ADDRESS(ROW(),COLUMN())))</formula>
    </cfRule>
  </conditionalFormatting>
  <conditionalFormatting sqref="AA74:AF74">
    <cfRule type="expression" dxfId="2008" priority="1735">
      <formula>INDIRECT(ADDRESS(ROW(),COLUMN()))=TRUNC(INDIRECT(ADDRESS(ROW(),COLUMN())))</formula>
    </cfRule>
  </conditionalFormatting>
  <conditionalFormatting sqref="AG75">
    <cfRule type="expression" dxfId="2007" priority="1734">
      <formula>INDIRECT(ADDRESS(ROW(),COLUMN()))=TRUNC(INDIRECT(ADDRESS(ROW(),COLUMN())))</formula>
    </cfRule>
  </conditionalFormatting>
  <conditionalFormatting sqref="AG74">
    <cfRule type="expression" dxfId="2006" priority="1733">
      <formula>INDIRECT(ADDRESS(ROW(),COLUMN()))=TRUNC(INDIRECT(ADDRESS(ROW(),COLUMN())))</formula>
    </cfRule>
  </conditionalFormatting>
  <conditionalFormatting sqref="AH75:AM75">
    <cfRule type="expression" dxfId="2005" priority="1732">
      <formula>INDIRECT(ADDRESS(ROW(),COLUMN()))=TRUNC(INDIRECT(ADDRESS(ROW(),COLUMN())))</formula>
    </cfRule>
  </conditionalFormatting>
  <conditionalFormatting sqref="AH74:AM74">
    <cfRule type="expression" dxfId="2004" priority="1731">
      <formula>INDIRECT(ADDRESS(ROW(),COLUMN()))=TRUNC(INDIRECT(ADDRESS(ROW(),COLUMN())))</formula>
    </cfRule>
  </conditionalFormatting>
  <conditionalFormatting sqref="AN75">
    <cfRule type="expression" dxfId="2003" priority="1730">
      <formula>INDIRECT(ADDRESS(ROW(),COLUMN()))=TRUNC(INDIRECT(ADDRESS(ROW(),COLUMN())))</formula>
    </cfRule>
  </conditionalFormatting>
  <conditionalFormatting sqref="AN74">
    <cfRule type="expression" dxfId="2002" priority="1729">
      <formula>INDIRECT(ADDRESS(ROW(),COLUMN()))=TRUNC(INDIRECT(ADDRESS(ROW(),COLUMN())))</formula>
    </cfRule>
  </conditionalFormatting>
  <conditionalFormatting sqref="AO75:AT75">
    <cfRule type="expression" dxfId="2001" priority="1728">
      <formula>INDIRECT(ADDRESS(ROW(),COLUMN()))=TRUNC(INDIRECT(ADDRESS(ROW(),COLUMN())))</formula>
    </cfRule>
  </conditionalFormatting>
  <conditionalFormatting sqref="AO74:AT74">
    <cfRule type="expression" dxfId="2000" priority="1727">
      <formula>INDIRECT(ADDRESS(ROW(),COLUMN()))=TRUNC(INDIRECT(ADDRESS(ROW(),COLUMN())))</formula>
    </cfRule>
  </conditionalFormatting>
  <conditionalFormatting sqref="AU75">
    <cfRule type="expression" dxfId="1999" priority="1726">
      <formula>INDIRECT(ADDRESS(ROW(),COLUMN()))=TRUNC(INDIRECT(ADDRESS(ROW(),COLUMN())))</formula>
    </cfRule>
  </conditionalFormatting>
  <conditionalFormatting sqref="AU74">
    <cfRule type="expression" dxfId="1998" priority="1725">
      <formula>INDIRECT(ADDRESS(ROW(),COLUMN()))=TRUNC(INDIRECT(ADDRESS(ROW(),COLUMN())))</formula>
    </cfRule>
  </conditionalFormatting>
  <conditionalFormatting sqref="AV75:AW75">
    <cfRule type="expression" dxfId="1997" priority="1724">
      <formula>INDIRECT(ADDRESS(ROW(),COLUMN()))=TRUNC(INDIRECT(ADDRESS(ROW(),COLUMN())))</formula>
    </cfRule>
  </conditionalFormatting>
  <conditionalFormatting sqref="AV74:AW74">
    <cfRule type="expression" dxfId="1996" priority="1723">
      <formula>INDIRECT(ADDRESS(ROW(),COLUMN()))=TRUNC(INDIRECT(ADDRESS(ROW(),COLUMN())))</formula>
    </cfRule>
  </conditionalFormatting>
  <conditionalFormatting sqref="AX77:BA78">
    <cfRule type="expression" dxfId="1995" priority="1722">
      <formula>INDIRECT(ADDRESS(ROW(),COLUMN()))=TRUNC(INDIRECT(ADDRESS(ROW(),COLUMN())))</formula>
    </cfRule>
  </conditionalFormatting>
  <conditionalFormatting sqref="S78">
    <cfRule type="expression" dxfId="1994" priority="1721">
      <formula>INDIRECT(ADDRESS(ROW(),COLUMN()))=TRUNC(INDIRECT(ADDRESS(ROW(),COLUMN())))</formula>
    </cfRule>
  </conditionalFormatting>
  <conditionalFormatting sqref="S77">
    <cfRule type="expression" dxfId="1993" priority="1720">
      <formula>INDIRECT(ADDRESS(ROW(),COLUMN()))=TRUNC(INDIRECT(ADDRESS(ROW(),COLUMN())))</formula>
    </cfRule>
  </conditionalFormatting>
  <conditionalFormatting sqref="T78:Y78">
    <cfRule type="expression" dxfId="1992" priority="1719">
      <formula>INDIRECT(ADDRESS(ROW(),COLUMN()))=TRUNC(INDIRECT(ADDRESS(ROW(),COLUMN())))</formula>
    </cfRule>
  </conditionalFormatting>
  <conditionalFormatting sqref="T77:Y77">
    <cfRule type="expression" dxfId="1991" priority="1718">
      <formula>INDIRECT(ADDRESS(ROW(),COLUMN()))=TRUNC(INDIRECT(ADDRESS(ROW(),COLUMN())))</formula>
    </cfRule>
  </conditionalFormatting>
  <conditionalFormatting sqref="Z78">
    <cfRule type="expression" dxfId="1990" priority="1717">
      <formula>INDIRECT(ADDRESS(ROW(),COLUMN()))=TRUNC(INDIRECT(ADDRESS(ROW(),COLUMN())))</formula>
    </cfRule>
  </conditionalFormatting>
  <conditionalFormatting sqref="Z77">
    <cfRule type="expression" dxfId="1989" priority="1716">
      <formula>INDIRECT(ADDRESS(ROW(),COLUMN()))=TRUNC(INDIRECT(ADDRESS(ROW(),COLUMN())))</formula>
    </cfRule>
  </conditionalFormatting>
  <conditionalFormatting sqref="AA78:AF78">
    <cfRule type="expression" dxfId="1988" priority="1715">
      <formula>INDIRECT(ADDRESS(ROW(),COLUMN()))=TRUNC(INDIRECT(ADDRESS(ROW(),COLUMN())))</formula>
    </cfRule>
  </conditionalFormatting>
  <conditionalFormatting sqref="AA77:AF77">
    <cfRule type="expression" dxfId="1987" priority="1714">
      <formula>INDIRECT(ADDRESS(ROW(),COLUMN()))=TRUNC(INDIRECT(ADDRESS(ROW(),COLUMN())))</formula>
    </cfRule>
  </conditionalFormatting>
  <conditionalFormatting sqref="AG78">
    <cfRule type="expression" dxfId="1986" priority="1713">
      <formula>INDIRECT(ADDRESS(ROW(),COLUMN()))=TRUNC(INDIRECT(ADDRESS(ROW(),COLUMN())))</formula>
    </cfRule>
  </conditionalFormatting>
  <conditionalFormatting sqref="AG77">
    <cfRule type="expression" dxfId="1985" priority="1712">
      <formula>INDIRECT(ADDRESS(ROW(),COLUMN()))=TRUNC(INDIRECT(ADDRESS(ROW(),COLUMN())))</formula>
    </cfRule>
  </conditionalFormatting>
  <conditionalFormatting sqref="AH78:AM78">
    <cfRule type="expression" dxfId="1984" priority="1711">
      <formula>INDIRECT(ADDRESS(ROW(),COLUMN()))=TRUNC(INDIRECT(ADDRESS(ROW(),COLUMN())))</formula>
    </cfRule>
  </conditionalFormatting>
  <conditionalFormatting sqref="AH77:AM77">
    <cfRule type="expression" dxfId="1983" priority="1710">
      <formula>INDIRECT(ADDRESS(ROW(),COLUMN()))=TRUNC(INDIRECT(ADDRESS(ROW(),COLUMN())))</formula>
    </cfRule>
  </conditionalFormatting>
  <conditionalFormatting sqref="AN78">
    <cfRule type="expression" dxfId="1982" priority="1709">
      <formula>INDIRECT(ADDRESS(ROW(),COLUMN()))=TRUNC(INDIRECT(ADDRESS(ROW(),COLUMN())))</formula>
    </cfRule>
  </conditionalFormatting>
  <conditionalFormatting sqref="AN77">
    <cfRule type="expression" dxfId="1981" priority="1708">
      <formula>INDIRECT(ADDRESS(ROW(),COLUMN()))=TRUNC(INDIRECT(ADDRESS(ROW(),COLUMN())))</formula>
    </cfRule>
  </conditionalFormatting>
  <conditionalFormatting sqref="AO78:AT78">
    <cfRule type="expression" dxfId="1980" priority="1707">
      <formula>INDIRECT(ADDRESS(ROW(),COLUMN()))=TRUNC(INDIRECT(ADDRESS(ROW(),COLUMN())))</formula>
    </cfRule>
  </conditionalFormatting>
  <conditionalFormatting sqref="AO77:AT77">
    <cfRule type="expression" dxfId="1979" priority="1706">
      <formula>INDIRECT(ADDRESS(ROW(),COLUMN()))=TRUNC(INDIRECT(ADDRESS(ROW(),COLUMN())))</formula>
    </cfRule>
  </conditionalFormatting>
  <conditionalFormatting sqref="AU78">
    <cfRule type="expression" dxfId="1978" priority="1705">
      <formula>INDIRECT(ADDRESS(ROW(),COLUMN()))=TRUNC(INDIRECT(ADDRESS(ROW(),COLUMN())))</formula>
    </cfRule>
  </conditionalFormatting>
  <conditionalFormatting sqref="AU77">
    <cfRule type="expression" dxfId="1977" priority="1704">
      <formula>INDIRECT(ADDRESS(ROW(),COLUMN()))=TRUNC(INDIRECT(ADDRESS(ROW(),COLUMN())))</formula>
    </cfRule>
  </conditionalFormatting>
  <conditionalFormatting sqref="AV78:AW78">
    <cfRule type="expression" dxfId="1976" priority="1703">
      <formula>INDIRECT(ADDRESS(ROW(),COLUMN()))=TRUNC(INDIRECT(ADDRESS(ROW(),COLUMN())))</formula>
    </cfRule>
  </conditionalFormatting>
  <conditionalFormatting sqref="AV77:AW77">
    <cfRule type="expression" dxfId="1975" priority="1702">
      <formula>INDIRECT(ADDRESS(ROW(),COLUMN()))=TRUNC(INDIRECT(ADDRESS(ROW(),COLUMN())))</formula>
    </cfRule>
  </conditionalFormatting>
  <conditionalFormatting sqref="AX80:BA81">
    <cfRule type="expression" dxfId="1974" priority="1701">
      <formula>INDIRECT(ADDRESS(ROW(),COLUMN()))=TRUNC(INDIRECT(ADDRESS(ROW(),COLUMN())))</formula>
    </cfRule>
  </conditionalFormatting>
  <conditionalFormatting sqref="S81">
    <cfRule type="expression" dxfId="1973" priority="1700">
      <formula>INDIRECT(ADDRESS(ROW(),COLUMN()))=TRUNC(INDIRECT(ADDRESS(ROW(),COLUMN())))</formula>
    </cfRule>
  </conditionalFormatting>
  <conditionalFormatting sqref="S80">
    <cfRule type="expression" dxfId="1972" priority="1699">
      <formula>INDIRECT(ADDRESS(ROW(),COLUMN()))=TRUNC(INDIRECT(ADDRESS(ROW(),COLUMN())))</formula>
    </cfRule>
  </conditionalFormatting>
  <conditionalFormatting sqref="T81:Y81">
    <cfRule type="expression" dxfId="1971" priority="1698">
      <formula>INDIRECT(ADDRESS(ROW(),COLUMN()))=TRUNC(INDIRECT(ADDRESS(ROW(),COLUMN())))</formula>
    </cfRule>
  </conditionalFormatting>
  <conditionalFormatting sqref="T80:Y80">
    <cfRule type="expression" dxfId="1970" priority="1697">
      <formula>INDIRECT(ADDRESS(ROW(),COLUMN()))=TRUNC(INDIRECT(ADDRESS(ROW(),COLUMN())))</formula>
    </cfRule>
  </conditionalFormatting>
  <conditionalFormatting sqref="Z81">
    <cfRule type="expression" dxfId="1969" priority="1696">
      <formula>INDIRECT(ADDRESS(ROW(),COLUMN()))=TRUNC(INDIRECT(ADDRESS(ROW(),COLUMN())))</formula>
    </cfRule>
  </conditionalFormatting>
  <conditionalFormatting sqref="Z80">
    <cfRule type="expression" dxfId="1968" priority="1695">
      <formula>INDIRECT(ADDRESS(ROW(),COLUMN()))=TRUNC(INDIRECT(ADDRESS(ROW(),COLUMN())))</formula>
    </cfRule>
  </conditionalFormatting>
  <conditionalFormatting sqref="AA81:AF81">
    <cfRule type="expression" dxfId="1967" priority="1694">
      <formula>INDIRECT(ADDRESS(ROW(),COLUMN()))=TRUNC(INDIRECT(ADDRESS(ROW(),COLUMN())))</formula>
    </cfRule>
  </conditionalFormatting>
  <conditionalFormatting sqref="AA80:AF80">
    <cfRule type="expression" dxfId="1966" priority="1693">
      <formula>INDIRECT(ADDRESS(ROW(),COLUMN()))=TRUNC(INDIRECT(ADDRESS(ROW(),COLUMN())))</formula>
    </cfRule>
  </conditionalFormatting>
  <conditionalFormatting sqref="AG81">
    <cfRule type="expression" dxfId="1965" priority="1692">
      <formula>INDIRECT(ADDRESS(ROW(),COLUMN()))=TRUNC(INDIRECT(ADDRESS(ROW(),COLUMN())))</formula>
    </cfRule>
  </conditionalFormatting>
  <conditionalFormatting sqref="AG80">
    <cfRule type="expression" dxfId="1964" priority="1691">
      <formula>INDIRECT(ADDRESS(ROW(),COLUMN()))=TRUNC(INDIRECT(ADDRESS(ROW(),COLUMN())))</formula>
    </cfRule>
  </conditionalFormatting>
  <conditionalFormatting sqref="AH81:AM81">
    <cfRule type="expression" dxfId="1963" priority="1690">
      <formula>INDIRECT(ADDRESS(ROW(),COLUMN()))=TRUNC(INDIRECT(ADDRESS(ROW(),COLUMN())))</formula>
    </cfRule>
  </conditionalFormatting>
  <conditionalFormatting sqref="AH80:AM80">
    <cfRule type="expression" dxfId="1962" priority="1689">
      <formula>INDIRECT(ADDRESS(ROW(),COLUMN()))=TRUNC(INDIRECT(ADDRESS(ROW(),COLUMN())))</formula>
    </cfRule>
  </conditionalFormatting>
  <conditionalFormatting sqref="AN81">
    <cfRule type="expression" dxfId="1961" priority="1688">
      <formula>INDIRECT(ADDRESS(ROW(),COLUMN()))=TRUNC(INDIRECT(ADDRESS(ROW(),COLUMN())))</formula>
    </cfRule>
  </conditionalFormatting>
  <conditionalFormatting sqref="AN80">
    <cfRule type="expression" dxfId="1960" priority="1687">
      <formula>INDIRECT(ADDRESS(ROW(),COLUMN()))=TRUNC(INDIRECT(ADDRESS(ROW(),COLUMN())))</formula>
    </cfRule>
  </conditionalFormatting>
  <conditionalFormatting sqref="AO81:AT81">
    <cfRule type="expression" dxfId="1959" priority="1686">
      <formula>INDIRECT(ADDRESS(ROW(),COLUMN()))=TRUNC(INDIRECT(ADDRESS(ROW(),COLUMN())))</formula>
    </cfRule>
  </conditionalFormatting>
  <conditionalFormatting sqref="AO80:AT80">
    <cfRule type="expression" dxfId="1958" priority="1685">
      <formula>INDIRECT(ADDRESS(ROW(),COLUMN()))=TRUNC(INDIRECT(ADDRESS(ROW(),COLUMN())))</formula>
    </cfRule>
  </conditionalFormatting>
  <conditionalFormatting sqref="AU81">
    <cfRule type="expression" dxfId="1957" priority="1684">
      <formula>INDIRECT(ADDRESS(ROW(),COLUMN()))=TRUNC(INDIRECT(ADDRESS(ROW(),COLUMN())))</formula>
    </cfRule>
  </conditionalFormatting>
  <conditionalFormatting sqref="AU80">
    <cfRule type="expression" dxfId="1956" priority="1683">
      <formula>INDIRECT(ADDRESS(ROW(),COLUMN()))=TRUNC(INDIRECT(ADDRESS(ROW(),COLUMN())))</formula>
    </cfRule>
  </conditionalFormatting>
  <conditionalFormatting sqref="AV81:AW81">
    <cfRule type="expression" dxfId="1955" priority="1682">
      <formula>INDIRECT(ADDRESS(ROW(),COLUMN()))=TRUNC(INDIRECT(ADDRESS(ROW(),COLUMN())))</formula>
    </cfRule>
  </conditionalFormatting>
  <conditionalFormatting sqref="AV80:AW80">
    <cfRule type="expression" dxfId="1954" priority="1681">
      <formula>INDIRECT(ADDRESS(ROW(),COLUMN()))=TRUNC(INDIRECT(ADDRESS(ROW(),COLUMN())))</formula>
    </cfRule>
  </conditionalFormatting>
  <conditionalFormatting sqref="AX83:BA84">
    <cfRule type="expression" dxfId="1953" priority="1680">
      <formula>INDIRECT(ADDRESS(ROW(),COLUMN()))=TRUNC(INDIRECT(ADDRESS(ROW(),COLUMN())))</formula>
    </cfRule>
  </conditionalFormatting>
  <conditionalFormatting sqref="S84">
    <cfRule type="expression" dxfId="1952" priority="1679">
      <formula>INDIRECT(ADDRESS(ROW(),COLUMN()))=TRUNC(INDIRECT(ADDRESS(ROW(),COLUMN())))</formula>
    </cfRule>
  </conditionalFormatting>
  <conditionalFormatting sqref="S83">
    <cfRule type="expression" dxfId="1951" priority="1678">
      <formula>INDIRECT(ADDRESS(ROW(),COLUMN()))=TRUNC(INDIRECT(ADDRESS(ROW(),COLUMN())))</formula>
    </cfRule>
  </conditionalFormatting>
  <conditionalFormatting sqref="T84:Y84">
    <cfRule type="expression" dxfId="1950" priority="1677">
      <formula>INDIRECT(ADDRESS(ROW(),COLUMN()))=TRUNC(INDIRECT(ADDRESS(ROW(),COLUMN())))</formula>
    </cfRule>
  </conditionalFormatting>
  <conditionalFormatting sqref="T83:Y83">
    <cfRule type="expression" dxfId="1949" priority="1676">
      <formula>INDIRECT(ADDRESS(ROW(),COLUMN()))=TRUNC(INDIRECT(ADDRESS(ROW(),COLUMN())))</formula>
    </cfRule>
  </conditionalFormatting>
  <conditionalFormatting sqref="Z84">
    <cfRule type="expression" dxfId="1948" priority="1675">
      <formula>INDIRECT(ADDRESS(ROW(),COLUMN()))=TRUNC(INDIRECT(ADDRESS(ROW(),COLUMN())))</formula>
    </cfRule>
  </conditionalFormatting>
  <conditionalFormatting sqref="Z83">
    <cfRule type="expression" dxfId="1947" priority="1674">
      <formula>INDIRECT(ADDRESS(ROW(),COLUMN()))=TRUNC(INDIRECT(ADDRESS(ROW(),COLUMN())))</formula>
    </cfRule>
  </conditionalFormatting>
  <conditionalFormatting sqref="AA84:AF84">
    <cfRule type="expression" dxfId="1946" priority="1673">
      <formula>INDIRECT(ADDRESS(ROW(),COLUMN()))=TRUNC(INDIRECT(ADDRESS(ROW(),COLUMN())))</formula>
    </cfRule>
  </conditionalFormatting>
  <conditionalFormatting sqref="AA83:AF83">
    <cfRule type="expression" dxfId="1945" priority="1672">
      <formula>INDIRECT(ADDRESS(ROW(),COLUMN()))=TRUNC(INDIRECT(ADDRESS(ROW(),COLUMN())))</formula>
    </cfRule>
  </conditionalFormatting>
  <conditionalFormatting sqref="AG84">
    <cfRule type="expression" dxfId="1944" priority="1671">
      <formula>INDIRECT(ADDRESS(ROW(),COLUMN()))=TRUNC(INDIRECT(ADDRESS(ROW(),COLUMN())))</formula>
    </cfRule>
  </conditionalFormatting>
  <conditionalFormatting sqref="AG83">
    <cfRule type="expression" dxfId="1943" priority="1670">
      <formula>INDIRECT(ADDRESS(ROW(),COLUMN()))=TRUNC(INDIRECT(ADDRESS(ROW(),COLUMN())))</formula>
    </cfRule>
  </conditionalFormatting>
  <conditionalFormatting sqref="AH84:AM84">
    <cfRule type="expression" dxfId="1942" priority="1669">
      <formula>INDIRECT(ADDRESS(ROW(),COLUMN()))=TRUNC(INDIRECT(ADDRESS(ROW(),COLUMN())))</formula>
    </cfRule>
  </conditionalFormatting>
  <conditionalFormatting sqref="AH83:AM83">
    <cfRule type="expression" dxfId="1941" priority="1668">
      <formula>INDIRECT(ADDRESS(ROW(),COLUMN()))=TRUNC(INDIRECT(ADDRESS(ROW(),COLUMN())))</formula>
    </cfRule>
  </conditionalFormatting>
  <conditionalFormatting sqref="AN84">
    <cfRule type="expression" dxfId="1940" priority="1667">
      <formula>INDIRECT(ADDRESS(ROW(),COLUMN()))=TRUNC(INDIRECT(ADDRESS(ROW(),COLUMN())))</formula>
    </cfRule>
  </conditionalFormatting>
  <conditionalFormatting sqref="AN83">
    <cfRule type="expression" dxfId="1939" priority="1666">
      <formula>INDIRECT(ADDRESS(ROW(),COLUMN()))=TRUNC(INDIRECT(ADDRESS(ROW(),COLUMN())))</formula>
    </cfRule>
  </conditionalFormatting>
  <conditionalFormatting sqref="AO84:AT84">
    <cfRule type="expression" dxfId="1938" priority="1665">
      <formula>INDIRECT(ADDRESS(ROW(),COLUMN()))=TRUNC(INDIRECT(ADDRESS(ROW(),COLUMN())))</formula>
    </cfRule>
  </conditionalFormatting>
  <conditionalFormatting sqref="AO83:AT83">
    <cfRule type="expression" dxfId="1937" priority="1664">
      <formula>INDIRECT(ADDRESS(ROW(),COLUMN()))=TRUNC(INDIRECT(ADDRESS(ROW(),COLUMN())))</formula>
    </cfRule>
  </conditionalFormatting>
  <conditionalFormatting sqref="AU84">
    <cfRule type="expression" dxfId="1936" priority="1663">
      <formula>INDIRECT(ADDRESS(ROW(),COLUMN()))=TRUNC(INDIRECT(ADDRESS(ROW(),COLUMN())))</formula>
    </cfRule>
  </conditionalFormatting>
  <conditionalFormatting sqref="AU83">
    <cfRule type="expression" dxfId="1935" priority="1662">
      <formula>INDIRECT(ADDRESS(ROW(),COLUMN()))=TRUNC(INDIRECT(ADDRESS(ROW(),COLUMN())))</formula>
    </cfRule>
  </conditionalFormatting>
  <conditionalFormatting sqref="AV84:AW84">
    <cfRule type="expression" dxfId="1934" priority="1661">
      <formula>INDIRECT(ADDRESS(ROW(),COLUMN()))=TRUNC(INDIRECT(ADDRESS(ROW(),COLUMN())))</formula>
    </cfRule>
  </conditionalFormatting>
  <conditionalFormatting sqref="AV83:AW83">
    <cfRule type="expression" dxfId="1933" priority="1660">
      <formula>INDIRECT(ADDRESS(ROW(),COLUMN()))=TRUNC(INDIRECT(ADDRESS(ROW(),COLUMN())))</formula>
    </cfRule>
  </conditionalFormatting>
  <conditionalFormatting sqref="AX86:BA87">
    <cfRule type="expression" dxfId="1932" priority="1659">
      <formula>INDIRECT(ADDRESS(ROW(),COLUMN()))=TRUNC(INDIRECT(ADDRESS(ROW(),COLUMN())))</formula>
    </cfRule>
  </conditionalFormatting>
  <conditionalFormatting sqref="S87">
    <cfRule type="expression" dxfId="1931" priority="1658">
      <formula>INDIRECT(ADDRESS(ROW(),COLUMN()))=TRUNC(INDIRECT(ADDRESS(ROW(),COLUMN())))</formula>
    </cfRule>
  </conditionalFormatting>
  <conditionalFormatting sqref="S86">
    <cfRule type="expression" dxfId="1930" priority="1657">
      <formula>INDIRECT(ADDRESS(ROW(),COLUMN()))=TRUNC(INDIRECT(ADDRESS(ROW(),COLUMN())))</formula>
    </cfRule>
  </conditionalFormatting>
  <conditionalFormatting sqref="T87:Y87">
    <cfRule type="expression" dxfId="1929" priority="1656">
      <formula>INDIRECT(ADDRESS(ROW(),COLUMN()))=TRUNC(INDIRECT(ADDRESS(ROW(),COLUMN())))</formula>
    </cfRule>
  </conditionalFormatting>
  <conditionalFormatting sqref="T86:Y86">
    <cfRule type="expression" dxfId="1928" priority="1655">
      <formula>INDIRECT(ADDRESS(ROW(),COLUMN()))=TRUNC(INDIRECT(ADDRESS(ROW(),COLUMN())))</formula>
    </cfRule>
  </conditionalFormatting>
  <conditionalFormatting sqref="Z87">
    <cfRule type="expression" dxfId="1927" priority="1654">
      <formula>INDIRECT(ADDRESS(ROW(),COLUMN()))=TRUNC(INDIRECT(ADDRESS(ROW(),COLUMN())))</formula>
    </cfRule>
  </conditionalFormatting>
  <conditionalFormatting sqref="Z86">
    <cfRule type="expression" dxfId="1926" priority="1653">
      <formula>INDIRECT(ADDRESS(ROW(),COLUMN()))=TRUNC(INDIRECT(ADDRESS(ROW(),COLUMN())))</formula>
    </cfRule>
  </conditionalFormatting>
  <conditionalFormatting sqref="AA87:AF87">
    <cfRule type="expression" dxfId="1925" priority="1652">
      <formula>INDIRECT(ADDRESS(ROW(),COLUMN()))=TRUNC(INDIRECT(ADDRESS(ROW(),COLUMN())))</formula>
    </cfRule>
  </conditionalFormatting>
  <conditionalFormatting sqref="AA86:AF86">
    <cfRule type="expression" dxfId="1924" priority="1651">
      <formula>INDIRECT(ADDRESS(ROW(),COLUMN()))=TRUNC(INDIRECT(ADDRESS(ROW(),COLUMN())))</formula>
    </cfRule>
  </conditionalFormatting>
  <conditionalFormatting sqref="AG87">
    <cfRule type="expression" dxfId="1923" priority="1650">
      <formula>INDIRECT(ADDRESS(ROW(),COLUMN()))=TRUNC(INDIRECT(ADDRESS(ROW(),COLUMN())))</formula>
    </cfRule>
  </conditionalFormatting>
  <conditionalFormatting sqref="AG86">
    <cfRule type="expression" dxfId="1922" priority="1649">
      <formula>INDIRECT(ADDRESS(ROW(),COLUMN()))=TRUNC(INDIRECT(ADDRESS(ROW(),COLUMN())))</formula>
    </cfRule>
  </conditionalFormatting>
  <conditionalFormatting sqref="AH87:AM87">
    <cfRule type="expression" dxfId="1921" priority="1648">
      <formula>INDIRECT(ADDRESS(ROW(),COLUMN()))=TRUNC(INDIRECT(ADDRESS(ROW(),COLUMN())))</formula>
    </cfRule>
  </conditionalFormatting>
  <conditionalFormatting sqref="AH86:AM86">
    <cfRule type="expression" dxfId="1920" priority="1647">
      <formula>INDIRECT(ADDRESS(ROW(),COLUMN()))=TRUNC(INDIRECT(ADDRESS(ROW(),COLUMN())))</formula>
    </cfRule>
  </conditionalFormatting>
  <conditionalFormatting sqref="AN87">
    <cfRule type="expression" dxfId="1919" priority="1646">
      <formula>INDIRECT(ADDRESS(ROW(),COLUMN()))=TRUNC(INDIRECT(ADDRESS(ROW(),COLUMN())))</formula>
    </cfRule>
  </conditionalFormatting>
  <conditionalFormatting sqref="AN86">
    <cfRule type="expression" dxfId="1918" priority="1645">
      <formula>INDIRECT(ADDRESS(ROW(),COLUMN()))=TRUNC(INDIRECT(ADDRESS(ROW(),COLUMN())))</formula>
    </cfRule>
  </conditionalFormatting>
  <conditionalFormatting sqref="AO87:AT87">
    <cfRule type="expression" dxfId="1917" priority="1644">
      <formula>INDIRECT(ADDRESS(ROW(),COLUMN()))=TRUNC(INDIRECT(ADDRESS(ROW(),COLUMN())))</formula>
    </cfRule>
  </conditionalFormatting>
  <conditionalFormatting sqref="AO86:AT86">
    <cfRule type="expression" dxfId="1916" priority="1643">
      <formula>INDIRECT(ADDRESS(ROW(),COLUMN()))=TRUNC(INDIRECT(ADDRESS(ROW(),COLUMN())))</formula>
    </cfRule>
  </conditionalFormatting>
  <conditionalFormatting sqref="AU87">
    <cfRule type="expression" dxfId="1915" priority="1642">
      <formula>INDIRECT(ADDRESS(ROW(),COLUMN()))=TRUNC(INDIRECT(ADDRESS(ROW(),COLUMN())))</formula>
    </cfRule>
  </conditionalFormatting>
  <conditionalFormatting sqref="AU86">
    <cfRule type="expression" dxfId="1914" priority="1641">
      <formula>INDIRECT(ADDRESS(ROW(),COLUMN()))=TRUNC(INDIRECT(ADDRESS(ROW(),COLUMN())))</formula>
    </cfRule>
  </conditionalFormatting>
  <conditionalFormatting sqref="AV87:AW87">
    <cfRule type="expression" dxfId="1913" priority="1640">
      <formula>INDIRECT(ADDRESS(ROW(),COLUMN()))=TRUNC(INDIRECT(ADDRESS(ROW(),COLUMN())))</formula>
    </cfRule>
  </conditionalFormatting>
  <conditionalFormatting sqref="AV86:AW86">
    <cfRule type="expression" dxfId="1912" priority="1639">
      <formula>INDIRECT(ADDRESS(ROW(),COLUMN()))=TRUNC(INDIRECT(ADDRESS(ROW(),COLUMN())))</formula>
    </cfRule>
  </conditionalFormatting>
  <conditionalFormatting sqref="AX89:BA90">
    <cfRule type="expression" dxfId="1911" priority="1638">
      <formula>INDIRECT(ADDRESS(ROW(),COLUMN()))=TRUNC(INDIRECT(ADDRESS(ROW(),COLUMN())))</formula>
    </cfRule>
  </conditionalFormatting>
  <conditionalFormatting sqref="S90">
    <cfRule type="expression" dxfId="1910" priority="1637">
      <formula>INDIRECT(ADDRESS(ROW(),COLUMN()))=TRUNC(INDIRECT(ADDRESS(ROW(),COLUMN())))</formula>
    </cfRule>
  </conditionalFormatting>
  <conditionalFormatting sqref="S89">
    <cfRule type="expression" dxfId="1909" priority="1636">
      <formula>INDIRECT(ADDRESS(ROW(),COLUMN()))=TRUNC(INDIRECT(ADDRESS(ROW(),COLUMN())))</formula>
    </cfRule>
  </conditionalFormatting>
  <conditionalFormatting sqref="T90:Y90">
    <cfRule type="expression" dxfId="1908" priority="1635">
      <formula>INDIRECT(ADDRESS(ROW(),COLUMN()))=TRUNC(INDIRECT(ADDRESS(ROW(),COLUMN())))</formula>
    </cfRule>
  </conditionalFormatting>
  <conditionalFormatting sqref="T89:Y89">
    <cfRule type="expression" dxfId="1907" priority="1634">
      <formula>INDIRECT(ADDRESS(ROW(),COLUMN()))=TRUNC(INDIRECT(ADDRESS(ROW(),COLUMN())))</formula>
    </cfRule>
  </conditionalFormatting>
  <conditionalFormatting sqref="Z90">
    <cfRule type="expression" dxfId="1906" priority="1633">
      <formula>INDIRECT(ADDRESS(ROW(),COLUMN()))=TRUNC(INDIRECT(ADDRESS(ROW(),COLUMN())))</formula>
    </cfRule>
  </conditionalFormatting>
  <conditionalFormatting sqref="Z89">
    <cfRule type="expression" dxfId="1905" priority="1632">
      <formula>INDIRECT(ADDRESS(ROW(),COLUMN()))=TRUNC(INDIRECT(ADDRESS(ROW(),COLUMN())))</formula>
    </cfRule>
  </conditionalFormatting>
  <conditionalFormatting sqref="AA90:AF90">
    <cfRule type="expression" dxfId="1904" priority="1631">
      <formula>INDIRECT(ADDRESS(ROW(),COLUMN()))=TRUNC(INDIRECT(ADDRESS(ROW(),COLUMN())))</formula>
    </cfRule>
  </conditionalFormatting>
  <conditionalFormatting sqref="AA89:AF89">
    <cfRule type="expression" dxfId="1903" priority="1630">
      <formula>INDIRECT(ADDRESS(ROW(),COLUMN()))=TRUNC(INDIRECT(ADDRESS(ROW(),COLUMN())))</formula>
    </cfRule>
  </conditionalFormatting>
  <conditionalFormatting sqref="AG90">
    <cfRule type="expression" dxfId="1902" priority="1629">
      <formula>INDIRECT(ADDRESS(ROW(),COLUMN()))=TRUNC(INDIRECT(ADDRESS(ROW(),COLUMN())))</formula>
    </cfRule>
  </conditionalFormatting>
  <conditionalFormatting sqref="AG89">
    <cfRule type="expression" dxfId="1901" priority="1628">
      <formula>INDIRECT(ADDRESS(ROW(),COLUMN()))=TRUNC(INDIRECT(ADDRESS(ROW(),COLUMN())))</formula>
    </cfRule>
  </conditionalFormatting>
  <conditionalFormatting sqref="AH90:AM90">
    <cfRule type="expression" dxfId="1900" priority="1627">
      <formula>INDIRECT(ADDRESS(ROW(),COLUMN()))=TRUNC(INDIRECT(ADDRESS(ROW(),COLUMN())))</formula>
    </cfRule>
  </conditionalFormatting>
  <conditionalFormatting sqref="AH89:AM89">
    <cfRule type="expression" dxfId="1899" priority="1626">
      <formula>INDIRECT(ADDRESS(ROW(),COLUMN()))=TRUNC(INDIRECT(ADDRESS(ROW(),COLUMN())))</formula>
    </cfRule>
  </conditionalFormatting>
  <conditionalFormatting sqref="AN90">
    <cfRule type="expression" dxfId="1898" priority="1625">
      <formula>INDIRECT(ADDRESS(ROW(),COLUMN()))=TRUNC(INDIRECT(ADDRESS(ROW(),COLUMN())))</formula>
    </cfRule>
  </conditionalFormatting>
  <conditionalFormatting sqref="AN89">
    <cfRule type="expression" dxfId="1897" priority="1624">
      <formula>INDIRECT(ADDRESS(ROW(),COLUMN()))=TRUNC(INDIRECT(ADDRESS(ROW(),COLUMN())))</formula>
    </cfRule>
  </conditionalFormatting>
  <conditionalFormatting sqref="AO90:AT90">
    <cfRule type="expression" dxfId="1896" priority="1623">
      <formula>INDIRECT(ADDRESS(ROW(),COLUMN()))=TRUNC(INDIRECT(ADDRESS(ROW(),COLUMN())))</formula>
    </cfRule>
  </conditionalFormatting>
  <conditionalFormatting sqref="AO89:AT89">
    <cfRule type="expression" dxfId="1895" priority="1622">
      <formula>INDIRECT(ADDRESS(ROW(),COLUMN()))=TRUNC(INDIRECT(ADDRESS(ROW(),COLUMN())))</formula>
    </cfRule>
  </conditionalFormatting>
  <conditionalFormatting sqref="AU90">
    <cfRule type="expression" dxfId="1894" priority="1621">
      <formula>INDIRECT(ADDRESS(ROW(),COLUMN()))=TRUNC(INDIRECT(ADDRESS(ROW(),COLUMN())))</formula>
    </cfRule>
  </conditionalFormatting>
  <conditionalFormatting sqref="AU89">
    <cfRule type="expression" dxfId="1893" priority="1620">
      <formula>INDIRECT(ADDRESS(ROW(),COLUMN()))=TRUNC(INDIRECT(ADDRESS(ROW(),COLUMN())))</formula>
    </cfRule>
  </conditionalFormatting>
  <conditionalFormatting sqref="AV90:AW90">
    <cfRule type="expression" dxfId="1892" priority="1619">
      <formula>INDIRECT(ADDRESS(ROW(),COLUMN()))=TRUNC(INDIRECT(ADDRESS(ROW(),COLUMN())))</formula>
    </cfRule>
  </conditionalFormatting>
  <conditionalFormatting sqref="AV89:AW89">
    <cfRule type="expression" dxfId="1891" priority="1618">
      <formula>INDIRECT(ADDRESS(ROW(),COLUMN()))=TRUNC(INDIRECT(ADDRESS(ROW(),COLUMN())))</formula>
    </cfRule>
  </conditionalFormatting>
  <conditionalFormatting sqref="AX92:BA93">
    <cfRule type="expression" dxfId="1890" priority="1617">
      <formula>INDIRECT(ADDRESS(ROW(),COLUMN()))=TRUNC(INDIRECT(ADDRESS(ROW(),COLUMN())))</formula>
    </cfRule>
  </conditionalFormatting>
  <conditionalFormatting sqref="S93">
    <cfRule type="expression" dxfId="1889" priority="1616">
      <formula>INDIRECT(ADDRESS(ROW(),COLUMN()))=TRUNC(INDIRECT(ADDRESS(ROW(),COLUMN())))</formula>
    </cfRule>
  </conditionalFormatting>
  <conditionalFormatting sqref="S92">
    <cfRule type="expression" dxfId="1888" priority="1615">
      <formula>INDIRECT(ADDRESS(ROW(),COLUMN()))=TRUNC(INDIRECT(ADDRESS(ROW(),COLUMN())))</formula>
    </cfRule>
  </conditionalFormatting>
  <conditionalFormatting sqref="T93:Y93">
    <cfRule type="expression" dxfId="1887" priority="1614">
      <formula>INDIRECT(ADDRESS(ROW(),COLUMN()))=TRUNC(INDIRECT(ADDRESS(ROW(),COLUMN())))</formula>
    </cfRule>
  </conditionalFormatting>
  <conditionalFormatting sqref="T92:Y92">
    <cfRule type="expression" dxfId="1886" priority="1613">
      <formula>INDIRECT(ADDRESS(ROW(),COLUMN()))=TRUNC(INDIRECT(ADDRESS(ROW(),COLUMN())))</formula>
    </cfRule>
  </conditionalFormatting>
  <conditionalFormatting sqref="Z93">
    <cfRule type="expression" dxfId="1885" priority="1612">
      <formula>INDIRECT(ADDRESS(ROW(),COLUMN()))=TRUNC(INDIRECT(ADDRESS(ROW(),COLUMN())))</formula>
    </cfRule>
  </conditionalFormatting>
  <conditionalFormatting sqref="Z92">
    <cfRule type="expression" dxfId="1884" priority="1611">
      <formula>INDIRECT(ADDRESS(ROW(),COLUMN()))=TRUNC(INDIRECT(ADDRESS(ROW(),COLUMN())))</formula>
    </cfRule>
  </conditionalFormatting>
  <conditionalFormatting sqref="AA93:AF93">
    <cfRule type="expression" dxfId="1883" priority="1610">
      <formula>INDIRECT(ADDRESS(ROW(),COLUMN()))=TRUNC(INDIRECT(ADDRESS(ROW(),COLUMN())))</formula>
    </cfRule>
  </conditionalFormatting>
  <conditionalFormatting sqref="AA92:AF92">
    <cfRule type="expression" dxfId="1882" priority="1609">
      <formula>INDIRECT(ADDRESS(ROW(),COLUMN()))=TRUNC(INDIRECT(ADDRESS(ROW(),COLUMN())))</formula>
    </cfRule>
  </conditionalFormatting>
  <conditionalFormatting sqref="AG93">
    <cfRule type="expression" dxfId="1881" priority="1608">
      <formula>INDIRECT(ADDRESS(ROW(),COLUMN()))=TRUNC(INDIRECT(ADDRESS(ROW(),COLUMN())))</formula>
    </cfRule>
  </conditionalFormatting>
  <conditionalFormatting sqref="AG92">
    <cfRule type="expression" dxfId="1880" priority="1607">
      <formula>INDIRECT(ADDRESS(ROW(),COLUMN()))=TRUNC(INDIRECT(ADDRESS(ROW(),COLUMN())))</formula>
    </cfRule>
  </conditionalFormatting>
  <conditionalFormatting sqref="AH93:AM93">
    <cfRule type="expression" dxfId="1879" priority="1606">
      <formula>INDIRECT(ADDRESS(ROW(),COLUMN()))=TRUNC(INDIRECT(ADDRESS(ROW(),COLUMN())))</formula>
    </cfRule>
  </conditionalFormatting>
  <conditionalFormatting sqref="AH92:AM92">
    <cfRule type="expression" dxfId="1878" priority="1605">
      <formula>INDIRECT(ADDRESS(ROW(),COLUMN()))=TRUNC(INDIRECT(ADDRESS(ROW(),COLUMN())))</formula>
    </cfRule>
  </conditionalFormatting>
  <conditionalFormatting sqref="AN93">
    <cfRule type="expression" dxfId="1877" priority="1604">
      <formula>INDIRECT(ADDRESS(ROW(),COLUMN()))=TRUNC(INDIRECT(ADDRESS(ROW(),COLUMN())))</formula>
    </cfRule>
  </conditionalFormatting>
  <conditionalFormatting sqref="AN92">
    <cfRule type="expression" dxfId="1876" priority="1603">
      <formula>INDIRECT(ADDRESS(ROW(),COLUMN()))=TRUNC(INDIRECT(ADDRESS(ROW(),COLUMN())))</formula>
    </cfRule>
  </conditionalFormatting>
  <conditionalFormatting sqref="AO93:AT93">
    <cfRule type="expression" dxfId="1875" priority="1602">
      <formula>INDIRECT(ADDRESS(ROW(),COLUMN()))=TRUNC(INDIRECT(ADDRESS(ROW(),COLUMN())))</formula>
    </cfRule>
  </conditionalFormatting>
  <conditionalFormatting sqref="AO92:AT92">
    <cfRule type="expression" dxfId="1874" priority="1601">
      <formula>INDIRECT(ADDRESS(ROW(),COLUMN()))=TRUNC(INDIRECT(ADDRESS(ROW(),COLUMN())))</formula>
    </cfRule>
  </conditionalFormatting>
  <conditionalFormatting sqref="AU93">
    <cfRule type="expression" dxfId="1873" priority="1600">
      <formula>INDIRECT(ADDRESS(ROW(),COLUMN()))=TRUNC(INDIRECT(ADDRESS(ROW(),COLUMN())))</formula>
    </cfRule>
  </conditionalFormatting>
  <conditionalFormatting sqref="AU92">
    <cfRule type="expression" dxfId="1872" priority="1599">
      <formula>INDIRECT(ADDRESS(ROW(),COLUMN()))=TRUNC(INDIRECT(ADDRESS(ROW(),COLUMN())))</formula>
    </cfRule>
  </conditionalFormatting>
  <conditionalFormatting sqref="AV93:AW93">
    <cfRule type="expression" dxfId="1871" priority="1598">
      <formula>INDIRECT(ADDRESS(ROW(),COLUMN()))=TRUNC(INDIRECT(ADDRESS(ROW(),COLUMN())))</formula>
    </cfRule>
  </conditionalFormatting>
  <conditionalFormatting sqref="AV92:AW92">
    <cfRule type="expression" dxfId="1870" priority="1597">
      <formula>INDIRECT(ADDRESS(ROW(),COLUMN()))=TRUNC(INDIRECT(ADDRESS(ROW(),COLUMN())))</formula>
    </cfRule>
  </conditionalFormatting>
  <conditionalFormatting sqref="AX95:BA96">
    <cfRule type="expression" dxfId="1869" priority="1596">
      <formula>INDIRECT(ADDRESS(ROW(),COLUMN()))=TRUNC(INDIRECT(ADDRESS(ROW(),COLUMN())))</formula>
    </cfRule>
  </conditionalFormatting>
  <conditionalFormatting sqref="S96">
    <cfRule type="expression" dxfId="1868" priority="1595">
      <formula>INDIRECT(ADDRESS(ROW(),COLUMN()))=TRUNC(INDIRECT(ADDRESS(ROW(),COLUMN())))</formula>
    </cfRule>
  </conditionalFormatting>
  <conditionalFormatting sqref="S95">
    <cfRule type="expression" dxfId="1867" priority="1594">
      <formula>INDIRECT(ADDRESS(ROW(),COLUMN()))=TRUNC(INDIRECT(ADDRESS(ROW(),COLUMN())))</formula>
    </cfRule>
  </conditionalFormatting>
  <conditionalFormatting sqref="T96:Y96">
    <cfRule type="expression" dxfId="1866" priority="1593">
      <formula>INDIRECT(ADDRESS(ROW(),COLUMN()))=TRUNC(INDIRECT(ADDRESS(ROW(),COLUMN())))</formula>
    </cfRule>
  </conditionalFormatting>
  <conditionalFormatting sqref="T95:Y95">
    <cfRule type="expression" dxfId="1865" priority="1592">
      <formula>INDIRECT(ADDRESS(ROW(),COLUMN()))=TRUNC(INDIRECT(ADDRESS(ROW(),COLUMN())))</formula>
    </cfRule>
  </conditionalFormatting>
  <conditionalFormatting sqref="Z96">
    <cfRule type="expression" dxfId="1864" priority="1591">
      <formula>INDIRECT(ADDRESS(ROW(),COLUMN()))=TRUNC(INDIRECT(ADDRESS(ROW(),COLUMN())))</formula>
    </cfRule>
  </conditionalFormatting>
  <conditionalFormatting sqref="Z95">
    <cfRule type="expression" dxfId="1863" priority="1590">
      <formula>INDIRECT(ADDRESS(ROW(),COLUMN()))=TRUNC(INDIRECT(ADDRESS(ROW(),COLUMN())))</formula>
    </cfRule>
  </conditionalFormatting>
  <conditionalFormatting sqref="AA96:AF96">
    <cfRule type="expression" dxfId="1862" priority="1589">
      <formula>INDIRECT(ADDRESS(ROW(),COLUMN()))=TRUNC(INDIRECT(ADDRESS(ROW(),COLUMN())))</formula>
    </cfRule>
  </conditionalFormatting>
  <conditionalFormatting sqref="AA95:AF95">
    <cfRule type="expression" dxfId="1861" priority="1588">
      <formula>INDIRECT(ADDRESS(ROW(),COLUMN()))=TRUNC(INDIRECT(ADDRESS(ROW(),COLUMN())))</formula>
    </cfRule>
  </conditionalFormatting>
  <conditionalFormatting sqref="AG96">
    <cfRule type="expression" dxfId="1860" priority="1587">
      <formula>INDIRECT(ADDRESS(ROW(),COLUMN()))=TRUNC(INDIRECT(ADDRESS(ROW(),COLUMN())))</formula>
    </cfRule>
  </conditionalFormatting>
  <conditionalFormatting sqref="AG95">
    <cfRule type="expression" dxfId="1859" priority="1586">
      <formula>INDIRECT(ADDRESS(ROW(),COLUMN()))=TRUNC(INDIRECT(ADDRESS(ROW(),COLUMN())))</formula>
    </cfRule>
  </conditionalFormatting>
  <conditionalFormatting sqref="AH96:AM96">
    <cfRule type="expression" dxfId="1858" priority="1585">
      <formula>INDIRECT(ADDRESS(ROW(),COLUMN()))=TRUNC(INDIRECT(ADDRESS(ROW(),COLUMN())))</formula>
    </cfRule>
  </conditionalFormatting>
  <conditionalFormatting sqref="AH95:AM95">
    <cfRule type="expression" dxfId="1857" priority="1584">
      <formula>INDIRECT(ADDRESS(ROW(),COLUMN()))=TRUNC(INDIRECT(ADDRESS(ROW(),COLUMN())))</formula>
    </cfRule>
  </conditionalFormatting>
  <conditionalFormatting sqref="AN96">
    <cfRule type="expression" dxfId="1856" priority="1583">
      <formula>INDIRECT(ADDRESS(ROW(),COLUMN()))=TRUNC(INDIRECT(ADDRESS(ROW(),COLUMN())))</formula>
    </cfRule>
  </conditionalFormatting>
  <conditionalFormatting sqref="AN95">
    <cfRule type="expression" dxfId="1855" priority="1582">
      <formula>INDIRECT(ADDRESS(ROW(),COLUMN()))=TRUNC(INDIRECT(ADDRESS(ROW(),COLUMN())))</formula>
    </cfRule>
  </conditionalFormatting>
  <conditionalFormatting sqref="AO96:AT96">
    <cfRule type="expression" dxfId="1854" priority="1581">
      <formula>INDIRECT(ADDRESS(ROW(),COLUMN()))=TRUNC(INDIRECT(ADDRESS(ROW(),COLUMN())))</formula>
    </cfRule>
  </conditionalFormatting>
  <conditionalFormatting sqref="AO95:AT95">
    <cfRule type="expression" dxfId="1853" priority="1580">
      <formula>INDIRECT(ADDRESS(ROW(),COLUMN()))=TRUNC(INDIRECT(ADDRESS(ROW(),COLUMN())))</formula>
    </cfRule>
  </conditionalFormatting>
  <conditionalFormatting sqref="AU96">
    <cfRule type="expression" dxfId="1852" priority="1579">
      <formula>INDIRECT(ADDRESS(ROW(),COLUMN()))=TRUNC(INDIRECT(ADDRESS(ROW(),COLUMN())))</formula>
    </cfRule>
  </conditionalFormatting>
  <conditionalFormatting sqref="AU95">
    <cfRule type="expression" dxfId="1851" priority="1578">
      <formula>INDIRECT(ADDRESS(ROW(),COLUMN()))=TRUNC(INDIRECT(ADDRESS(ROW(),COLUMN())))</formula>
    </cfRule>
  </conditionalFormatting>
  <conditionalFormatting sqref="AV96:AW96">
    <cfRule type="expression" dxfId="1850" priority="1577">
      <formula>INDIRECT(ADDRESS(ROW(),COLUMN()))=TRUNC(INDIRECT(ADDRESS(ROW(),COLUMN())))</formula>
    </cfRule>
  </conditionalFormatting>
  <conditionalFormatting sqref="AV95:AW95">
    <cfRule type="expression" dxfId="1849" priority="1576">
      <formula>INDIRECT(ADDRESS(ROW(),COLUMN()))=TRUNC(INDIRECT(ADDRESS(ROW(),COLUMN())))</formula>
    </cfRule>
  </conditionalFormatting>
  <conditionalFormatting sqref="AX98:BA99">
    <cfRule type="expression" dxfId="1848" priority="1575">
      <formula>INDIRECT(ADDRESS(ROW(),COLUMN()))=TRUNC(INDIRECT(ADDRESS(ROW(),COLUMN())))</formula>
    </cfRule>
  </conditionalFormatting>
  <conditionalFormatting sqref="S99">
    <cfRule type="expression" dxfId="1847" priority="1574">
      <formula>INDIRECT(ADDRESS(ROW(),COLUMN()))=TRUNC(INDIRECT(ADDRESS(ROW(),COLUMN())))</formula>
    </cfRule>
  </conditionalFormatting>
  <conditionalFormatting sqref="S98">
    <cfRule type="expression" dxfId="1846" priority="1573">
      <formula>INDIRECT(ADDRESS(ROW(),COLUMN()))=TRUNC(INDIRECT(ADDRESS(ROW(),COLUMN())))</formula>
    </cfRule>
  </conditionalFormatting>
  <conditionalFormatting sqref="T99:Y99">
    <cfRule type="expression" dxfId="1845" priority="1572">
      <formula>INDIRECT(ADDRESS(ROW(),COLUMN()))=TRUNC(INDIRECT(ADDRESS(ROW(),COLUMN())))</formula>
    </cfRule>
  </conditionalFormatting>
  <conditionalFormatting sqref="T98:Y98">
    <cfRule type="expression" dxfId="1844" priority="1571">
      <formula>INDIRECT(ADDRESS(ROW(),COLUMN()))=TRUNC(INDIRECT(ADDRESS(ROW(),COLUMN())))</formula>
    </cfRule>
  </conditionalFormatting>
  <conditionalFormatting sqref="Z99">
    <cfRule type="expression" dxfId="1843" priority="1570">
      <formula>INDIRECT(ADDRESS(ROW(),COLUMN()))=TRUNC(INDIRECT(ADDRESS(ROW(),COLUMN())))</formula>
    </cfRule>
  </conditionalFormatting>
  <conditionalFormatting sqref="Z98">
    <cfRule type="expression" dxfId="1842" priority="1569">
      <formula>INDIRECT(ADDRESS(ROW(),COLUMN()))=TRUNC(INDIRECT(ADDRESS(ROW(),COLUMN())))</formula>
    </cfRule>
  </conditionalFormatting>
  <conditionalFormatting sqref="AA99:AF99">
    <cfRule type="expression" dxfId="1841" priority="1568">
      <formula>INDIRECT(ADDRESS(ROW(),COLUMN()))=TRUNC(INDIRECT(ADDRESS(ROW(),COLUMN())))</formula>
    </cfRule>
  </conditionalFormatting>
  <conditionalFormatting sqref="AA98:AF98">
    <cfRule type="expression" dxfId="1840" priority="1567">
      <formula>INDIRECT(ADDRESS(ROW(),COLUMN()))=TRUNC(INDIRECT(ADDRESS(ROW(),COLUMN())))</formula>
    </cfRule>
  </conditionalFormatting>
  <conditionalFormatting sqref="AG99">
    <cfRule type="expression" dxfId="1839" priority="1566">
      <formula>INDIRECT(ADDRESS(ROW(),COLUMN()))=TRUNC(INDIRECT(ADDRESS(ROW(),COLUMN())))</formula>
    </cfRule>
  </conditionalFormatting>
  <conditionalFormatting sqref="AG98">
    <cfRule type="expression" dxfId="1838" priority="1565">
      <formula>INDIRECT(ADDRESS(ROW(),COLUMN()))=TRUNC(INDIRECT(ADDRESS(ROW(),COLUMN())))</formula>
    </cfRule>
  </conditionalFormatting>
  <conditionalFormatting sqref="AH99:AM99">
    <cfRule type="expression" dxfId="1837" priority="1564">
      <formula>INDIRECT(ADDRESS(ROW(),COLUMN()))=TRUNC(INDIRECT(ADDRESS(ROW(),COLUMN())))</formula>
    </cfRule>
  </conditionalFormatting>
  <conditionalFormatting sqref="AH98:AM98">
    <cfRule type="expression" dxfId="1836" priority="1563">
      <formula>INDIRECT(ADDRESS(ROW(),COLUMN()))=TRUNC(INDIRECT(ADDRESS(ROW(),COLUMN())))</formula>
    </cfRule>
  </conditionalFormatting>
  <conditionalFormatting sqref="AN99">
    <cfRule type="expression" dxfId="1835" priority="1562">
      <formula>INDIRECT(ADDRESS(ROW(),COLUMN()))=TRUNC(INDIRECT(ADDRESS(ROW(),COLUMN())))</formula>
    </cfRule>
  </conditionalFormatting>
  <conditionalFormatting sqref="AN98">
    <cfRule type="expression" dxfId="1834" priority="1561">
      <formula>INDIRECT(ADDRESS(ROW(),COLUMN()))=TRUNC(INDIRECT(ADDRESS(ROW(),COLUMN())))</formula>
    </cfRule>
  </conditionalFormatting>
  <conditionalFormatting sqref="AO99:AT99">
    <cfRule type="expression" dxfId="1833" priority="1560">
      <formula>INDIRECT(ADDRESS(ROW(),COLUMN()))=TRUNC(INDIRECT(ADDRESS(ROW(),COLUMN())))</formula>
    </cfRule>
  </conditionalFormatting>
  <conditionalFormatting sqref="AO98:AT98">
    <cfRule type="expression" dxfId="1832" priority="1559">
      <formula>INDIRECT(ADDRESS(ROW(),COLUMN()))=TRUNC(INDIRECT(ADDRESS(ROW(),COLUMN())))</formula>
    </cfRule>
  </conditionalFormatting>
  <conditionalFormatting sqref="AU99">
    <cfRule type="expression" dxfId="1831" priority="1558">
      <formula>INDIRECT(ADDRESS(ROW(),COLUMN()))=TRUNC(INDIRECT(ADDRESS(ROW(),COLUMN())))</formula>
    </cfRule>
  </conditionalFormatting>
  <conditionalFormatting sqref="AU98">
    <cfRule type="expression" dxfId="1830" priority="1557">
      <formula>INDIRECT(ADDRESS(ROW(),COLUMN()))=TRUNC(INDIRECT(ADDRESS(ROW(),COLUMN())))</formula>
    </cfRule>
  </conditionalFormatting>
  <conditionalFormatting sqref="AV99:AW99">
    <cfRule type="expression" dxfId="1829" priority="1556">
      <formula>INDIRECT(ADDRESS(ROW(),COLUMN()))=TRUNC(INDIRECT(ADDRESS(ROW(),COLUMN())))</formula>
    </cfRule>
  </conditionalFormatting>
  <conditionalFormatting sqref="AV98:AW98">
    <cfRule type="expression" dxfId="1828" priority="1555">
      <formula>INDIRECT(ADDRESS(ROW(),COLUMN()))=TRUNC(INDIRECT(ADDRESS(ROW(),COLUMN())))</formula>
    </cfRule>
  </conditionalFormatting>
  <conditionalFormatting sqref="AX101:BA102">
    <cfRule type="expression" dxfId="1827" priority="1554">
      <formula>INDIRECT(ADDRESS(ROW(),COLUMN()))=TRUNC(INDIRECT(ADDRESS(ROW(),COLUMN())))</formula>
    </cfRule>
  </conditionalFormatting>
  <conditionalFormatting sqref="S102">
    <cfRule type="expression" dxfId="1826" priority="1553">
      <formula>INDIRECT(ADDRESS(ROW(),COLUMN()))=TRUNC(INDIRECT(ADDRESS(ROW(),COLUMN())))</formula>
    </cfRule>
  </conditionalFormatting>
  <conditionalFormatting sqref="S101">
    <cfRule type="expression" dxfId="1825" priority="1552">
      <formula>INDIRECT(ADDRESS(ROW(),COLUMN()))=TRUNC(INDIRECT(ADDRESS(ROW(),COLUMN())))</formula>
    </cfRule>
  </conditionalFormatting>
  <conditionalFormatting sqref="T102:Y102">
    <cfRule type="expression" dxfId="1824" priority="1551">
      <formula>INDIRECT(ADDRESS(ROW(),COLUMN()))=TRUNC(INDIRECT(ADDRESS(ROW(),COLUMN())))</formula>
    </cfRule>
  </conditionalFormatting>
  <conditionalFormatting sqref="T101:Y101">
    <cfRule type="expression" dxfId="1823" priority="1550">
      <formula>INDIRECT(ADDRESS(ROW(),COLUMN()))=TRUNC(INDIRECT(ADDRESS(ROW(),COLUMN())))</formula>
    </cfRule>
  </conditionalFormatting>
  <conditionalFormatting sqref="Z102">
    <cfRule type="expression" dxfId="1822" priority="1549">
      <formula>INDIRECT(ADDRESS(ROW(),COLUMN()))=TRUNC(INDIRECT(ADDRESS(ROW(),COLUMN())))</formula>
    </cfRule>
  </conditionalFormatting>
  <conditionalFormatting sqref="Z101">
    <cfRule type="expression" dxfId="1821" priority="1548">
      <formula>INDIRECT(ADDRESS(ROW(),COLUMN()))=TRUNC(INDIRECT(ADDRESS(ROW(),COLUMN())))</formula>
    </cfRule>
  </conditionalFormatting>
  <conditionalFormatting sqref="AA102:AF102">
    <cfRule type="expression" dxfId="1820" priority="1547">
      <formula>INDIRECT(ADDRESS(ROW(),COLUMN()))=TRUNC(INDIRECT(ADDRESS(ROW(),COLUMN())))</formula>
    </cfRule>
  </conditionalFormatting>
  <conditionalFormatting sqref="AA101:AF101">
    <cfRule type="expression" dxfId="1819" priority="1546">
      <formula>INDIRECT(ADDRESS(ROW(),COLUMN()))=TRUNC(INDIRECT(ADDRESS(ROW(),COLUMN())))</formula>
    </cfRule>
  </conditionalFormatting>
  <conditionalFormatting sqref="AG102">
    <cfRule type="expression" dxfId="1818" priority="1545">
      <formula>INDIRECT(ADDRESS(ROW(),COLUMN()))=TRUNC(INDIRECT(ADDRESS(ROW(),COLUMN())))</formula>
    </cfRule>
  </conditionalFormatting>
  <conditionalFormatting sqref="AG101">
    <cfRule type="expression" dxfId="1817" priority="1544">
      <formula>INDIRECT(ADDRESS(ROW(),COLUMN()))=TRUNC(INDIRECT(ADDRESS(ROW(),COLUMN())))</formula>
    </cfRule>
  </conditionalFormatting>
  <conditionalFormatting sqref="AH102:AM102">
    <cfRule type="expression" dxfId="1816" priority="1543">
      <formula>INDIRECT(ADDRESS(ROW(),COLUMN()))=TRUNC(INDIRECT(ADDRESS(ROW(),COLUMN())))</formula>
    </cfRule>
  </conditionalFormatting>
  <conditionalFormatting sqref="AH101:AM101">
    <cfRule type="expression" dxfId="1815" priority="1542">
      <formula>INDIRECT(ADDRESS(ROW(),COLUMN()))=TRUNC(INDIRECT(ADDRESS(ROW(),COLUMN())))</formula>
    </cfRule>
  </conditionalFormatting>
  <conditionalFormatting sqref="AN102">
    <cfRule type="expression" dxfId="1814" priority="1541">
      <formula>INDIRECT(ADDRESS(ROW(),COLUMN()))=TRUNC(INDIRECT(ADDRESS(ROW(),COLUMN())))</formula>
    </cfRule>
  </conditionalFormatting>
  <conditionalFormatting sqref="AN101">
    <cfRule type="expression" dxfId="1813" priority="1540">
      <formula>INDIRECT(ADDRESS(ROW(),COLUMN()))=TRUNC(INDIRECT(ADDRESS(ROW(),COLUMN())))</formula>
    </cfRule>
  </conditionalFormatting>
  <conditionalFormatting sqref="AO102:AT102">
    <cfRule type="expression" dxfId="1812" priority="1539">
      <formula>INDIRECT(ADDRESS(ROW(),COLUMN()))=TRUNC(INDIRECT(ADDRESS(ROW(),COLUMN())))</formula>
    </cfRule>
  </conditionalFormatting>
  <conditionalFormatting sqref="AO101:AT101">
    <cfRule type="expression" dxfId="1811" priority="1538">
      <formula>INDIRECT(ADDRESS(ROW(),COLUMN()))=TRUNC(INDIRECT(ADDRESS(ROW(),COLUMN())))</formula>
    </cfRule>
  </conditionalFormatting>
  <conditionalFormatting sqref="AU102">
    <cfRule type="expression" dxfId="1810" priority="1537">
      <formula>INDIRECT(ADDRESS(ROW(),COLUMN()))=TRUNC(INDIRECT(ADDRESS(ROW(),COLUMN())))</formula>
    </cfRule>
  </conditionalFormatting>
  <conditionalFormatting sqref="AU101">
    <cfRule type="expression" dxfId="1809" priority="1536">
      <formula>INDIRECT(ADDRESS(ROW(),COLUMN()))=TRUNC(INDIRECT(ADDRESS(ROW(),COLUMN())))</formula>
    </cfRule>
  </conditionalFormatting>
  <conditionalFormatting sqref="AV102:AW102">
    <cfRule type="expression" dxfId="1808" priority="1535">
      <formula>INDIRECT(ADDRESS(ROW(),COLUMN()))=TRUNC(INDIRECT(ADDRESS(ROW(),COLUMN())))</formula>
    </cfRule>
  </conditionalFormatting>
  <conditionalFormatting sqref="AV101:AW101">
    <cfRule type="expression" dxfId="1807" priority="1534">
      <formula>INDIRECT(ADDRESS(ROW(),COLUMN()))=TRUNC(INDIRECT(ADDRESS(ROW(),COLUMN())))</formula>
    </cfRule>
  </conditionalFormatting>
  <conditionalFormatting sqref="AX104:BA105">
    <cfRule type="expression" dxfId="1806" priority="1533">
      <formula>INDIRECT(ADDRESS(ROW(),COLUMN()))=TRUNC(INDIRECT(ADDRESS(ROW(),COLUMN())))</formula>
    </cfRule>
  </conditionalFormatting>
  <conditionalFormatting sqref="S105">
    <cfRule type="expression" dxfId="1805" priority="1532">
      <formula>INDIRECT(ADDRESS(ROW(),COLUMN()))=TRUNC(INDIRECT(ADDRESS(ROW(),COLUMN())))</formula>
    </cfRule>
  </conditionalFormatting>
  <conditionalFormatting sqref="S104">
    <cfRule type="expression" dxfId="1804" priority="1531">
      <formula>INDIRECT(ADDRESS(ROW(),COLUMN()))=TRUNC(INDIRECT(ADDRESS(ROW(),COLUMN())))</formula>
    </cfRule>
  </conditionalFormatting>
  <conditionalFormatting sqref="T105:Y105">
    <cfRule type="expression" dxfId="1803" priority="1530">
      <formula>INDIRECT(ADDRESS(ROW(),COLUMN()))=TRUNC(INDIRECT(ADDRESS(ROW(),COLUMN())))</formula>
    </cfRule>
  </conditionalFormatting>
  <conditionalFormatting sqref="T104:Y104">
    <cfRule type="expression" dxfId="1802" priority="1529">
      <formula>INDIRECT(ADDRESS(ROW(),COLUMN()))=TRUNC(INDIRECT(ADDRESS(ROW(),COLUMN())))</formula>
    </cfRule>
  </conditionalFormatting>
  <conditionalFormatting sqref="Z105">
    <cfRule type="expression" dxfId="1801" priority="1528">
      <formula>INDIRECT(ADDRESS(ROW(),COLUMN()))=TRUNC(INDIRECT(ADDRESS(ROW(),COLUMN())))</formula>
    </cfRule>
  </conditionalFormatting>
  <conditionalFormatting sqref="Z104">
    <cfRule type="expression" dxfId="1800" priority="1527">
      <formula>INDIRECT(ADDRESS(ROW(),COLUMN()))=TRUNC(INDIRECT(ADDRESS(ROW(),COLUMN())))</formula>
    </cfRule>
  </conditionalFormatting>
  <conditionalFormatting sqref="AA105:AF105">
    <cfRule type="expression" dxfId="1799" priority="1526">
      <formula>INDIRECT(ADDRESS(ROW(),COLUMN()))=TRUNC(INDIRECT(ADDRESS(ROW(),COLUMN())))</formula>
    </cfRule>
  </conditionalFormatting>
  <conditionalFormatting sqref="AA104:AF104">
    <cfRule type="expression" dxfId="1798" priority="1525">
      <formula>INDIRECT(ADDRESS(ROW(),COLUMN()))=TRUNC(INDIRECT(ADDRESS(ROW(),COLUMN())))</formula>
    </cfRule>
  </conditionalFormatting>
  <conditionalFormatting sqref="AG105">
    <cfRule type="expression" dxfId="1797" priority="1524">
      <formula>INDIRECT(ADDRESS(ROW(),COLUMN()))=TRUNC(INDIRECT(ADDRESS(ROW(),COLUMN())))</formula>
    </cfRule>
  </conditionalFormatting>
  <conditionalFormatting sqref="AG104">
    <cfRule type="expression" dxfId="1796" priority="1523">
      <formula>INDIRECT(ADDRESS(ROW(),COLUMN()))=TRUNC(INDIRECT(ADDRESS(ROW(),COLUMN())))</formula>
    </cfRule>
  </conditionalFormatting>
  <conditionalFormatting sqref="AH105:AM105">
    <cfRule type="expression" dxfId="1795" priority="1522">
      <formula>INDIRECT(ADDRESS(ROW(),COLUMN()))=TRUNC(INDIRECT(ADDRESS(ROW(),COLUMN())))</formula>
    </cfRule>
  </conditionalFormatting>
  <conditionalFormatting sqref="AH104:AM104">
    <cfRule type="expression" dxfId="1794" priority="1521">
      <formula>INDIRECT(ADDRESS(ROW(),COLUMN()))=TRUNC(INDIRECT(ADDRESS(ROW(),COLUMN())))</formula>
    </cfRule>
  </conditionalFormatting>
  <conditionalFormatting sqref="AN105">
    <cfRule type="expression" dxfId="1793" priority="1520">
      <formula>INDIRECT(ADDRESS(ROW(),COLUMN()))=TRUNC(INDIRECT(ADDRESS(ROW(),COLUMN())))</formula>
    </cfRule>
  </conditionalFormatting>
  <conditionalFormatting sqref="AN104">
    <cfRule type="expression" dxfId="1792" priority="1519">
      <formula>INDIRECT(ADDRESS(ROW(),COLUMN()))=TRUNC(INDIRECT(ADDRESS(ROW(),COLUMN())))</formula>
    </cfRule>
  </conditionalFormatting>
  <conditionalFormatting sqref="AO105:AT105">
    <cfRule type="expression" dxfId="1791" priority="1518">
      <formula>INDIRECT(ADDRESS(ROW(),COLUMN()))=TRUNC(INDIRECT(ADDRESS(ROW(),COLUMN())))</formula>
    </cfRule>
  </conditionalFormatting>
  <conditionalFormatting sqref="AO104:AT104">
    <cfRule type="expression" dxfId="1790" priority="1517">
      <formula>INDIRECT(ADDRESS(ROW(),COLUMN()))=TRUNC(INDIRECT(ADDRESS(ROW(),COLUMN())))</formula>
    </cfRule>
  </conditionalFormatting>
  <conditionalFormatting sqref="AU105">
    <cfRule type="expression" dxfId="1789" priority="1516">
      <formula>INDIRECT(ADDRESS(ROW(),COLUMN()))=TRUNC(INDIRECT(ADDRESS(ROW(),COLUMN())))</formula>
    </cfRule>
  </conditionalFormatting>
  <conditionalFormatting sqref="AU104">
    <cfRule type="expression" dxfId="1788" priority="1515">
      <formula>INDIRECT(ADDRESS(ROW(),COLUMN()))=TRUNC(INDIRECT(ADDRESS(ROW(),COLUMN())))</formula>
    </cfRule>
  </conditionalFormatting>
  <conditionalFormatting sqref="AV105:AW105">
    <cfRule type="expression" dxfId="1787" priority="1514">
      <formula>INDIRECT(ADDRESS(ROW(),COLUMN()))=TRUNC(INDIRECT(ADDRESS(ROW(),COLUMN())))</formula>
    </cfRule>
  </conditionalFormatting>
  <conditionalFormatting sqref="AV104:AW104">
    <cfRule type="expression" dxfId="1786" priority="1513">
      <formula>INDIRECT(ADDRESS(ROW(),COLUMN()))=TRUNC(INDIRECT(ADDRESS(ROW(),COLUMN())))</formula>
    </cfRule>
  </conditionalFormatting>
  <conditionalFormatting sqref="AX107:BA108">
    <cfRule type="expression" dxfId="1785" priority="1512">
      <formula>INDIRECT(ADDRESS(ROW(),COLUMN()))=TRUNC(INDIRECT(ADDRESS(ROW(),COLUMN())))</formula>
    </cfRule>
  </conditionalFormatting>
  <conditionalFormatting sqref="S108">
    <cfRule type="expression" dxfId="1784" priority="1511">
      <formula>INDIRECT(ADDRESS(ROW(),COLUMN()))=TRUNC(INDIRECT(ADDRESS(ROW(),COLUMN())))</formula>
    </cfRule>
  </conditionalFormatting>
  <conditionalFormatting sqref="S107">
    <cfRule type="expression" dxfId="1783" priority="1510">
      <formula>INDIRECT(ADDRESS(ROW(),COLUMN()))=TRUNC(INDIRECT(ADDRESS(ROW(),COLUMN())))</formula>
    </cfRule>
  </conditionalFormatting>
  <conditionalFormatting sqref="T108:Y108">
    <cfRule type="expression" dxfId="1782" priority="1509">
      <formula>INDIRECT(ADDRESS(ROW(),COLUMN()))=TRUNC(INDIRECT(ADDRESS(ROW(),COLUMN())))</formula>
    </cfRule>
  </conditionalFormatting>
  <conditionalFormatting sqref="T107:Y107">
    <cfRule type="expression" dxfId="1781" priority="1508">
      <formula>INDIRECT(ADDRESS(ROW(),COLUMN()))=TRUNC(INDIRECT(ADDRESS(ROW(),COLUMN())))</formula>
    </cfRule>
  </conditionalFormatting>
  <conditionalFormatting sqref="Z108">
    <cfRule type="expression" dxfId="1780" priority="1507">
      <formula>INDIRECT(ADDRESS(ROW(),COLUMN()))=TRUNC(INDIRECT(ADDRESS(ROW(),COLUMN())))</formula>
    </cfRule>
  </conditionalFormatting>
  <conditionalFormatting sqref="Z107">
    <cfRule type="expression" dxfId="1779" priority="1506">
      <formula>INDIRECT(ADDRESS(ROW(),COLUMN()))=TRUNC(INDIRECT(ADDRESS(ROW(),COLUMN())))</formula>
    </cfRule>
  </conditionalFormatting>
  <conditionalFormatting sqref="AA108:AF108">
    <cfRule type="expression" dxfId="1778" priority="1505">
      <formula>INDIRECT(ADDRESS(ROW(),COLUMN()))=TRUNC(INDIRECT(ADDRESS(ROW(),COLUMN())))</formula>
    </cfRule>
  </conditionalFormatting>
  <conditionalFormatting sqref="AA107:AF107">
    <cfRule type="expression" dxfId="1777" priority="1504">
      <formula>INDIRECT(ADDRESS(ROW(),COLUMN()))=TRUNC(INDIRECT(ADDRESS(ROW(),COLUMN())))</formula>
    </cfRule>
  </conditionalFormatting>
  <conditionalFormatting sqref="AG108">
    <cfRule type="expression" dxfId="1776" priority="1503">
      <formula>INDIRECT(ADDRESS(ROW(),COLUMN()))=TRUNC(INDIRECT(ADDRESS(ROW(),COLUMN())))</formula>
    </cfRule>
  </conditionalFormatting>
  <conditionalFormatting sqref="AG107">
    <cfRule type="expression" dxfId="1775" priority="1502">
      <formula>INDIRECT(ADDRESS(ROW(),COLUMN()))=TRUNC(INDIRECT(ADDRESS(ROW(),COLUMN())))</formula>
    </cfRule>
  </conditionalFormatting>
  <conditionalFormatting sqref="AH108:AM108">
    <cfRule type="expression" dxfId="1774" priority="1501">
      <formula>INDIRECT(ADDRESS(ROW(),COLUMN()))=TRUNC(INDIRECT(ADDRESS(ROW(),COLUMN())))</formula>
    </cfRule>
  </conditionalFormatting>
  <conditionalFormatting sqref="AH107:AM107">
    <cfRule type="expression" dxfId="1773" priority="1500">
      <formula>INDIRECT(ADDRESS(ROW(),COLUMN()))=TRUNC(INDIRECT(ADDRESS(ROW(),COLUMN())))</formula>
    </cfRule>
  </conditionalFormatting>
  <conditionalFormatting sqref="AN108">
    <cfRule type="expression" dxfId="1772" priority="1499">
      <formula>INDIRECT(ADDRESS(ROW(),COLUMN()))=TRUNC(INDIRECT(ADDRESS(ROW(),COLUMN())))</formula>
    </cfRule>
  </conditionalFormatting>
  <conditionalFormatting sqref="AN107">
    <cfRule type="expression" dxfId="1771" priority="1498">
      <formula>INDIRECT(ADDRESS(ROW(),COLUMN()))=TRUNC(INDIRECT(ADDRESS(ROW(),COLUMN())))</formula>
    </cfRule>
  </conditionalFormatting>
  <conditionalFormatting sqref="AO108:AT108">
    <cfRule type="expression" dxfId="1770" priority="1497">
      <formula>INDIRECT(ADDRESS(ROW(),COLUMN()))=TRUNC(INDIRECT(ADDRESS(ROW(),COLUMN())))</formula>
    </cfRule>
  </conditionalFormatting>
  <conditionalFormatting sqref="AO107:AT107">
    <cfRule type="expression" dxfId="1769" priority="1496">
      <formula>INDIRECT(ADDRESS(ROW(),COLUMN()))=TRUNC(INDIRECT(ADDRESS(ROW(),COLUMN())))</formula>
    </cfRule>
  </conditionalFormatting>
  <conditionalFormatting sqref="AU108">
    <cfRule type="expression" dxfId="1768" priority="1495">
      <formula>INDIRECT(ADDRESS(ROW(),COLUMN()))=TRUNC(INDIRECT(ADDRESS(ROW(),COLUMN())))</formula>
    </cfRule>
  </conditionalFormatting>
  <conditionalFormatting sqref="AU107">
    <cfRule type="expression" dxfId="1767" priority="1494">
      <formula>INDIRECT(ADDRESS(ROW(),COLUMN()))=TRUNC(INDIRECT(ADDRESS(ROW(),COLUMN())))</formula>
    </cfRule>
  </conditionalFormatting>
  <conditionalFormatting sqref="AV108:AW108">
    <cfRule type="expression" dxfId="1766" priority="1493">
      <formula>INDIRECT(ADDRESS(ROW(),COLUMN()))=TRUNC(INDIRECT(ADDRESS(ROW(),COLUMN())))</formula>
    </cfRule>
  </conditionalFormatting>
  <conditionalFormatting sqref="AV107:AW107">
    <cfRule type="expression" dxfId="1765" priority="1492">
      <formula>INDIRECT(ADDRESS(ROW(),COLUMN()))=TRUNC(INDIRECT(ADDRESS(ROW(),COLUMN())))</formula>
    </cfRule>
  </conditionalFormatting>
  <conditionalFormatting sqref="AX110:BA111">
    <cfRule type="expression" dxfId="1764" priority="1491">
      <formula>INDIRECT(ADDRESS(ROW(),COLUMN()))=TRUNC(INDIRECT(ADDRESS(ROW(),COLUMN())))</formula>
    </cfRule>
  </conditionalFormatting>
  <conditionalFormatting sqref="S111">
    <cfRule type="expression" dxfId="1763" priority="1490">
      <formula>INDIRECT(ADDRESS(ROW(),COLUMN()))=TRUNC(INDIRECT(ADDRESS(ROW(),COLUMN())))</formula>
    </cfRule>
  </conditionalFormatting>
  <conditionalFormatting sqref="S110">
    <cfRule type="expression" dxfId="1762" priority="1489">
      <formula>INDIRECT(ADDRESS(ROW(),COLUMN()))=TRUNC(INDIRECT(ADDRESS(ROW(),COLUMN())))</formula>
    </cfRule>
  </conditionalFormatting>
  <conditionalFormatting sqref="T111:Y111">
    <cfRule type="expression" dxfId="1761" priority="1488">
      <formula>INDIRECT(ADDRESS(ROW(),COLUMN()))=TRUNC(INDIRECT(ADDRESS(ROW(),COLUMN())))</formula>
    </cfRule>
  </conditionalFormatting>
  <conditionalFormatting sqref="T110:Y110">
    <cfRule type="expression" dxfId="1760" priority="1487">
      <formula>INDIRECT(ADDRESS(ROW(),COLUMN()))=TRUNC(INDIRECT(ADDRESS(ROW(),COLUMN())))</formula>
    </cfRule>
  </conditionalFormatting>
  <conditionalFormatting sqref="Z111">
    <cfRule type="expression" dxfId="1759" priority="1486">
      <formula>INDIRECT(ADDRESS(ROW(),COLUMN()))=TRUNC(INDIRECT(ADDRESS(ROW(),COLUMN())))</formula>
    </cfRule>
  </conditionalFormatting>
  <conditionalFormatting sqref="Z110">
    <cfRule type="expression" dxfId="1758" priority="1485">
      <formula>INDIRECT(ADDRESS(ROW(),COLUMN()))=TRUNC(INDIRECT(ADDRESS(ROW(),COLUMN())))</formula>
    </cfRule>
  </conditionalFormatting>
  <conditionalFormatting sqref="AA111:AF111">
    <cfRule type="expression" dxfId="1757" priority="1484">
      <formula>INDIRECT(ADDRESS(ROW(),COLUMN()))=TRUNC(INDIRECT(ADDRESS(ROW(),COLUMN())))</formula>
    </cfRule>
  </conditionalFormatting>
  <conditionalFormatting sqref="AA110:AF110">
    <cfRule type="expression" dxfId="1756" priority="1483">
      <formula>INDIRECT(ADDRESS(ROW(),COLUMN()))=TRUNC(INDIRECT(ADDRESS(ROW(),COLUMN())))</formula>
    </cfRule>
  </conditionalFormatting>
  <conditionalFormatting sqref="AG111">
    <cfRule type="expression" dxfId="1755" priority="1482">
      <formula>INDIRECT(ADDRESS(ROW(),COLUMN()))=TRUNC(INDIRECT(ADDRESS(ROW(),COLUMN())))</formula>
    </cfRule>
  </conditionalFormatting>
  <conditionalFormatting sqref="AG110">
    <cfRule type="expression" dxfId="1754" priority="1481">
      <formula>INDIRECT(ADDRESS(ROW(),COLUMN()))=TRUNC(INDIRECT(ADDRESS(ROW(),COLUMN())))</formula>
    </cfRule>
  </conditionalFormatting>
  <conditionalFormatting sqref="AH111:AM111">
    <cfRule type="expression" dxfId="1753" priority="1480">
      <formula>INDIRECT(ADDRESS(ROW(),COLUMN()))=TRUNC(INDIRECT(ADDRESS(ROW(),COLUMN())))</formula>
    </cfRule>
  </conditionalFormatting>
  <conditionalFormatting sqref="AH110:AM110">
    <cfRule type="expression" dxfId="1752" priority="1479">
      <formula>INDIRECT(ADDRESS(ROW(),COLUMN()))=TRUNC(INDIRECT(ADDRESS(ROW(),COLUMN())))</formula>
    </cfRule>
  </conditionalFormatting>
  <conditionalFormatting sqref="AN111">
    <cfRule type="expression" dxfId="1751" priority="1478">
      <formula>INDIRECT(ADDRESS(ROW(),COLUMN()))=TRUNC(INDIRECT(ADDRESS(ROW(),COLUMN())))</formula>
    </cfRule>
  </conditionalFormatting>
  <conditionalFormatting sqref="AN110">
    <cfRule type="expression" dxfId="1750" priority="1477">
      <formula>INDIRECT(ADDRESS(ROW(),COLUMN()))=TRUNC(INDIRECT(ADDRESS(ROW(),COLUMN())))</formula>
    </cfRule>
  </conditionalFormatting>
  <conditionalFormatting sqref="AO111:AT111">
    <cfRule type="expression" dxfId="1749" priority="1476">
      <formula>INDIRECT(ADDRESS(ROW(),COLUMN()))=TRUNC(INDIRECT(ADDRESS(ROW(),COLUMN())))</formula>
    </cfRule>
  </conditionalFormatting>
  <conditionalFormatting sqref="AO110:AT110">
    <cfRule type="expression" dxfId="1748" priority="1475">
      <formula>INDIRECT(ADDRESS(ROW(),COLUMN()))=TRUNC(INDIRECT(ADDRESS(ROW(),COLUMN())))</formula>
    </cfRule>
  </conditionalFormatting>
  <conditionalFormatting sqref="AU111">
    <cfRule type="expression" dxfId="1747" priority="1474">
      <formula>INDIRECT(ADDRESS(ROW(),COLUMN()))=TRUNC(INDIRECT(ADDRESS(ROW(),COLUMN())))</formula>
    </cfRule>
  </conditionalFormatting>
  <conditionalFormatting sqref="AU110">
    <cfRule type="expression" dxfId="1746" priority="1473">
      <formula>INDIRECT(ADDRESS(ROW(),COLUMN()))=TRUNC(INDIRECT(ADDRESS(ROW(),COLUMN())))</formula>
    </cfRule>
  </conditionalFormatting>
  <conditionalFormatting sqref="AV111:AW111">
    <cfRule type="expression" dxfId="1745" priority="1472">
      <formula>INDIRECT(ADDRESS(ROW(),COLUMN()))=TRUNC(INDIRECT(ADDRESS(ROW(),COLUMN())))</formula>
    </cfRule>
  </conditionalFormatting>
  <conditionalFormatting sqref="AV110:AW110">
    <cfRule type="expression" dxfId="1744" priority="1471">
      <formula>INDIRECT(ADDRESS(ROW(),COLUMN()))=TRUNC(INDIRECT(ADDRESS(ROW(),COLUMN())))</formula>
    </cfRule>
  </conditionalFormatting>
  <conditionalFormatting sqref="AX113:BA114">
    <cfRule type="expression" dxfId="1743" priority="1470">
      <formula>INDIRECT(ADDRESS(ROW(),COLUMN()))=TRUNC(INDIRECT(ADDRESS(ROW(),COLUMN())))</formula>
    </cfRule>
  </conditionalFormatting>
  <conditionalFormatting sqref="S114">
    <cfRule type="expression" dxfId="1742" priority="1469">
      <formula>INDIRECT(ADDRESS(ROW(),COLUMN()))=TRUNC(INDIRECT(ADDRESS(ROW(),COLUMN())))</formula>
    </cfRule>
  </conditionalFormatting>
  <conditionalFormatting sqref="S113">
    <cfRule type="expression" dxfId="1741" priority="1468">
      <formula>INDIRECT(ADDRESS(ROW(),COLUMN()))=TRUNC(INDIRECT(ADDRESS(ROW(),COLUMN())))</formula>
    </cfRule>
  </conditionalFormatting>
  <conditionalFormatting sqref="T114:Y114">
    <cfRule type="expression" dxfId="1740" priority="1467">
      <formula>INDIRECT(ADDRESS(ROW(),COLUMN()))=TRUNC(INDIRECT(ADDRESS(ROW(),COLUMN())))</formula>
    </cfRule>
  </conditionalFormatting>
  <conditionalFormatting sqref="T113:Y113">
    <cfRule type="expression" dxfId="1739" priority="1466">
      <formula>INDIRECT(ADDRESS(ROW(),COLUMN()))=TRUNC(INDIRECT(ADDRESS(ROW(),COLUMN())))</formula>
    </cfRule>
  </conditionalFormatting>
  <conditionalFormatting sqref="Z114">
    <cfRule type="expression" dxfId="1738" priority="1465">
      <formula>INDIRECT(ADDRESS(ROW(),COLUMN()))=TRUNC(INDIRECT(ADDRESS(ROW(),COLUMN())))</formula>
    </cfRule>
  </conditionalFormatting>
  <conditionalFormatting sqref="Z113">
    <cfRule type="expression" dxfId="1737" priority="1464">
      <formula>INDIRECT(ADDRESS(ROW(),COLUMN()))=TRUNC(INDIRECT(ADDRESS(ROW(),COLUMN())))</formula>
    </cfRule>
  </conditionalFormatting>
  <conditionalFormatting sqref="AA114:AF114">
    <cfRule type="expression" dxfId="1736" priority="1463">
      <formula>INDIRECT(ADDRESS(ROW(),COLUMN()))=TRUNC(INDIRECT(ADDRESS(ROW(),COLUMN())))</formula>
    </cfRule>
  </conditionalFormatting>
  <conditionalFormatting sqref="AA113:AF113">
    <cfRule type="expression" dxfId="1735" priority="1462">
      <formula>INDIRECT(ADDRESS(ROW(),COLUMN()))=TRUNC(INDIRECT(ADDRESS(ROW(),COLUMN())))</formula>
    </cfRule>
  </conditionalFormatting>
  <conditionalFormatting sqref="AG114">
    <cfRule type="expression" dxfId="1734" priority="1461">
      <formula>INDIRECT(ADDRESS(ROW(),COLUMN()))=TRUNC(INDIRECT(ADDRESS(ROW(),COLUMN())))</formula>
    </cfRule>
  </conditionalFormatting>
  <conditionalFormatting sqref="AG113">
    <cfRule type="expression" dxfId="1733" priority="1460">
      <formula>INDIRECT(ADDRESS(ROW(),COLUMN()))=TRUNC(INDIRECT(ADDRESS(ROW(),COLUMN())))</formula>
    </cfRule>
  </conditionalFormatting>
  <conditionalFormatting sqref="AH114:AM114">
    <cfRule type="expression" dxfId="1732" priority="1459">
      <formula>INDIRECT(ADDRESS(ROW(),COLUMN()))=TRUNC(INDIRECT(ADDRESS(ROW(),COLUMN())))</formula>
    </cfRule>
  </conditionalFormatting>
  <conditionalFormatting sqref="AH113:AM113">
    <cfRule type="expression" dxfId="1731" priority="1458">
      <formula>INDIRECT(ADDRESS(ROW(),COLUMN()))=TRUNC(INDIRECT(ADDRESS(ROW(),COLUMN())))</formula>
    </cfRule>
  </conditionalFormatting>
  <conditionalFormatting sqref="AN114">
    <cfRule type="expression" dxfId="1730" priority="1457">
      <formula>INDIRECT(ADDRESS(ROW(),COLUMN()))=TRUNC(INDIRECT(ADDRESS(ROW(),COLUMN())))</formula>
    </cfRule>
  </conditionalFormatting>
  <conditionalFormatting sqref="AN113">
    <cfRule type="expression" dxfId="1729" priority="1456">
      <formula>INDIRECT(ADDRESS(ROW(),COLUMN()))=TRUNC(INDIRECT(ADDRESS(ROW(),COLUMN())))</formula>
    </cfRule>
  </conditionalFormatting>
  <conditionalFormatting sqref="AO114:AT114">
    <cfRule type="expression" dxfId="1728" priority="1455">
      <formula>INDIRECT(ADDRESS(ROW(),COLUMN()))=TRUNC(INDIRECT(ADDRESS(ROW(),COLUMN())))</formula>
    </cfRule>
  </conditionalFormatting>
  <conditionalFormatting sqref="AO113:AT113">
    <cfRule type="expression" dxfId="1727" priority="1454">
      <formula>INDIRECT(ADDRESS(ROW(),COLUMN()))=TRUNC(INDIRECT(ADDRESS(ROW(),COLUMN())))</formula>
    </cfRule>
  </conditionalFormatting>
  <conditionalFormatting sqref="AU114">
    <cfRule type="expression" dxfId="1726" priority="1453">
      <formula>INDIRECT(ADDRESS(ROW(),COLUMN()))=TRUNC(INDIRECT(ADDRESS(ROW(),COLUMN())))</formula>
    </cfRule>
  </conditionalFormatting>
  <conditionalFormatting sqref="AU113">
    <cfRule type="expression" dxfId="1725" priority="1452">
      <formula>INDIRECT(ADDRESS(ROW(),COLUMN()))=TRUNC(INDIRECT(ADDRESS(ROW(),COLUMN())))</formula>
    </cfRule>
  </conditionalFormatting>
  <conditionalFormatting sqref="AV114:AW114">
    <cfRule type="expression" dxfId="1724" priority="1451">
      <formula>INDIRECT(ADDRESS(ROW(),COLUMN()))=TRUNC(INDIRECT(ADDRESS(ROW(),COLUMN())))</formula>
    </cfRule>
  </conditionalFormatting>
  <conditionalFormatting sqref="AV113:AW113">
    <cfRule type="expression" dxfId="1723" priority="1450">
      <formula>INDIRECT(ADDRESS(ROW(),COLUMN()))=TRUNC(INDIRECT(ADDRESS(ROW(),COLUMN())))</formula>
    </cfRule>
  </conditionalFormatting>
  <conditionalFormatting sqref="AX116:BA117">
    <cfRule type="expression" dxfId="1722" priority="1449">
      <formula>INDIRECT(ADDRESS(ROW(),COLUMN()))=TRUNC(INDIRECT(ADDRESS(ROW(),COLUMN())))</formula>
    </cfRule>
  </conditionalFormatting>
  <conditionalFormatting sqref="S117">
    <cfRule type="expression" dxfId="1721" priority="1448">
      <formula>INDIRECT(ADDRESS(ROW(),COLUMN()))=TRUNC(INDIRECT(ADDRESS(ROW(),COLUMN())))</formula>
    </cfRule>
  </conditionalFormatting>
  <conditionalFormatting sqref="S116">
    <cfRule type="expression" dxfId="1720" priority="1447">
      <formula>INDIRECT(ADDRESS(ROW(),COLUMN()))=TRUNC(INDIRECT(ADDRESS(ROW(),COLUMN())))</formula>
    </cfRule>
  </conditionalFormatting>
  <conditionalFormatting sqref="T117:Y117">
    <cfRule type="expression" dxfId="1719" priority="1446">
      <formula>INDIRECT(ADDRESS(ROW(),COLUMN()))=TRUNC(INDIRECT(ADDRESS(ROW(),COLUMN())))</formula>
    </cfRule>
  </conditionalFormatting>
  <conditionalFormatting sqref="T116:Y116">
    <cfRule type="expression" dxfId="1718" priority="1445">
      <formula>INDIRECT(ADDRESS(ROW(),COLUMN()))=TRUNC(INDIRECT(ADDRESS(ROW(),COLUMN())))</formula>
    </cfRule>
  </conditionalFormatting>
  <conditionalFormatting sqref="Z117">
    <cfRule type="expression" dxfId="1717" priority="1444">
      <formula>INDIRECT(ADDRESS(ROW(),COLUMN()))=TRUNC(INDIRECT(ADDRESS(ROW(),COLUMN())))</formula>
    </cfRule>
  </conditionalFormatting>
  <conditionalFormatting sqref="Z116">
    <cfRule type="expression" dxfId="1716" priority="1443">
      <formula>INDIRECT(ADDRESS(ROW(),COLUMN()))=TRUNC(INDIRECT(ADDRESS(ROW(),COLUMN())))</formula>
    </cfRule>
  </conditionalFormatting>
  <conditionalFormatting sqref="AA117:AF117">
    <cfRule type="expression" dxfId="1715" priority="1442">
      <formula>INDIRECT(ADDRESS(ROW(),COLUMN()))=TRUNC(INDIRECT(ADDRESS(ROW(),COLUMN())))</formula>
    </cfRule>
  </conditionalFormatting>
  <conditionalFormatting sqref="AA116:AF116">
    <cfRule type="expression" dxfId="1714" priority="1441">
      <formula>INDIRECT(ADDRESS(ROW(),COLUMN()))=TRUNC(INDIRECT(ADDRESS(ROW(),COLUMN())))</formula>
    </cfRule>
  </conditionalFormatting>
  <conditionalFormatting sqref="AG117">
    <cfRule type="expression" dxfId="1713" priority="1440">
      <formula>INDIRECT(ADDRESS(ROW(),COLUMN()))=TRUNC(INDIRECT(ADDRESS(ROW(),COLUMN())))</formula>
    </cfRule>
  </conditionalFormatting>
  <conditionalFormatting sqref="AG116">
    <cfRule type="expression" dxfId="1712" priority="1439">
      <formula>INDIRECT(ADDRESS(ROW(),COLUMN()))=TRUNC(INDIRECT(ADDRESS(ROW(),COLUMN())))</formula>
    </cfRule>
  </conditionalFormatting>
  <conditionalFormatting sqref="AH117:AM117">
    <cfRule type="expression" dxfId="1711" priority="1438">
      <formula>INDIRECT(ADDRESS(ROW(),COLUMN()))=TRUNC(INDIRECT(ADDRESS(ROW(),COLUMN())))</formula>
    </cfRule>
  </conditionalFormatting>
  <conditionalFormatting sqref="AH116:AM116">
    <cfRule type="expression" dxfId="1710" priority="1437">
      <formula>INDIRECT(ADDRESS(ROW(),COLUMN()))=TRUNC(INDIRECT(ADDRESS(ROW(),COLUMN())))</formula>
    </cfRule>
  </conditionalFormatting>
  <conditionalFormatting sqref="AN117">
    <cfRule type="expression" dxfId="1709" priority="1436">
      <formula>INDIRECT(ADDRESS(ROW(),COLUMN()))=TRUNC(INDIRECT(ADDRESS(ROW(),COLUMN())))</formula>
    </cfRule>
  </conditionalFormatting>
  <conditionalFormatting sqref="AN116">
    <cfRule type="expression" dxfId="1708" priority="1435">
      <formula>INDIRECT(ADDRESS(ROW(),COLUMN()))=TRUNC(INDIRECT(ADDRESS(ROW(),COLUMN())))</formula>
    </cfRule>
  </conditionalFormatting>
  <conditionalFormatting sqref="AO117:AT117">
    <cfRule type="expression" dxfId="1707" priority="1434">
      <formula>INDIRECT(ADDRESS(ROW(),COLUMN()))=TRUNC(INDIRECT(ADDRESS(ROW(),COLUMN())))</formula>
    </cfRule>
  </conditionalFormatting>
  <conditionalFormatting sqref="AO116:AT116">
    <cfRule type="expression" dxfId="1706" priority="1433">
      <formula>INDIRECT(ADDRESS(ROW(),COLUMN()))=TRUNC(INDIRECT(ADDRESS(ROW(),COLUMN())))</formula>
    </cfRule>
  </conditionalFormatting>
  <conditionalFormatting sqref="AU117">
    <cfRule type="expression" dxfId="1705" priority="1432">
      <formula>INDIRECT(ADDRESS(ROW(),COLUMN()))=TRUNC(INDIRECT(ADDRESS(ROW(),COLUMN())))</formula>
    </cfRule>
  </conditionalFormatting>
  <conditionalFormatting sqref="AU116">
    <cfRule type="expression" dxfId="1704" priority="1431">
      <formula>INDIRECT(ADDRESS(ROW(),COLUMN()))=TRUNC(INDIRECT(ADDRESS(ROW(),COLUMN())))</formula>
    </cfRule>
  </conditionalFormatting>
  <conditionalFormatting sqref="AV117:AW117">
    <cfRule type="expression" dxfId="1703" priority="1430">
      <formula>INDIRECT(ADDRESS(ROW(),COLUMN()))=TRUNC(INDIRECT(ADDRESS(ROW(),COLUMN())))</formula>
    </cfRule>
  </conditionalFormatting>
  <conditionalFormatting sqref="AV116:AW116">
    <cfRule type="expression" dxfId="1702" priority="1429">
      <formula>INDIRECT(ADDRESS(ROW(),COLUMN()))=TRUNC(INDIRECT(ADDRESS(ROW(),COLUMN())))</formula>
    </cfRule>
  </conditionalFormatting>
  <conditionalFormatting sqref="AX119:BA120">
    <cfRule type="expression" dxfId="1701" priority="1428">
      <formula>INDIRECT(ADDRESS(ROW(),COLUMN()))=TRUNC(INDIRECT(ADDRESS(ROW(),COLUMN())))</formula>
    </cfRule>
  </conditionalFormatting>
  <conditionalFormatting sqref="S120">
    <cfRule type="expression" dxfId="1700" priority="1427">
      <formula>INDIRECT(ADDRESS(ROW(),COLUMN()))=TRUNC(INDIRECT(ADDRESS(ROW(),COLUMN())))</formula>
    </cfRule>
  </conditionalFormatting>
  <conditionalFormatting sqref="S119">
    <cfRule type="expression" dxfId="1699" priority="1426">
      <formula>INDIRECT(ADDRESS(ROW(),COLUMN()))=TRUNC(INDIRECT(ADDRESS(ROW(),COLUMN())))</formula>
    </cfRule>
  </conditionalFormatting>
  <conditionalFormatting sqref="T120:Y120">
    <cfRule type="expression" dxfId="1698" priority="1425">
      <formula>INDIRECT(ADDRESS(ROW(),COLUMN()))=TRUNC(INDIRECT(ADDRESS(ROW(),COLUMN())))</formula>
    </cfRule>
  </conditionalFormatting>
  <conditionalFormatting sqref="T119:Y119">
    <cfRule type="expression" dxfId="1697" priority="1424">
      <formula>INDIRECT(ADDRESS(ROW(),COLUMN()))=TRUNC(INDIRECT(ADDRESS(ROW(),COLUMN())))</formula>
    </cfRule>
  </conditionalFormatting>
  <conditionalFormatting sqref="Z120">
    <cfRule type="expression" dxfId="1696" priority="1423">
      <formula>INDIRECT(ADDRESS(ROW(),COLUMN()))=TRUNC(INDIRECT(ADDRESS(ROW(),COLUMN())))</formula>
    </cfRule>
  </conditionalFormatting>
  <conditionalFormatting sqref="Z119">
    <cfRule type="expression" dxfId="1695" priority="1422">
      <formula>INDIRECT(ADDRESS(ROW(),COLUMN()))=TRUNC(INDIRECT(ADDRESS(ROW(),COLUMN())))</formula>
    </cfRule>
  </conditionalFormatting>
  <conditionalFormatting sqref="AA120:AF120">
    <cfRule type="expression" dxfId="1694" priority="1421">
      <formula>INDIRECT(ADDRESS(ROW(),COLUMN()))=TRUNC(INDIRECT(ADDRESS(ROW(),COLUMN())))</formula>
    </cfRule>
  </conditionalFormatting>
  <conditionalFormatting sqref="AA119:AF119">
    <cfRule type="expression" dxfId="1693" priority="1420">
      <formula>INDIRECT(ADDRESS(ROW(),COLUMN()))=TRUNC(INDIRECT(ADDRESS(ROW(),COLUMN())))</formula>
    </cfRule>
  </conditionalFormatting>
  <conditionalFormatting sqref="AG120">
    <cfRule type="expression" dxfId="1692" priority="1419">
      <formula>INDIRECT(ADDRESS(ROW(),COLUMN()))=TRUNC(INDIRECT(ADDRESS(ROW(),COLUMN())))</formula>
    </cfRule>
  </conditionalFormatting>
  <conditionalFormatting sqref="AG119">
    <cfRule type="expression" dxfId="1691" priority="1418">
      <formula>INDIRECT(ADDRESS(ROW(),COLUMN()))=TRUNC(INDIRECT(ADDRESS(ROW(),COLUMN())))</formula>
    </cfRule>
  </conditionalFormatting>
  <conditionalFormatting sqref="AH120:AM120">
    <cfRule type="expression" dxfId="1690" priority="1417">
      <formula>INDIRECT(ADDRESS(ROW(),COLUMN()))=TRUNC(INDIRECT(ADDRESS(ROW(),COLUMN())))</formula>
    </cfRule>
  </conditionalFormatting>
  <conditionalFormatting sqref="AH119:AM119">
    <cfRule type="expression" dxfId="1689" priority="1416">
      <formula>INDIRECT(ADDRESS(ROW(),COLUMN()))=TRUNC(INDIRECT(ADDRESS(ROW(),COLUMN())))</formula>
    </cfRule>
  </conditionalFormatting>
  <conditionalFormatting sqref="AN120">
    <cfRule type="expression" dxfId="1688" priority="1415">
      <formula>INDIRECT(ADDRESS(ROW(),COLUMN()))=TRUNC(INDIRECT(ADDRESS(ROW(),COLUMN())))</formula>
    </cfRule>
  </conditionalFormatting>
  <conditionalFormatting sqref="AN119">
    <cfRule type="expression" dxfId="1687" priority="1414">
      <formula>INDIRECT(ADDRESS(ROW(),COLUMN()))=TRUNC(INDIRECT(ADDRESS(ROW(),COLUMN())))</formula>
    </cfRule>
  </conditionalFormatting>
  <conditionalFormatting sqref="AO120:AT120">
    <cfRule type="expression" dxfId="1686" priority="1413">
      <formula>INDIRECT(ADDRESS(ROW(),COLUMN()))=TRUNC(INDIRECT(ADDRESS(ROW(),COLUMN())))</formula>
    </cfRule>
  </conditionalFormatting>
  <conditionalFormatting sqref="AO119:AT119">
    <cfRule type="expression" dxfId="1685" priority="1412">
      <formula>INDIRECT(ADDRESS(ROW(),COLUMN()))=TRUNC(INDIRECT(ADDRESS(ROW(),COLUMN())))</formula>
    </cfRule>
  </conditionalFormatting>
  <conditionalFormatting sqref="AU120">
    <cfRule type="expression" dxfId="1684" priority="1411">
      <formula>INDIRECT(ADDRESS(ROW(),COLUMN()))=TRUNC(INDIRECT(ADDRESS(ROW(),COLUMN())))</formula>
    </cfRule>
  </conditionalFormatting>
  <conditionalFormatting sqref="AU119">
    <cfRule type="expression" dxfId="1683" priority="1410">
      <formula>INDIRECT(ADDRESS(ROW(),COLUMN()))=TRUNC(INDIRECT(ADDRESS(ROW(),COLUMN())))</formula>
    </cfRule>
  </conditionalFormatting>
  <conditionalFormatting sqref="AV120:AW120">
    <cfRule type="expression" dxfId="1682" priority="1409">
      <formula>INDIRECT(ADDRESS(ROW(),COLUMN()))=TRUNC(INDIRECT(ADDRESS(ROW(),COLUMN())))</formula>
    </cfRule>
  </conditionalFormatting>
  <conditionalFormatting sqref="AV119:AW119">
    <cfRule type="expression" dxfId="1681" priority="1408">
      <formula>INDIRECT(ADDRESS(ROW(),COLUMN()))=TRUNC(INDIRECT(ADDRESS(ROW(),COLUMN())))</formula>
    </cfRule>
  </conditionalFormatting>
  <conditionalFormatting sqref="AX122:BA123">
    <cfRule type="expression" dxfId="1680" priority="1407">
      <formula>INDIRECT(ADDRESS(ROW(),COLUMN()))=TRUNC(INDIRECT(ADDRESS(ROW(),COLUMN())))</formula>
    </cfRule>
  </conditionalFormatting>
  <conditionalFormatting sqref="S123">
    <cfRule type="expression" dxfId="1679" priority="1406">
      <formula>INDIRECT(ADDRESS(ROW(),COLUMN()))=TRUNC(INDIRECT(ADDRESS(ROW(),COLUMN())))</formula>
    </cfRule>
  </conditionalFormatting>
  <conditionalFormatting sqref="S122">
    <cfRule type="expression" dxfId="1678" priority="1405">
      <formula>INDIRECT(ADDRESS(ROW(),COLUMN()))=TRUNC(INDIRECT(ADDRESS(ROW(),COLUMN())))</formula>
    </cfRule>
  </conditionalFormatting>
  <conditionalFormatting sqref="T123:Y123">
    <cfRule type="expression" dxfId="1677" priority="1404">
      <formula>INDIRECT(ADDRESS(ROW(),COLUMN()))=TRUNC(INDIRECT(ADDRESS(ROW(),COLUMN())))</formula>
    </cfRule>
  </conditionalFormatting>
  <conditionalFormatting sqref="T122:Y122">
    <cfRule type="expression" dxfId="1676" priority="1403">
      <formula>INDIRECT(ADDRESS(ROW(),COLUMN()))=TRUNC(INDIRECT(ADDRESS(ROW(),COLUMN())))</formula>
    </cfRule>
  </conditionalFormatting>
  <conditionalFormatting sqref="Z123">
    <cfRule type="expression" dxfId="1675" priority="1402">
      <formula>INDIRECT(ADDRESS(ROW(),COLUMN()))=TRUNC(INDIRECT(ADDRESS(ROW(),COLUMN())))</formula>
    </cfRule>
  </conditionalFormatting>
  <conditionalFormatting sqref="Z122">
    <cfRule type="expression" dxfId="1674" priority="1401">
      <formula>INDIRECT(ADDRESS(ROW(),COLUMN()))=TRUNC(INDIRECT(ADDRESS(ROW(),COLUMN())))</formula>
    </cfRule>
  </conditionalFormatting>
  <conditionalFormatting sqref="AA123:AF123">
    <cfRule type="expression" dxfId="1673" priority="1400">
      <formula>INDIRECT(ADDRESS(ROW(),COLUMN()))=TRUNC(INDIRECT(ADDRESS(ROW(),COLUMN())))</formula>
    </cfRule>
  </conditionalFormatting>
  <conditionalFormatting sqref="AA122:AF122">
    <cfRule type="expression" dxfId="1672" priority="1399">
      <formula>INDIRECT(ADDRESS(ROW(),COLUMN()))=TRUNC(INDIRECT(ADDRESS(ROW(),COLUMN())))</formula>
    </cfRule>
  </conditionalFormatting>
  <conditionalFormatting sqref="AG123">
    <cfRule type="expression" dxfId="1671" priority="1398">
      <formula>INDIRECT(ADDRESS(ROW(),COLUMN()))=TRUNC(INDIRECT(ADDRESS(ROW(),COLUMN())))</formula>
    </cfRule>
  </conditionalFormatting>
  <conditionalFormatting sqref="AG122">
    <cfRule type="expression" dxfId="1670" priority="1397">
      <formula>INDIRECT(ADDRESS(ROW(),COLUMN()))=TRUNC(INDIRECT(ADDRESS(ROW(),COLUMN())))</formula>
    </cfRule>
  </conditionalFormatting>
  <conditionalFormatting sqref="AH123:AM123">
    <cfRule type="expression" dxfId="1669" priority="1396">
      <formula>INDIRECT(ADDRESS(ROW(),COLUMN()))=TRUNC(INDIRECT(ADDRESS(ROW(),COLUMN())))</formula>
    </cfRule>
  </conditionalFormatting>
  <conditionalFormatting sqref="AH122:AM122">
    <cfRule type="expression" dxfId="1668" priority="1395">
      <formula>INDIRECT(ADDRESS(ROW(),COLUMN()))=TRUNC(INDIRECT(ADDRESS(ROW(),COLUMN())))</formula>
    </cfRule>
  </conditionalFormatting>
  <conditionalFormatting sqref="AN123">
    <cfRule type="expression" dxfId="1667" priority="1394">
      <formula>INDIRECT(ADDRESS(ROW(),COLUMN()))=TRUNC(INDIRECT(ADDRESS(ROW(),COLUMN())))</formula>
    </cfRule>
  </conditionalFormatting>
  <conditionalFormatting sqref="AN122">
    <cfRule type="expression" dxfId="1666" priority="1393">
      <formula>INDIRECT(ADDRESS(ROW(),COLUMN()))=TRUNC(INDIRECT(ADDRESS(ROW(),COLUMN())))</formula>
    </cfRule>
  </conditionalFormatting>
  <conditionalFormatting sqref="AO123:AT123">
    <cfRule type="expression" dxfId="1665" priority="1392">
      <formula>INDIRECT(ADDRESS(ROW(),COLUMN()))=TRUNC(INDIRECT(ADDRESS(ROW(),COLUMN())))</formula>
    </cfRule>
  </conditionalFormatting>
  <conditionalFormatting sqref="AO122:AT122">
    <cfRule type="expression" dxfId="1664" priority="1391">
      <formula>INDIRECT(ADDRESS(ROW(),COLUMN()))=TRUNC(INDIRECT(ADDRESS(ROW(),COLUMN())))</formula>
    </cfRule>
  </conditionalFormatting>
  <conditionalFormatting sqref="AU123">
    <cfRule type="expression" dxfId="1663" priority="1390">
      <formula>INDIRECT(ADDRESS(ROW(),COLUMN()))=TRUNC(INDIRECT(ADDRESS(ROW(),COLUMN())))</formula>
    </cfRule>
  </conditionalFormatting>
  <conditionalFormatting sqref="AU122">
    <cfRule type="expression" dxfId="1662" priority="1389">
      <formula>INDIRECT(ADDRESS(ROW(),COLUMN()))=TRUNC(INDIRECT(ADDRESS(ROW(),COLUMN())))</formula>
    </cfRule>
  </conditionalFormatting>
  <conditionalFormatting sqref="AV123:AW123">
    <cfRule type="expression" dxfId="1661" priority="1388">
      <formula>INDIRECT(ADDRESS(ROW(),COLUMN()))=TRUNC(INDIRECT(ADDRESS(ROW(),COLUMN())))</formula>
    </cfRule>
  </conditionalFormatting>
  <conditionalFormatting sqref="AV122:AW122">
    <cfRule type="expression" dxfId="1660" priority="1387">
      <formula>INDIRECT(ADDRESS(ROW(),COLUMN()))=TRUNC(INDIRECT(ADDRESS(ROW(),COLUMN())))</formula>
    </cfRule>
  </conditionalFormatting>
  <conditionalFormatting sqref="AX125:BA126">
    <cfRule type="expression" dxfId="1659" priority="1386">
      <formula>INDIRECT(ADDRESS(ROW(),COLUMN()))=TRUNC(INDIRECT(ADDRESS(ROW(),COLUMN())))</formula>
    </cfRule>
  </conditionalFormatting>
  <conditionalFormatting sqref="S126">
    <cfRule type="expression" dxfId="1658" priority="1385">
      <formula>INDIRECT(ADDRESS(ROW(),COLUMN()))=TRUNC(INDIRECT(ADDRESS(ROW(),COLUMN())))</formula>
    </cfRule>
  </conditionalFormatting>
  <conditionalFormatting sqref="S125">
    <cfRule type="expression" dxfId="1657" priority="1384">
      <formula>INDIRECT(ADDRESS(ROW(),COLUMN()))=TRUNC(INDIRECT(ADDRESS(ROW(),COLUMN())))</formula>
    </cfRule>
  </conditionalFormatting>
  <conditionalFormatting sqref="T126:Y126">
    <cfRule type="expression" dxfId="1656" priority="1383">
      <formula>INDIRECT(ADDRESS(ROW(),COLUMN()))=TRUNC(INDIRECT(ADDRESS(ROW(),COLUMN())))</formula>
    </cfRule>
  </conditionalFormatting>
  <conditionalFormatting sqref="T125:Y125">
    <cfRule type="expression" dxfId="1655" priority="1382">
      <formula>INDIRECT(ADDRESS(ROW(),COLUMN()))=TRUNC(INDIRECT(ADDRESS(ROW(),COLUMN())))</formula>
    </cfRule>
  </conditionalFormatting>
  <conditionalFormatting sqref="Z126">
    <cfRule type="expression" dxfId="1654" priority="1381">
      <formula>INDIRECT(ADDRESS(ROW(),COLUMN()))=TRUNC(INDIRECT(ADDRESS(ROW(),COLUMN())))</formula>
    </cfRule>
  </conditionalFormatting>
  <conditionalFormatting sqref="Z125">
    <cfRule type="expression" dxfId="1653" priority="1380">
      <formula>INDIRECT(ADDRESS(ROW(),COLUMN()))=TRUNC(INDIRECT(ADDRESS(ROW(),COLUMN())))</formula>
    </cfRule>
  </conditionalFormatting>
  <conditionalFormatting sqref="AA126:AF126">
    <cfRule type="expression" dxfId="1652" priority="1379">
      <formula>INDIRECT(ADDRESS(ROW(),COLUMN()))=TRUNC(INDIRECT(ADDRESS(ROW(),COLUMN())))</formula>
    </cfRule>
  </conditionalFormatting>
  <conditionalFormatting sqref="AA125:AF125">
    <cfRule type="expression" dxfId="1651" priority="1378">
      <formula>INDIRECT(ADDRESS(ROW(),COLUMN()))=TRUNC(INDIRECT(ADDRESS(ROW(),COLUMN())))</formula>
    </cfRule>
  </conditionalFormatting>
  <conditionalFormatting sqref="AG126">
    <cfRule type="expression" dxfId="1650" priority="1377">
      <formula>INDIRECT(ADDRESS(ROW(),COLUMN()))=TRUNC(INDIRECT(ADDRESS(ROW(),COLUMN())))</formula>
    </cfRule>
  </conditionalFormatting>
  <conditionalFormatting sqref="AG125">
    <cfRule type="expression" dxfId="1649" priority="1376">
      <formula>INDIRECT(ADDRESS(ROW(),COLUMN()))=TRUNC(INDIRECT(ADDRESS(ROW(),COLUMN())))</formula>
    </cfRule>
  </conditionalFormatting>
  <conditionalFormatting sqref="AH126:AM126">
    <cfRule type="expression" dxfId="1648" priority="1375">
      <formula>INDIRECT(ADDRESS(ROW(),COLUMN()))=TRUNC(INDIRECT(ADDRESS(ROW(),COLUMN())))</formula>
    </cfRule>
  </conditionalFormatting>
  <conditionalFormatting sqref="AH125:AM125">
    <cfRule type="expression" dxfId="1647" priority="1374">
      <formula>INDIRECT(ADDRESS(ROW(),COLUMN()))=TRUNC(INDIRECT(ADDRESS(ROW(),COLUMN())))</formula>
    </cfRule>
  </conditionalFormatting>
  <conditionalFormatting sqref="AN126">
    <cfRule type="expression" dxfId="1646" priority="1373">
      <formula>INDIRECT(ADDRESS(ROW(),COLUMN()))=TRUNC(INDIRECT(ADDRESS(ROW(),COLUMN())))</formula>
    </cfRule>
  </conditionalFormatting>
  <conditionalFormatting sqref="AN125">
    <cfRule type="expression" dxfId="1645" priority="1372">
      <formula>INDIRECT(ADDRESS(ROW(),COLUMN()))=TRUNC(INDIRECT(ADDRESS(ROW(),COLUMN())))</formula>
    </cfRule>
  </conditionalFormatting>
  <conditionalFormatting sqref="AO126:AT126">
    <cfRule type="expression" dxfId="1644" priority="1371">
      <formula>INDIRECT(ADDRESS(ROW(),COLUMN()))=TRUNC(INDIRECT(ADDRESS(ROW(),COLUMN())))</formula>
    </cfRule>
  </conditionalFormatting>
  <conditionalFormatting sqref="AO125:AT125">
    <cfRule type="expression" dxfId="1643" priority="1370">
      <formula>INDIRECT(ADDRESS(ROW(),COLUMN()))=TRUNC(INDIRECT(ADDRESS(ROW(),COLUMN())))</formula>
    </cfRule>
  </conditionalFormatting>
  <conditionalFormatting sqref="AU126">
    <cfRule type="expression" dxfId="1642" priority="1369">
      <formula>INDIRECT(ADDRESS(ROW(),COLUMN()))=TRUNC(INDIRECT(ADDRESS(ROW(),COLUMN())))</formula>
    </cfRule>
  </conditionalFormatting>
  <conditionalFormatting sqref="AU125">
    <cfRule type="expression" dxfId="1641" priority="1368">
      <formula>INDIRECT(ADDRESS(ROW(),COLUMN()))=TRUNC(INDIRECT(ADDRESS(ROW(),COLUMN())))</formula>
    </cfRule>
  </conditionalFormatting>
  <conditionalFormatting sqref="AV126:AW126">
    <cfRule type="expression" dxfId="1640" priority="1367">
      <formula>INDIRECT(ADDRESS(ROW(),COLUMN()))=TRUNC(INDIRECT(ADDRESS(ROW(),COLUMN())))</formula>
    </cfRule>
  </conditionalFormatting>
  <conditionalFormatting sqref="AV125:AW125">
    <cfRule type="expression" dxfId="1639" priority="1366">
      <formula>INDIRECT(ADDRESS(ROW(),COLUMN()))=TRUNC(INDIRECT(ADDRESS(ROW(),COLUMN())))</formula>
    </cfRule>
  </conditionalFormatting>
  <conditionalFormatting sqref="AX128:BA129">
    <cfRule type="expression" dxfId="1638" priority="1365">
      <formula>INDIRECT(ADDRESS(ROW(),COLUMN()))=TRUNC(INDIRECT(ADDRESS(ROW(),COLUMN())))</formula>
    </cfRule>
  </conditionalFormatting>
  <conditionalFormatting sqref="S129">
    <cfRule type="expression" dxfId="1637" priority="1364">
      <formula>INDIRECT(ADDRESS(ROW(),COLUMN()))=TRUNC(INDIRECT(ADDRESS(ROW(),COLUMN())))</formula>
    </cfRule>
  </conditionalFormatting>
  <conditionalFormatting sqref="S128">
    <cfRule type="expression" dxfId="1636" priority="1363">
      <formula>INDIRECT(ADDRESS(ROW(),COLUMN()))=TRUNC(INDIRECT(ADDRESS(ROW(),COLUMN())))</formula>
    </cfRule>
  </conditionalFormatting>
  <conditionalFormatting sqref="T129:Y129">
    <cfRule type="expression" dxfId="1635" priority="1362">
      <formula>INDIRECT(ADDRESS(ROW(),COLUMN()))=TRUNC(INDIRECT(ADDRESS(ROW(),COLUMN())))</formula>
    </cfRule>
  </conditionalFormatting>
  <conditionalFormatting sqref="T128:Y128">
    <cfRule type="expression" dxfId="1634" priority="1361">
      <formula>INDIRECT(ADDRESS(ROW(),COLUMN()))=TRUNC(INDIRECT(ADDRESS(ROW(),COLUMN())))</formula>
    </cfRule>
  </conditionalFormatting>
  <conditionalFormatting sqref="Z129">
    <cfRule type="expression" dxfId="1633" priority="1360">
      <formula>INDIRECT(ADDRESS(ROW(),COLUMN()))=TRUNC(INDIRECT(ADDRESS(ROW(),COLUMN())))</formula>
    </cfRule>
  </conditionalFormatting>
  <conditionalFormatting sqref="Z128">
    <cfRule type="expression" dxfId="1632" priority="1359">
      <formula>INDIRECT(ADDRESS(ROW(),COLUMN()))=TRUNC(INDIRECT(ADDRESS(ROW(),COLUMN())))</formula>
    </cfRule>
  </conditionalFormatting>
  <conditionalFormatting sqref="AA129:AF129">
    <cfRule type="expression" dxfId="1631" priority="1358">
      <formula>INDIRECT(ADDRESS(ROW(),COLUMN()))=TRUNC(INDIRECT(ADDRESS(ROW(),COLUMN())))</formula>
    </cfRule>
  </conditionalFormatting>
  <conditionalFormatting sqref="AA128:AF128">
    <cfRule type="expression" dxfId="1630" priority="1357">
      <formula>INDIRECT(ADDRESS(ROW(),COLUMN()))=TRUNC(INDIRECT(ADDRESS(ROW(),COLUMN())))</formula>
    </cfRule>
  </conditionalFormatting>
  <conditionalFormatting sqref="AG129">
    <cfRule type="expression" dxfId="1629" priority="1356">
      <formula>INDIRECT(ADDRESS(ROW(),COLUMN()))=TRUNC(INDIRECT(ADDRESS(ROW(),COLUMN())))</formula>
    </cfRule>
  </conditionalFormatting>
  <conditionalFormatting sqref="AG128">
    <cfRule type="expression" dxfId="1628" priority="1355">
      <formula>INDIRECT(ADDRESS(ROW(),COLUMN()))=TRUNC(INDIRECT(ADDRESS(ROW(),COLUMN())))</formula>
    </cfRule>
  </conditionalFormatting>
  <conditionalFormatting sqref="AH129:AM129">
    <cfRule type="expression" dxfId="1627" priority="1354">
      <formula>INDIRECT(ADDRESS(ROW(),COLUMN()))=TRUNC(INDIRECT(ADDRESS(ROW(),COLUMN())))</formula>
    </cfRule>
  </conditionalFormatting>
  <conditionalFormatting sqref="AH128:AM128">
    <cfRule type="expression" dxfId="1626" priority="1353">
      <formula>INDIRECT(ADDRESS(ROW(),COLUMN()))=TRUNC(INDIRECT(ADDRESS(ROW(),COLUMN())))</formula>
    </cfRule>
  </conditionalFormatting>
  <conditionalFormatting sqref="AN129">
    <cfRule type="expression" dxfId="1625" priority="1352">
      <formula>INDIRECT(ADDRESS(ROW(),COLUMN()))=TRUNC(INDIRECT(ADDRESS(ROW(),COLUMN())))</formula>
    </cfRule>
  </conditionalFormatting>
  <conditionalFormatting sqref="AN128">
    <cfRule type="expression" dxfId="1624" priority="1351">
      <formula>INDIRECT(ADDRESS(ROW(),COLUMN()))=TRUNC(INDIRECT(ADDRESS(ROW(),COLUMN())))</formula>
    </cfRule>
  </conditionalFormatting>
  <conditionalFormatting sqref="AO129:AT129">
    <cfRule type="expression" dxfId="1623" priority="1350">
      <formula>INDIRECT(ADDRESS(ROW(),COLUMN()))=TRUNC(INDIRECT(ADDRESS(ROW(),COLUMN())))</formula>
    </cfRule>
  </conditionalFormatting>
  <conditionalFormatting sqref="AO128:AT128">
    <cfRule type="expression" dxfId="1622" priority="1349">
      <formula>INDIRECT(ADDRESS(ROW(),COLUMN()))=TRUNC(INDIRECT(ADDRESS(ROW(),COLUMN())))</formula>
    </cfRule>
  </conditionalFormatting>
  <conditionalFormatting sqref="AU129">
    <cfRule type="expression" dxfId="1621" priority="1348">
      <formula>INDIRECT(ADDRESS(ROW(),COLUMN()))=TRUNC(INDIRECT(ADDRESS(ROW(),COLUMN())))</formula>
    </cfRule>
  </conditionalFormatting>
  <conditionalFormatting sqref="AU128">
    <cfRule type="expression" dxfId="1620" priority="1347">
      <formula>INDIRECT(ADDRESS(ROW(),COLUMN()))=TRUNC(INDIRECT(ADDRESS(ROW(),COLUMN())))</formula>
    </cfRule>
  </conditionalFormatting>
  <conditionalFormatting sqref="AV129:AW129">
    <cfRule type="expression" dxfId="1619" priority="1346">
      <formula>INDIRECT(ADDRESS(ROW(),COLUMN()))=TRUNC(INDIRECT(ADDRESS(ROW(),COLUMN())))</formula>
    </cfRule>
  </conditionalFormatting>
  <conditionalFormatting sqref="AV128:AW128">
    <cfRule type="expression" dxfId="1618" priority="1345">
      <formula>INDIRECT(ADDRESS(ROW(),COLUMN()))=TRUNC(INDIRECT(ADDRESS(ROW(),COLUMN())))</formula>
    </cfRule>
  </conditionalFormatting>
  <conditionalFormatting sqref="AX131:BA132">
    <cfRule type="expression" dxfId="1617" priority="1344">
      <formula>INDIRECT(ADDRESS(ROW(),COLUMN()))=TRUNC(INDIRECT(ADDRESS(ROW(),COLUMN())))</formula>
    </cfRule>
  </conditionalFormatting>
  <conditionalFormatting sqref="S132">
    <cfRule type="expression" dxfId="1616" priority="1343">
      <formula>INDIRECT(ADDRESS(ROW(),COLUMN()))=TRUNC(INDIRECT(ADDRESS(ROW(),COLUMN())))</formula>
    </cfRule>
  </conditionalFormatting>
  <conditionalFormatting sqref="S131">
    <cfRule type="expression" dxfId="1615" priority="1342">
      <formula>INDIRECT(ADDRESS(ROW(),COLUMN()))=TRUNC(INDIRECT(ADDRESS(ROW(),COLUMN())))</formula>
    </cfRule>
  </conditionalFormatting>
  <conditionalFormatting sqref="T132:Y132">
    <cfRule type="expression" dxfId="1614" priority="1341">
      <formula>INDIRECT(ADDRESS(ROW(),COLUMN()))=TRUNC(INDIRECT(ADDRESS(ROW(),COLUMN())))</formula>
    </cfRule>
  </conditionalFormatting>
  <conditionalFormatting sqref="T131:Y131">
    <cfRule type="expression" dxfId="1613" priority="1340">
      <formula>INDIRECT(ADDRESS(ROW(),COLUMN()))=TRUNC(INDIRECT(ADDRESS(ROW(),COLUMN())))</formula>
    </cfRule>
  </conditionalFormatting>
  <conditionalFormatting sqref="Z132">
    <cfRule type="expression" dxfId="1612" priority="1339">
      <formula>INDIRECT(ADDRESS(ROW(),COLUMN()))=TRUNC(INDIRECT(ADDRESS(ROW(),COLUMN())))</formula>
    </cfRule>
  </conditionalFormatting>
  <conditionalFormatting sqref="Z131">
    <cfRule type="expression" dxfId="1611" priority="1338">
      <formula>INDIRECT(ADDRESS(ROW(),COLUMN()))=TRUNC(INDIRECT(ADDRESS(ROW(),COLUMN())))</formula>
    </cfRule>
  </conditionalFormatting>
  <conditionalFormatting sqref="AA132:AF132">
    <cfRule type="expression" dxfId="1610" priority="1337">
      <formula>INDIRECT(ADDRESS(ROW(),COLUMN()))=TRUNC(INDIRECT(ADDRESS(ROW(),COLUMN())))</formula>
    </cfRule>
  </conditionalFormatting>
  <conditionalFormatting sqref="AA131:AF131">
    <cfRule type="expression" dxfId="1609" priority="1336">
      <formula>INDIRECT(ADDRESS(ROW(),COLUMN()))=TRUNC(INDIRECT(ADDRESS(ROW(),COLUMN())))</formula>
    </cfRule>
  </conditionalFormatting>
  <conditionalFormatting sqref="AG132">
    <cfRule type="expression" dxfId="1608" priority="1335">
      <formula>INDIRECT(ADDRESS(ROW(),COLUMN()))=TRUNC(INDIRECT(ADDRESS(ROW(),COLUMN())))</formula>
    </cfRule>
  </conditionalFormatting>
  <conditionalFormatting sqref="AG131">
    <cfRule type="expression" dxfId="1607" priority="1334">
      <formula>INDIRECT(ADDRESS(ROW(),COLUMN()))=TRUNC(INDIRECT(ADDRESS(ROW(),COLUMN())))</formula>
    </cfRule>
  </conditionalFormatting>
  <conditionalFormatting sqref="AH132:AM132">
    <cfRule type="expression" dxfId="1606" priority="1333">
      <formula>INDIRECT(ADDRESS(ROW(),COLUMN()))=TRUNC(INDIRECT(ADDRESS(ROW(),COLUMN())))</formula>
    </cfRule>
  </conditionalFormatting>
  <conditionalFormatting sqref="AH131:AM131">
    <cfRule type="expression" dxfId="1605" priority="1332">
      <formula>INDIRECT(ADDRESS(ROW(),COLUMN()))=TRUNC(INDIRECT(ADDRESS(ROW(),COLUMN())))</formula>
    </cfRule>
  </conditionalFormatting>
  <conditionalFormatting sqref="AN132">
    <cfRule type="expression" dxfId="1604" priority="1331">
      <formula>INDIRECT(ADDRESS(ROW(),COLUMN()))=TRUNC(INDIRECT(ADDRESS(ROW(),COLUMN())))</formula>
    </cfRule>
  </conditionalFormatting>
  <conditionalFormatting sqref="AN131">
    <cfRule type="expression" dxfId="1603" priority="1330">
      <formula>INDIRECT(ADDRESS(ROW(),COLUMN()))=TRUNC(INDIRECT(ADDRESS(ROW(),COLUMN())))</formula>
    </cfRule>
  </conditionalFormatting>
  <conditionalFormatting sqref="AO132:AT132">
    <cfRule type="expression" dxfId="1602" priority="1329">
      <formula>INDIRECT(ADDRESS(ROW(),COLUMN()))=TRUNC(INDIRECT(ADDRESS(ROW(),COLUMN())))</formula>
    </cfRule>
  </conditionalFormatting>
  <conditionalFormatting sqref="AO131:AT131">
    <cfRule type="expression" dxfId="1601" priority="1328">
      <formula>INDIRECT(ADDRESS(ROW(),COLUMN()))=TRUNC(INDIRECT(ADDRESS(ROW(),COLUMN())))</formula>
    </cfRule>
  </conditionalFormatting>
  <conditionalFormatting sqref="AU132">
    <cfRule type="expression" dxfId="1600" priority="1327">
      <formula>INDIRECT(ADDRESS(ROW(),COLUMN()))=TRUNC(INDIRECT(ADDRESS(ROW(),COLUMN())))</formula>
    </cfRule>
  </conditionalFormatting>
  <conditionalFormatting sqref="AU131">
    <cfRule type="expression" dxfId="1599" priority="1326">
      <formula>INDIRECT(ADDRESS(ROW(),COLUMN()))=TRUNC(INDIRECT(ADDRESS(ROW(),COLUMN())))</formula>
    </cfRule>
  </conditionalFormatting>
  <conditionalFormatting sqref="AV132:AW132">
    <cfRule type="expression" dxfId="1598" priority="1325">
      <formula>INDIRECT(ADDRESS(ROW(),COLUMN()))=TRUNC(INDIRECT(ADDRESS(ROW(),COLUMN())))</formula>
    </cfRule>
  </conditionalFormatting>
  <conditionalFormatting sqref="AV131:AW131">
    <cfRule type="expression" dxfId="1597" priority="1324">
      <formula>INDIRECT(ADDRESS(ROW(),COLUMN()))=TRUNC(INDIRECT(ADDRESS(ROW(),COLUMN())))</formula>
    </cfRule>
  </conditionalFormatting>
  <conditionalFormatting sqref="AX134:BA135">
    <cfRule type="expression" dxfId="1596" priority="1323">
      <formula>INDIRECT(ADDRESS(ROW(),COLUMN()))=TRUNC(INDIRECT(ADDRESS(ROW(),COLUMN())))</formula>
    </cfRule>
  </conditionalFormatting>
  <conditionalFormatting sqref="S135">
    <cfRule type="expression" dxfId="1595" priority="1322">
      <formula>INDIRECT(ADDRESS(ROW(),COLUMN()))=TRUNC(INDIRECT(ADDRESS(ROW(),COLUMN())))</formula>
    </cfRule>
  </conditionalFormatting>
  <conditionalFormatting sqref="S134">
    <cfRule type="expression" dxfId="1594" priority="1321">
      <formula>INDIRECT(ADDRESS(ROW(),COLUMN()))=TRUNC(INDIRECT(ADDRESS(ROW(),COLUMN())))</formula>
    </cfRule>
  </conditionalFormatting>
  <conditionalFormatting sqref="T135:Y135">
    <cfRule type="expression" dxfId="1593" priority="1320">
      <formula>INDIRECT(ADDRESS(ROW(),COLUMN()))=TRUNC(INDIRECT(ADDRESS(ROW(),COLUMN())))</formula>
    </cfRule>
  </conditionalFormatting>
  <conditionalFormatting sqref="T134:Y134">
    <cfRule type="expression" dxfId="1592" priority="1319">
      <formula>INDIRECT(ADDRESS(ROW(),COLUMN()))=TRUNC(INDIRECT(ADDRESS(ROW(),COLUMN())))</formula>
    </cfRule>
  </conditionalFormatting>
  <conditionalFormatting sqref="Z135">
    <cfRule type="expression" dxfId="1591" priority="1318">
      <formula>INDIRECT(ADDRESS(ROW(),COLUMN()))=TRUNC(INDIRECT(ADDRESS(ROW(),COLUMN())))</formula>
    </cfRule>
  </conditionalFormatting>
  <conditionalFormatting sqref="Z134">
    <cfRule type="expression" dxfId="1590" priority="1317">
      <formula>INDIRECT(ADDRESS(ROW(),COLUMN()))=TRUNC(INDIRECT(ADDRESS(ROW(),COLUMN())))</formula>
    </cfRule>
  </conditionalFormatting>
  <conditionalFormatting sqref="AA135:AF135">
    <cfRule type="expression" dxfId="1589" priority="1316">
      <formula>INDIRECT(ADDRESS(ROW(),COLUMN()))=TRUNC(INDIRECT(ADDRESS(ROW(),COLUMN())))</formula>
    </cfRule>
  </conditionalFormatting>
  <conditionalFormatting sqref="AA134:AF134">
    <cfRule type="expression" dxfId="1588" priority="1315">
      <formula>INDIRECT(ADDRESS(ROW(),COLUMN()))=TRUNC(INDIRECT(ADDRESS(ROW(),COLUMN())))</formula>
    </cfRule>
  </conditionalFormatting>
  <conditionalFormatting sqref="AG135">
    <cfRule type="expression" dxfId="1587" priority="1314">
      <formula>INDIRECT(ADDRESS(ROW(),COLUMN()))=TRUNC(INDIRECT(ADDRESS(ROW(),COLUMN())))</formula>
    </cfRule>
  </conditionalFormatting>
  <conditionalFormatting sqref="AG134">
    <cfRule type="expression" dxfId="1586" priority="1313">
      <formula>INDIRECT(ADDRESS(ROW(),COLUMN()))=TRUNC(INDIRECT(ADDRESS(ROW(),COLUMN())))</formula>
    </cfRule>
  </conditionalFormatting>
  <conditionalFormatting sqref="AH135:AM135">
    <cfRule type="expression" dxfId="1585" priority="1312">
      <formula>INDIRECT(ADDRESS(ROW(),COLUMN()))=TRUNC(INDIRECT(ADDRESS(ROW(),COLUMN())))</formula>
    </cfRule>
  </conditionalFormatting>
  <conditionalFormatting sqref="AH134:AM134">
    <cfRule type="expression" dxfId="1584" priority="1311">
      <formula>INDIRECT(ADDRESS(ROW(),COLUMN()))=TRUNC(INDIRECT(ADDRESS(ROW(),COLUMN())))</formula>
    </cfRule>
  </conditionalFormatting>
  <conditionalFormatting sqref="AN135">
    <cfRule type="expression" dxfId="1583" priority="1310">
      <formula>INDIRECT(ADDRESS(ROW(),COLUMN()))=TRUNC(INDIRECT(ADDRESS(ROW(),COLUMN())))</formula>
    </cfRule>
  </conditionalFormatting>
  <conditionalFormatting sqref="AN134">
    <cfRule type="expression" dxfId="1582" priority="1309">
      <formula>INDIRECT(ADDRESS(ROW(),COLUMN()))=TRUNC(INDIRECT(ADDRESS(ROW(),COLUMN())))</formula>
    </cfRule>
  </conditionalFormatting>
  <conditionalFormatting sqref="AO135:AT135">
    <cfRule type="expression" dxfId="1581" priority="1308">
      <formula>INDIRECT(ADDRESS(ROW(),COLUMN()))=TRUNC(INDIRECT(ADDRESS(ROW(),COLUMN())))</formula>
    </cfRule>
  </conditionalFormatting>
  <conditionalFormatting sqref="AO134:AT134">
    <cfRule type="expression" dxfId="1580" priority="1307">
      <formula>INDIRECT(ADDRESS(ROW(),COLUMN()))=TRUNC(INDIRECT(ADDRESS(ROW(),COLUMN())))</formula>
    </cfRule>
  </conditionalFormatting>
  <conditionalFormatting sqref="AU135">
    <cfRule type="expression" dxfId="1579" priority="1306">
      <formula>INDIRECT(ADDRESS(ROW(),COLUMN()))=TRUNC(INDIRECT(ADDRESS(ROW(),COLUMN())))</formula>
    </cfRule>
  </conditionalFormatting>
  <conditionalFormatting sqref="AU134">
    <cfRule type="expression" dxfId="1578" priority="1305">
      <formula>INDIRECT(ADDRESS(ROW(),COLUMN()))=TRUNC(INDIRECT(ADDRESS(ROW(),COLUMN())))</formula>
    </cfRule>
  </conditionalFormatting>
  <conditionalFormatting sqref="AV135:AW135">
    <cfRule type="expression" dxfId="1577" priority="1304">
      <formula>INDIRECT(ADDRESS(ROW(),COLUMN()))=TRUNC(INDIRECT(ADDRESS(ROW(),COLUMN())))</formula>
    </cfRule>
  </conditionalFormatting>
  <conditionalFormatting sqref="AV134:AW134">
    <cfRule type="expression" dxfId="1576" priority="1303">
      <formula>INDIRECT(ADDRESS(ROW(),COLUMN()))=TRUNC(INDIRECT(ADDRESS(ROW(),COLUMN())))</formula>
    </cfRule>
  </conditionalFormatting>
  <conditionalFormatting sqref="AX137:BA138">
    <cfRule type="expression" dxfId="1575" priority="1302">
      <formula>INDIRECT(ADDRESS(ROW(),COLUMN()))=TRUNC(INDIRECT(ADDRESS(ROW(),COLUMN())))</formula>
    </cfRule>
  </conditionalFormatting>
  <conditionalFormatting sqref="S138">
    <cfRule type="expression" dxfId="1574" priority="1301">
      <formula>INDIRECT(ADDRESS(ROW(),COLUMN()))=TRUNC(INDIRECT(ADDRESS(ROW(),COLUMN())))</formula>
    </cfRule>
  </conditionalFormatting>
  <conditionalFormatting sqref="S137">
    <cfRule type="expression" dxfId="1573" priority="1300">
      <formula>INDIRECT(ADDRESS(ROW(),COLUMN()))=TRUNC(INDIRECT(ADDRESS(ROW(),COLUMN())))</formula>
    </cfRule>
  </conditionalFormatting>
  <conditionalFormatting sqref="T138:Y138">
    <cfRule type="expression" dxfId="1572" priority="1299">
      <formula>INDIRECT(ADDRESS(ROW(),COLUMN()))=TRUNC(INDIRECT(ADDRESS(ROW(),COLUMN())))</formula>
    </cfRule>
  </conditionalFormatting>
  <conditionalFormatting sqref="T137:Y137">
    <cfRule type="expression" dxfId="1571" priority="1298">
      <formula>INDIRECT(ADDRESS(ROW(),COLUMN()))=TRUNC(INDIRECT(ADDRESS(ROW(),COLUMN())))</formula>
    </cfRule>
  </conditionalFormatting>
  <conditionalFormatting sqref="Z138">
    <cfRule type="expression" dxfId="1570" priority="1297">
      <formula>INDIRECT(ADDRESS(ROW(),COLUMN()))=TRUNC(INDIRECT(ADDRESS(ROW(),COLUMN())))</formula>
    </cfRule>
  </conditionalFormatting>
  <conditionalFormatting sqref="Z137">
    <cfRule type="expression" dxfId="1569" priority="1296">
      <formula>INDIRECT(ADDRESS(ROW(),COLUMN()))=TRUNC(INDIRECT(ADDRESS(ROW(),COLUMN())))</formula>
    </cfRule>
  </conditionalFormatting>
  <conditionalFormatting sqref="AA138:AF138">
    <cfRule type="expression" dxfId="1568" priority="1295">
      <formula>INDIRECT(ADDRESS(ROW(),COLUMN()))=TRUNC(INDIRECT(ADDRESS(ROW(),COLUMN())))</formula>
    </cfRule>
  </conditionalFormatting>
  <conditionalFormatting sqref="AA137:AF137">
    <cfRule type="expression" dxfId="1567" priority="1294">
      <formula>INDIRECT(ADDRESS(ROW(),COLUMN()))=TRUNC(INDIRECT(ADDRESS(ROW(),COLUMN())))</formula>
    </cfRule>
  </conditionalFormatting>
  <conditionalFormatting sqref="AG138">
    <cfRule type="expression" dxfId="1566" priority="1293">
      <formula>INDIRECT(ADDRESS(ROW(),COLUMN()))=TRUNC(INDIRECT(ADDRESS(ROW(),COLUMN())))</formula>
    </cfRule>
  </conditionalFormatting>
  <conditionalFormatting sqref="AG137">
    <cfRule type="expression" dxfId="1565" priority="1292">
      <formula>INDIRECT(ADDRESS(ROW(),COLUMN()))=TRUNC(INDIRECT(ADDRESS(ROW(),COLUMN())))</formula>
    </cfRule>
  </conditionalFormatting>
  <conditionalFormatting sqref="AH138:AM138">
    <cfRule type="expression" dxfId="1564" priority="1291">
      <formula>INDIRECT(ADDRESS(ROW(),COLUMN()))=TRUNC(INDIRECT(ADDRESS(ROW(),COLUMN())))</formula>
    </cfRule>
  </conditionalFormatting>
  <conditionalFormatting sqref="AH137:AM137">
    <cfRule type="expression" dxfId="1563" priority="1290">
      <formula>INDIRECT(ADDRESS(ROW(),COLUMN()))=TRUNC(INDIRECT(ADDRESS(ROW(),COLUMN())))</formula>
    </cfRule>
  </conditionalFormatting>
  <conditionalFormatting sqref="AN138">
    <cfRule type="expression" dxfId="1562" priority="1289">
      <formula>INDIRECT(ADDRESS(ROW(),COLUMN()))=TRUNC(INDIRECT(ADDRESS(ROW(),COLUMN())))</formula>
    </cfRule>
  </conditionalFormatting>
  <conditionalFormatting sqref="AN137">
    <cfRule type="expression" dxfId="1561" priority="1288">
      <formula>INDIRECT(ADDRESS(ROW(),COLUMN()))=TRUNC(INDIRECT(ADDRESS(ROW(),COLUMN())))</formula>
    </cfRule>
  </conditionalFormatting>
  <conditionalFormatting sqref="AO138:AT138">
    <cfRule type="expression" dxfId="1560" priority="1287">
      <formula>INDIRECT(ADDRESS(ROW(),COLUMN()))=TRUNC(INDIRECT(ADDRESS(ROW(),COLUMN())))</formula>
    </cfRule>
  </conditionalFormatting>
  <conditionalFormatting sqref="AO137:AT137">
    <cfRule type="expression" dxfId="1559" priority="1286">
      <formula>INDIRECT(ADDRESS(ROW(),COLUMN()))=TRUNC(INDIRECT(ADDRESS(ROW(),COLUMN())))</formula>
    </cfRule>
  </conditionalFormatting>
  <conditionalFormatting sqref="AU138">
    <cfRule type="expression" dxfId="1558" priority="1285">
      <formula>INDIRECT(ADDRESS(ROW(),COLUMN()))=TRUNC(INDIRECT(ADDRESS(ROW(),COLUMN())))</formula>
    </cfRule>
  </conditionalFormatting>
  <conditionalFormatting sqref="AU137">
    <cfRule type="expression" dxfId="1557" priority="1284">
      <formula>INDIRECT(ADDRESS(ROW(),COLUMN()))=TRUNC(INDIRECT(ADDRESS(ROW(),COLUMN())))</formula>
    </cfRule>
  </conditionalFormatting>
  <conditionalFormatting sqref="AV138:AW138">
    <cfRule type="expression" dxfId="1556" priority="1283">
      <formula>INDIRECT(ADDRESS(ROW(),COLUMN()))=TRUNC(INDIRECT(ADDRESS(ROW(),COLUMN())))</formula>
    </cfRule>
  </conditionalFormatting>
  <conditionalFormatting sqref="AV137:AW137">
    <cfRule type="expression" dxfId="1555" priority="1282">
      <formula>INDIRECT(ADDRESS(ROW(),COLUMN()))=TRUNC(INDIRECT(ADDRESS(ROW(),COLUMN())))</formula>
    </cfRule>
  </conditionalFormatting>
  <conditionalFormatting sqref="AX140:BA141">
    <cfRule type="expression" dxfId="1554" priority="1281">
      <formula>INDIRECT(ADDRESS(ROW(),COLUMN()))=TRUNC(INDIRECT(ADDRESS(ROW(),COLUMN())))</formula>
    </cfRule>
  </conditionalFormatting>
  <conditionalFormatting sqref="S141">
    <cfRule type="expression" dxfId="1553" priority="1280">
      <formula>INDIRECT(ADDRESS(ROW(),COLUMN()))=TRUNC(INDIRECT(ADDRESS(ROW(),COLUMN())))</formula>
    </cfRule>
  </conditionalFormatting>
  <conditionalFormatting sqref="S140">
    <cfRule type="expression" dxfId="1552" priority="1279">
      <formula>INDIRECT(ADDRESS(ROW(),COLUMN()))=TRUNC(INDIRECT(ADDRESS(ROW(),COLUMN())))</formula>
    </cfRule>
  </conditionalFormatting>
  <conditionalFormatting sqref="T141:Y141">
    <cfRule type="expression" dxfId="1551" priority="1278">
      <formula>INDIRECT(ADDRESS(ROW(),COLUMN()))=TRUNC(INDIRECT(ADDRESS(ROW(),COLUMN())))</formula>
    </cfRule>
  </conditionalFormatting>
  <conditionalFormatting sqref="T140:Y140">
    <cfRule type="expression" dxfId="1550" priority="1277">
      <formula>INDIRECT(ADDRESS(ROW(),COLUMN()))=TRUNC(INDIRECT(ADDRESS(ROW(),COLUMN())))</formula>
    </cfRule>
  </conditionalFormatting>
  <conditionalFormatting sqref="Z141">
    <cfRule type="expression" dxfId="1549" priority="1276">
      <formula>INDIRECT(ADDRESS(ROW(),COLUMN()))=TRUNC(INDIRECT(ADDRESS(ROW(),COLUMN())))</formula>
    </cfRule>
  </conditionalFormatting>
  <conditionalFormatting sqref="Z140">
    <cfRule type="expression" dxfId="1548" priority="1275">
      <formula>INDIRECT(ADDRESS(ROW(),COLUMN()))=TRUNC(INDIRECT(ADDRESS(ROW(),COLUMN())))</formula>
    </cfRule>
  </conditionalFormatting>
  <conditionalFormatting sqref="AA141:AF141">
    <cfRule type="expression" dxfId="1547" priority="1274">
      <formula>INDIRECT(ADDRESS(ROW(),COLUMN()))=TRUNC(INDIRECT(ADDRESS(ROW(),COLUMN())))</formula>
    </cfRule>
  </conditionalFormatting>
  <conditionalFormatting sqref="AA140:AF140">
    <cfRule type="expression" dxfId="1546" priority="1273">
      <formula>INDIRECT(ADDRESS(ROW(),COLUMN()))=TRUNC(INDIRECT(ADDRESS(ROW(),COLUMN())))</formula>
    </cfRule>
  </conditionalFormatting>
  <conditionalFormatting sqref="AG141">
    <cfRule type="expression" dxfId="1545" priority="1272">
      <formula>INDIRECT(ADDRESS(ROW(),COLUMN()))=TRUNC(INDIRECT(ADDRESS(ROW(),COLUMN())))</formula>
    </cfRule>
  </conditionalFormatting>
  <conditionalFormatting sqref="AG140">
    <cfRule type="expression" dxfId="1544" priority="1271">
      <formula>INDIRECT(ADDRESS(ROW(),COLUMN()))=TRUNC(INDIRECT(ADDRESS(ROW(),COLUMN())))</formula>
    </cfRule>
  </conditionalFormatting>
  <conditionalFormatting sqref="AH141:AM141">
    <cfRule type="expression" dxfId="1543" priority="1270">
      <formula>INDIRECT(ADDRESS(ROW(),COLUMN()))=TRUNC(INDIRECT(ADDRESS(ROW(),COLUMN())))</formula>
    </cfRule>
  </conditionalFormatting>
  <conditionalFormatting sqref="AH140:AM140">
    <cfRule type="expression" dxfId="1542" priority="1269">
      <formula>INDIRECT(ADDRESS(ROW(),COLUMN()))=TRUNC(INDIRECT(ADDRESS(ROW(),COLUMN())))</formula>
    </cfRule>
  </conditionalFormatting>
  <conditionalFormatting sqref="AN141">
    <cfRule type="expression" dxfId="1541" priority="1268">
      <formula>INDIRECT(ADDRESS(ROW(),COLUMN()))=TRUNC(INDIRECT(ADDRESS(ROW(),COLUMN())))</formula>
    </cfRule>
  </conditionalFormatting>
  <conditionalFormatting sqref="AN140">
    <cfRule type="expression" dxfId="1540" priority="1267">
      <formula>INDIRECT(ADDRESS(ROW(),COLUMN()))=TRUNC(INDIRECT(ADDRESS(ROW(),COLUMN())))</formula>
    </cfRule>
  </conditionalFormatting>
  <conditionalFormatting sqref="AO141:AT141">
    <cfRule type="expression" dxfId="1539" priority="1266">
      <formula>INDIRECT(ADDRESS(ROW(),COLUMN()))=TRUNC(INDIRECT(ADDRESS(ROW(),COLUMN())))</formula>
    </cfRule>
  </conditionalFormatting>
  <conditionalFormatting sqref="AO140:AT140">
    <cfRule type="expression" dxfId="1538" priority="1265">
      <formula>INDIRECT(ADDRESS(ROW(),COLUMN()))=TRUNC(INDIRECT(ADDRESS(ROW(),COLUMN())))</formula>
    </cfRule>
  </conditionalFormatting>
  <conditionalFormatting sqref="AU141">
    <cfRule type="expression" dxfId="1537" priority="1264">
      <formula>INDIRECT(ADDRESS(ROW(),COLUMN()))=TRUNC(INDIRECT(ADDRESS(ROW(),COLUMN())))</formula>
    </cfRule>
  </conditionalFormatting>
  <conditionalFormatting sqref="AU140">
    <cfRule type="expression" dxfId="1536" priority="1263">
      <formula>INDIRECT(ADDRESS(ROW(),COLUMN()))=TRUNC(INDIRECT(ADDRESS(ROW(),COLUMN())))</formula>
    </cfRule>
  </conditionalFormatting>
  <conditionalFormatting sqref="AV141:AW141">
    <cfRule type="expression" dxfId="1535" priority="1262">
      <formula>INDIRECT(ADDRESS(ROW(),COLUMN()))=TRUNC(INDIRECT(ADDRESS(ROW(),COLUMN())))</formula>
    </cfRule>
  </conditionalFormatting>
  <conditionalFormatting sqref="AV140:AW140">
    <cfRule type="expression" dxfId="1534" priority="1261">
      <formula>INDIRECT(ADDRESS(ROW(),COLUMN()))=TRUNC(INDIRECT(ADDRESS(ROW(),COLUMN())))</formula>
    </cfRule>
  </conditionalFormatting>
  <conditionalFormatting sqref="AX143:BA144">
    <cfRule type="expression" dxfId="1533" priority="1260">
      <formula>INDIRECT(ADDRESS(ROW(),COLUMN()))=TRUNC(INDIRECT(ADDRESS(ROW(),COLUMN())))</formula>
    </cfRule>
  </conditionalFormatting>
  <conditionalFormatting sqref="S144">
    <cfRule type="expression" dxfId="1532" priority="1259">
      <formula>INDIRECT(ADDRESS(ROW(),COLUMN()))=TRUNC(INDIRECT(ADDRESS(ROW(),COLUMN())))</formula>
    </cfRule>
  </conditionalFormatting>
  <conditionalFormatting sqref="S143">
    <cfRule type="expression" dxfId="1531" priority="1258">
      <formula>INDIRECT(ADDRESS(ROW(),COLUMN()))=TRUNC(INDIRECT(ADDRESS(ROW(),COLUMN())))</formula>
    </cfRule>
  </conditionalFormatting>
  <conditionalFormatting sqref="T144:Y144">
    <cfRule type="expression" dxfId="1530" priority="1257">
      <formula>INDIRECT(ADDRESS(ROW(),COLUMN()))=TRUNC(INDIRECT(ADDRESS(ROW(),COLUMN())))</formula>
    </cfRule>
  </conditionalFormatting>
  <conditionalFormatting sqref="T143:Y143">
    <cfRule type="expression" dxfId="1529" priority="1256">
      <formula>INDIRECT(ADDRESS(ROW(),COLUMN()))=TRUNC(INDIRECT(ADDRESS(ROW(),COLUMN())))</formula>
    </cfRule>
  </conditionalFormatting>
  <conditionalFormatting sqref="Z144">
    <cfRule type="expression" dxfId="1528" priority="1255">
      <formula>INDIRECT(ADDRESS(ROW(),COLUMN()))=TRUNC(INDIRECT(ADDRESS(ROW(),COLUMN())))</formula>
    </cfRule>
  </conditionalFormatting>
  <conditionalFormatting sqref="Z143">
    <cfRule type="expression" dxfId="1527" priority="1254">
      <formula>INDIRECT(ADDRESS(ROW(),COLUMN()))=TRUNC(INDIRECT(ADDRESS(ROW(),COLUMN())))</formula>
    </cfRule>
  </conditionalFormatting>
  <conditionalFormatting sqref="AA144:AF144">
    <cfRule type="expression" dxfId="1526" priority="1253">
      <formula>INDIRECT(ADDRESS(ROW(),COLUMN()))=TRUNC(INDIRECT(ADDRESS(ROW(),COLUMN())))</formula>
    </cfRule>
  </conditionalFormatting>
  <conditionalFormatting sqref="AA143:AF143">
    <cfRule type="expression" dxfId="1525" priority="1252">
      <formula>INDIRECT(ADDRESS(ROW(),COLUMN()))=TRUNC(INDIRECT(ADDRESS(ROW(),COLUMN())))</formula>
    </cfRule>
  </conditionalFormatting>
  <conditionalFormatting sqref="AG144">
    <cfRule type="expression" dxfId="1524" priority="1251">
      <formula>INDIRECT(ADDRESS(ROW(),COLUMN()))=TRUNC(INDIRECT(ADDRESS(ROW(),COLUMN())))</formula>
    </cfRule>
  </conditionalFormatting>
  <conditionalFormatting sqref="AG143">
    <cfRule type="expression" dxfId="1523" priority="1250">
      <formula>INDIRECT(ADDRESS(ROW(),COLUMN()))=TRUNC(INDIRECT(ADDRESS(ROW(),COLUMN())))</formula>
    </cfRule>
  </conditionalFormatting>
  <conditionalFormatting sqref="AH144:AM144">
    <cfRule type="expression" dxfId="1522" priority="1249">
      <formula>INDIRECT(ADDRESS(ROW(),COLUMN()))=TRUNC(INDIRECT(ADDRESS(ROW(),COLUMN())))</formula>
    </cfRule>
  </conditionalFormatting>
  <conditionalFormatting sqref="AH143:AM143">
    <cfRule type="expression" dxfId="1521" priority="1248">
      <formula>INDIRECT(ADDRESS(ROW(),COLUMN()))=TRUNC(INDIRECT(ADDRESS(ROW(),COLUMN())))</formula>
    </cfRule>
  </conditionalFormatting>
  <conditionalFormatting sqref="AN144">
    <cfRule type="expression" dxfId="1520" priority="1247">
      <formula>INDIRECT(ADDRESS(ROW(),COLUMN()))=TRUNC(INDIRECT(ADDRESS(ROW(),COLUMN())))</formula>
    </cfRule>
  </conditionalFormatting>
  <conditionalFormatting sqref="AN143">
    <cfRule type="expression" dxfId="1519" priority="1246">
      <formula>INDIRECT(ADDRESS(ROW(),COLUMN()))=TRUNC(INDIRECT(ADDRESS(ROW(),COLUMN())))</formula>
    </cfRule>
  </conditionalFormatting>
  <conditionalFormatting sqref="AO144:AT144">
    <cfRule type="expression" dxfId="1518" priority="1245">
      <formula>INDIRECT(ADDRESS(ROW(),COLUMN()))=TRUNC(INDIRECT(ADDRESS(ROW(),COLUMN())))</formula>
    </cfRule>
  </conditionalFormatting>
  <conditionalFormatting sqref="AO143:AT143">
    <cfRule type="expression" dxfId="1517" priority="1244">
      <formula>INDIRECT(ADDRESS(ROW(),COLUMN()))=TRUNC(INDIRECT(ADDRESS(ROW(),COLUMN())))</formula>
    </cfRule>
  </conditionalFormatting>
  <conditionalFormatting sqref="AU144">
    <cfRule type="expression" dxfId="1516" priority="1243">
      <formula>INDIRECT(ADDRESS(ROW(),COLUMN()))=TRUNC(INDIRECT(ADDRESS(ROW(),COLUMN())))</formula>
    </cfRule>
  </conditionalFormatting>
  <conditionalFormatting sqref="AU143">
    <cfRule type="expression" dxfId="1515" priority="1242">
      <formula>INDIRECT(ADDRESS(ROW(),COLUMN()))=TRUNC(INDIRECT(ADDRESS(ROW(),COLUMN())))</formula>
    </cfRule>
  </conditionalFormatting>
  <conditionalFormatting sqref="AV144:AW144">
    <cfRule type="expression" dxfId="1514" priority="1241">
      <formula>INDIRECT(ADDRESS(ROW(),COLUMN()))=TRUNC(INDIRECT(ADDRESS(ROW(),COLUMN())))</formula>
    </cfRule>
  </conditionalFormatting>
  <conditionalFormatting sqref="AV143:AW143">
    <cfRule type="expression" dxfId="1513" priority="1240">
      <formula>INDIRECT(ADDRESS(ROW(),COLUMN()))=TRUNC(INDIRECT(ADDRESS(ROW(),COLUMN())))</formula>
    </cfRule>
  </conditionalFormatting>
  <conditionalFormatting sqref="AX146:BA147">
    <cfRule type="expression" dxfId="1512" priority="1239">
      <formula>INDIRECT(ADDRESS(ROW(),COLUMN()))=TRUNC(INDIRECT(ADDRESS(ROW(),COLUMN())))</formula>
    </cfRule>
  </conditionalFormatting>
  <conditionalFormatting sqref="S147">
    <cfRule type="expression" dxfId="1511" priority="1238">
      <formula>INDIRECT(ADDRESS(ROW(),COLUMN()))=TRUNC(INDIRECT(ADDRESS(ROW(),COLUMN())))</formula>
    </cfRule>
  </conditionalFormatting>
  <conditionalFormatting sqref="S146">
    <cfRule type="expression" dxfId="1510" priority="1237">
      <formula>INDIRECT(ADDRESS(ROW(),COLUMN()))=TRUNC(INDIRECT(ADDRESS(ROW(),COLUMN())))</formula>
    </cfRule>
  </conditionalFormatting>
  <conditionalFormatting sqref="T147:Y147">
    <cfRule type="expression" dxfId="1509" priority="1236">
      <formula>INDIRECT(ADDRESS(ROW(),COLUMN()))=TRUNC(INDIRECT(ADDRESS(ROW(),COLUMN())))</formula>
    </cfRule>
  </conditionalFormatting>
  <conditionalFormatting sqref="T146:Y146">
    <cfRule type="expression" dxfId="1508" priority="1235">
      <formula>INDIRECT(ADDRESS(ROW(),COLUMN()))=TRUNC(INDIRECT(ADDRESS(ROW(),COLUMN())))</formula>
    </cfRule>
  </conditionalFormatting>
  <conditionalFormatting sqref="Z147">
    <cfRule type="expression" dxfId="1507" priority="1234">
      <formula>INDIRECT(ADDRESS(ROW(),COLUMN()))=TRUNC(INDIRECT(ADDRESS(ROW(),COLUMN())))</formula>
    </cfRule>
  </conditionalFormatting>
  <conditionalFormatting sqref="Z146">
    <cfRule type="expression" dxfId="1506" priority="1233">
      <formula>INDIRECT(ADDRESS(ROW(),COLUMN()))=TRUNC(INDIRECT(ADDRESS(ROW(),COLUMN())))</formula>
    </cfRule>
  </conditionalFormatting>
  <conditionalFormatting sqref="AA147:AF147">
    <cfRule type="expression" dxfId="1505" priority="1232">
      <formula>INDIRECT(ADDRESS(ROW(),COLUMN()))=TRUNC(INDIRECT(ADDRESS(ROW(),COLUMN())))</formula>
    </cfRule>
  </conditionalFormatting>
  <conditionalFormatting sqref="AA146:AF146">
    <cfRule type="expression" dxfId="1504" priority="1231">
      <formula>INDIRECT(ADDRESS(ROW(),COLUMN()))=TRUNC(INDIRECT(ADDRESS(ROW(),COLUMN())))</formula>
    </cfRule>
  </conditionalFormatting>
  <conditionalFormatting sqref="AG147">
    <cfRule type="expression" dxfId="1503" priority="1230">
      <formula>INDIRECT(ADDRESS(ROW(),COLUMN()))=TRUNC(INDIRECT(ADDRESS(ROW(),COLUMN())))</formula>
    </cfRule>
  </conditionalFormatting>
  <conditionalFormatting sqref="AG146">
    <cfRule type="expression" dxfId="1502" priority="1229">
      <formula>INDIRECT(ADDRESS(ROW(),COLUMN()))=TRUNC(INDIRECT(ADDRESS(ROW(),COLUMN())))</formula>
    </cfRule>
  </conditionalFormatting>
  <conditionalFormatting sqref="AH147:AM147">
    <cfRule type="expression" dxfId="1501" priority="1228">
      <formula>INDIRECT(ADDRESS(ROW(),COLUMN()))=TRUNC(INDIRECT(ADDRESS(ROW(),COLUMN())))</formula>
    </cfRule>
  </conditionalFormatting>
  <conditionalFormatting sqref="AH146:AM146">
    <cfRule type="expression" dxfId="1500" priority="1227">
      <formula>INDIRECT(ADDRESS(ROW(),COLUMN()))=TRUNC(INDIRECT(ADDRESS(ROW(),COLUMN())))</formula>
    </cfRule>
  </conditionalFormatting>
  <conditionalFormatting sqref="AN147">
    <cfRule type="expression" dxfId="1499" priority="1226">
      <formula>INDIRECT(ADDRESS(ROW(),COLUMN()))=TRUNC(INDIRECT(ADDRESS(ROW(),COLUMN())))</formula>
    </cfRule>
  </conditionalFormatting>
  <conditionalFormatting sqref="AN146">
    <cfRule type="expression" dxfId="1498" priority="1225">
      <formula>INDIRECT(ADDRESS(ROW(),COLUMN()))=TRUNC(INDIRECT(ADDRESS(ROW(),COLUMN())))</formula>
    </cfRule>
  </conditionalFormatting>
  <conditionalFormatting sqref="AO147:AT147">
    <cfRule type="expression" dxfId="1497" priority="1224">
      <formula>INDIRECT(ADDRESS(ROW(),COLUMN()))=TRUNC(INDIRECT(ADDRESS(ROW(),COLUMN())))</formula>
    </cfRule>
  </conditionalFormatting>
  <conditionalFormatting sqref="AO146:AT146">
    <cfRule type="expression" dxfId="1496" priority="1223">
      <formula>INDIRECT(ADDRESS(ROW(),COLUMN()))=TRUNC(INDIRECT(ADDRESS(ROW(),COLUMN())))</formula>
    </cfRule>
  </conditionalFormatting>
  <conditionalFormatting sqref="AU147">
    <cfRule type="expression" dxfId="1495" priority="1222">
      <formula>INDIRECT(ADDRESS(ROW(),COLUMN()))=TRUNC(INDIRECT(ADDRESS(ROW(),COLUMN())))</formula>
    </cfRule>
  </conditionalFormatting>
  <conditionalFormatting sqref="AU146">
    <cfRule type="expression" dxfId="1494" priority="1221">
      <formula>INDIRECT(ADDRESS(ROW(),COLUMN()))=TRUNC(INDIRECT(ADDRESS(ROW(),COLUMN())))</formula>
    </cfRule>
  </conditionalFormatting>
  <conditionalFormatting sqref="AV147:AW147">
    <cfRule type="expression" dxfId="1493" priority="1220">
      <formula>INDIRECT(ADDRESS(ROW(),COLUMN()))=TRUNC(INDIRECT(ADDRESS(ROW(),COLUMN())))</formula>
    </cfRule>
  </conditionalFormatting>
  <conditionalFormatting sqref="AV146:AW146">
    <cfRule type="expression" dxfId="1492" priority="1219">
      <formula>INDIRECT(ADDRESS(ROW(),COLUMN()))=TRUNC(INDIRECT(ADDRESS(ROW(),COLUMN())))</formula>
    </cfRule>
  </conditionalFormatting>
  <conditionalFormatting sqref="AX149:BA150">
    <cfRule type="expression" dxfId="1491" priority="1218">
      <formula>INDIRECT(ADDRESS(ROW(),COLUMN()))=TRUNC(INDIRECT(ADDRESS(ROW(),COLUMN())))</formula>
    </cfRule>
  </conditionalFormatting>
  <conditionalFormatting sqref="S150">
    <cfRule type="expression" dxfId="1490" priority="1217">
      <formula>INDIRECT(ADDRESS(ROW(),COLUMN()))=TRUNC(INDIRECT(ADDRESS(ROW(),COLUMN())))</formula>
    </cfRule>
  </conditionalFormatting>
  <conditionalFormatting sqref="S149">
    <cfRule type="expression" dxfId="1489" priority="1216">
      <formula>INDIRECT(ADDRESS(ROW(),COLUMN()))=TRUNC(INDIRECT(ADDRESS(ROW(),COLUMN())))</formula>
    </cfRule>
  </conditionalFormatting>
  <conditionalFormatting sqref="T150:Y150">
    <cfRule type="expression" dxfId="1488" priority="1215">
      <formula>INDIRECT(ADDRESS(ROW(),COLUMN()))=TRUNC(INDIRECT(ADDRESS(ROW(),COLUMN())))</formula>
    </cfRule>
  </conditionalFormatting>
  <conditionalFormatting sqref="T149:Y149">
    <cfRule type="expression" dxfId="1487" priority="1214">
      <formula>INDIRECT(ADDRESS(ROW(),COLUMN()))=TRUNC(INDIRECT(ADDRESS(ROW(),COLUMN())))</formula>
    </cfRule>
  </conditionalFormatting>
  <conditionalFormatting sqref="Z150">
    <cfRule type="expression" dxfId="1486" priority="1213">
      <formula>INDIRECT(ADDRESS(ROW(),COLUMN()))=TRUNC(INDIRECT(ADDRESS(ROW(),COLUMN())))</formula>
    </cfRule>
  </conditionalFormatting>
  <conditionalFormatting sqref="Z149">
    <cfRule type="expression" dxfId="1485" priority="1212">
      <formula>INDIRECT(ADDRESS(ROW(),COLUMN()))=TRUNC(INDIRECT(ADDRESS(ROW(),COLUMN())))</formula>
    </cfRule>
  </conditionalFormatting>
  <conditionalFormatting sqref="AA150:AF150">
    <cfRule type="expression" dxfId="1484" priority="1211">
      <formula>INDIRECT(ADDRESS(ROW(),COLUMN()))=TRUNC(INDIRECT(ADDRESS(ROW(),COLUMN())))</formula>
    </cfRule>
  </conditionalFormatting>
  <conditionalFormatting sqref="AA149:AF149">
    <cfRule type="expression" dxfId="1483" priority="1210">
      <formula>INDIRECT(ADDRESS(ROW(),COLUMN()))=TRUNC(INDIRECT(ADDRESS(ROW(),COLUMN())))</formula>
    </cfRule>
  </conditionalFormatting>
  <conditionalFormatting sqref="AG150">
    <cfRule type="expression" dxfId="1482" priority="1209">
      <formula>INDIRECT(ADDRESS(ROW(),COLUMN()))=TRUNC(INDIRECT(ADDRESS(ROW(),COLUMN())))</formula>
    </cfRule>
  </conditionalFormatting>
  <conditionalFormatting sqref="AG149">
    <cfRule type="expression" dxfId="1481" priority="1208">
      <formula>INDIRECT(ADDRESS(ROW(),COLUMN()))=TRUNC(INDIRECT(ADDRESS(ROW(),COLUMN())))</formula>
    </cfRule>
  </conditionalFormatting>
  <conditionalFormatting sqref="AH150:AM150">
    <cfRule type="expression" dxfId="1480" priority="1207">
      <formula>INDIRECT(ADDRESS(ROW(),COLUMN()))=TRUNC(INDIRECT(ADDRESS(ROW(),COLUMN())))</formula>
    </cfRule>
  </conditionalFormatting>
  <conditionalFormatting sqref="AH149:AM149">
    <cfRule type="expression" dxfId="1479" priority="1206">
      <formula>INDIRECT(ADDRESS(ROW(),COLUMN()))=TRUNC(INDIRECT(ADDRESS(ROW(),COLUMN())))</formula>
    </cfRule>
  </conditionalFormatting>
  <conditionalFormatting sqref="AN150">
    <cfRule type="expression" dxfId="1478" priority="1205">
      <formula>INDIRECT(ADDRESS(ROW(),COLUMN()))=TRUNC(INDIRECT(ADDRESS(ROW(),COLUMN())))</formula>
    </cfRule>
  </conditionalFormatting>
  <conditionalFormatting sqref="AN149">
    <cfRule type="expression" dxfId="1477" priority="1204">
      <formula>INDIRECT(ADDRESS(ROW(),COLUMN()))=TRUNC(INDIRECT(ADDRESS(ROW(),COLUMN())))</formula>
    </cfRule>
  </conditionalFormatting>
  <conditionalFormatting sqref="AO150:AT150">
    <cfRule type="expression" dxfId="1476" priority="1203">
      <formula>INDIRECT(ADDRESS(ROW(),COLUMN()))=TRUNC(INDIRECT(ADDRESS(ROW(),COLUMN())))</formula>
    </cfRule>
  </conditionalFormatting>
  <conditionalFormatting sqref="AO149:AT149">
    <cfRule type="expression" dxfId="1475" priority="1202">
      <formula>INDIRECT(ADDRESS(ROW(),COLUMN()))=TRUNC(INDIRECT(ADDRESS(ROW(),COLUMN())))</formula>
    </cfRule>
  </conditionalFormatting>
  <conditionalFormatting sqref="AU150">
    <cfRule type="expression" dxfId="1474" priority="1201">
      <formula>INDIRECT(ADDRESS(ROW(),COLUMN()))=TRUNC(INDIRECT(ADDRESS(ROW(),COLUMN())))</formula>
    </cfRule>
  </conditionalFormatting>
  <conditionalFormatting sqref="AU149">
    <cfRule type="expression" dxfId="1473" priority="1200">
      <formula>INDIRECT(ADDRESS(ROW(),COLUMN()))=TRUNC(INDIRECT(ADDRESS(ROW(),COLUMN())))</formula>
    </cfRule>
  </conditionalFormatting>
  <conditionalFormatting sqref="AV150:AW150">
    <cfRule type="expression" dxfId="1472" priority="1199">
      <formula>INDIRECT(ADDRESS(ROW(),COLUMN()))=TRUNC(INDIRECT(ADDRESS(ROW(),COLUMN())))</formula>
    </cfRule>
  </conditionalFormatting>
  <conditionalFormatting sqref="AV149:AW149">
    <cfRule type="expression" dxfId="1471" priority="1198">
      <formula>INDIRECT(ADDRESS(ROW(),COLUMN()))=TRUNC(INDIRECT(ADDRESS(ROW(),COLUMN())))</formula>
    </cfRule>
  </conditionalFormatting>
  <conditionalFormatting sqref="AX152:BA153">
    <cfRule type="expression" dxfId="1470" priority="1197">
      <formula>INDIRECT(ADDRESS(ROW(),COLUMN()))=TRUNC(INDIRECT(ADDRESS(ROW(),COLUMN())))</formula>
    </cfRule>
  </conditionalFormatting>
  <conditionalFormatting sqref="S153">
    <cfRule type="expression" dxfId="1469" priority="1196">
      <formula>INDIRECT(ADDRESS(ROW(),COLUMN()))=TRUNC(INDIRECT(ADDRESS(ROW(),COLUMN())))</formula>
    </cfRule>
  </conditionalFormatting>
  <conditionalFormatting sqref="S152">
    <cfRule type="expression" dxfId="1468" priority="1195">
      <formula>INDIRECT(ADDRESS(ROW(),COLUMN()))=TRUNC(INDIRECT(ADDRESS(ROW(),COLUMN())))</formula>
    </cfRule>
  </conditionalFormatting>
  <conditionalFormatting sqref="T153:Y153">
    <cfRule type="expression" dxfId="1467" priority="1194">
      <formula>INDIRECT(ADDRESS(ROW(),COLUMN()))=TRUNC(INDIRECT(ADDRESS(ROW(),COLUMN())))</formula>
    </cfRule>
  </conditionalFormatting>
  <conditionalFormatting sqref="T152:Y152">
    <cfRule type="expression" dxfId="1466" priority="1193">
      <formula>INDIRECT(ADDRESS(ROW(),COLUMN()))=TRUNC(INDIRECT(ADDRESS(ROW(),COLUMN())))</formula>
    </cfRule>
  </conditionalFormatting>
  <conditionalFormatting sqref="Z153">
    <cfRule type="expression" dxfId="1465" priority="1192">
      <formula>INDIRECT(ADDRESS(ROW(),COLUMN()))=TRUNC(INDIRECT(ADDRESS(ROW(),COLUMN())))</formula>
    </cfRule>
  </conditionalFormatting>
  <conditionalFormatting sqref="Z152">
    <cfRule type="expression" dxfId="1464" priority="1191">
      <formula>INDIRECT(ADDRESS(ROW(),COLUMN()))=TRUNC(INDIRECT(ADDRESS(ROW(),COLUMN())))</formula>
    </cfRule>
  </conditionalFormatting>
  <conditionalFormatting sqref="AA153:AF153">
    <cfRule type="expression" dxfId="1463" priority="1190">
      <formula>INDIRECT(ADDRESS(ROW(),COLUMN()))=TRUNC(INDIRECT(ADDRESS(ROW(),COLUMN())))</formula>
    </cfRule>
  </conditionalFormatting>
  <conditionalFormatting sqref="AA152:AF152">
    <cfRule type="expression" dxfId="1462" priority="1189">
      <formula>INDIRECT(ADDRESS(ROW(),COLUMN()))=TRUNC(INDIRECT(ADDRESS(ROW(),COLUMN())))</formula>
    </cfRule>
  </conditionalFormatting>
  <conditionalFormatting sqref="AG153">
    <cfRule type="expression" dxfId="1461" priority="1188">
      <formula>INDIRECT(ADDRESS(ROW(),COLUMN()))=TRUNC(INDIRECT(ADDRESS(ROW(),COLUMN())))</formula>
    </cfRule>
  </conditionalFormatting>
  <conditionalFormatting sqref="AG152">
    <cfRule type="expression" dxfId="1460" priority="1187">
      <formula>INDIRECT(ADDRESS(ROW(),COLUMN()))=TRUNC(INDIRECT(ADDRESS(ROW(),COLUMN())))</formula>
    </cfRule>
  </conditionalFormatting>
  <conditionalFormatting sqref="AH153:AM153">
    <cfRule type="expression" dxfId="1459" priority="1186">
      <formula>INDIRECT(ADDRESS(ROW(),COLUMN()))=TRUNC(INDIRECT(ADDRESS(ROW(),COLUMN())))</formula>
    </cfRule>
  </conditionalFormatting>
  <conditionalFormatting sqref="AH152:AM152">
    <cfRule type="expression" dxfId="1458" priority="1185">
      <formula>INDIRECT(ADDRESS(ROW(),COLUMN()))=TRUNC(INDIRECT(ADDRESS(ROW(),COLUMN())))</formula>
    </cfRule>
  </conditionalFormatting>
  <conditionalFormatting sqref="AN153">
    <cfRule type="expression" dxfId="1457" priority="1184">
      <formula>INDIRECT(ADDRESS(ROW(),COLUMN()))=TRUNC(INDIRECT(ADDRESS(ROW(),COLUMN())))</formula>
    </cfRule>
  </conditionalFormatting>
  <conditionalFormatting sqref="AN152">
    <cfRule type="expression" dxfId="1456" priority="1183">
      <formula>INDIRECT(ADDRESS(ROW(),COLUMN()))=TRUNC(INDIRECT(ADDRESS(ROW(),COLUMN())))</formula>
    </cfRule>
  </conditionalFormatting>
  <conditionalFormatting sqref="AO153:AT153">
    <cfRule type="expression" dxfId="1455" priority="1182">
      <formula>INDIRECT(ADDRESS(ROW(),COLUMN()))=TRUNC(INDIRECT(ADDRESS(ROW(),COLUMN())))</formula>
    </cfRule>
  </conditionalFormatting>
  <conditionalFormatting sqref="AO152:AT152">
    <cfRule type="expression" dxfId="1454" priority="1181">
      <formula>INDIRECT(ADDRESS(ROW(),COLUMN()))=TRUNC(INDIRECT(ADDRESS(ROW(),COLUMN())))</formula>
    </cfRule>
  </conditionalFormatting>
  <conditionalFormatting sqref="AU153">
    <cfRule type="expression" dxfId="1453" priority="1180">
      <formula>INDIRECT(ADDRESS(ROW(),COLUMN()))=TRUNC(INDIRECT(ADDRESS(ROW(),COLUMN())))</formula>
    </cfRule>
  </conditionalFormatting>
  <conditionalFormatting sqref="AU152">
    <cfRule type="expression" dxfId="1452" priority="1179">
      <formula>INDIRECT(ADDRESS(ROW(),COLUMN()))=TRUNC(INDIRECT(ADDRESS(ROW(),COLUMN())))</formula>
    </cfRule>
  </conditionalFormatting>
  <conditionalFormatting sqref="AV153:AW153">
    <cfRule type="expression" dxfId="1451" priority="1178">
      <formula>INDIRECT(ADDRESS(ROW(),COLUMN()))=TRUNC(INDIRECT(ADDRESS(ROW(),COLUMN())))</formula>
    </cfRule>
  </conditionalFormatting>
  <conditionalFormatting sqref="AV152:AW152">
    <cfRule type="expression" dxfId="1450" priority="1177">
      <formula>INDIRECT(ADDRESS(ROW(),COLUMN()))=TRUNC(INDIRECT(ADDRESS(ROW(),COLUMN())))</formula>
    </cfRule>
  </conditionalFormatting>
  <conditionalFormatting sqref="AX155:BA156">
    <cfRule type="expression" dxfId="1449" priority="1176">
      <formula>INDIRECT(ADDRESS(ROW(),COLUMN()))=TRUNC(INDIRECT(ADDRESS(ROW(),COLUMN())))</formula>
    </cfRule>
  </conditionalFormatting>
  <conditionalFormatting sqref="S156">
    <cfRule type="expression" dxfId="1448" priority="1175">
      <formula>INDIRECT(ADDRESS(ROW(),COLUMN()))=TRUNC(INDIRECT(ADDRESS(ROW(),COLUMN())))</formula>
    </cfRule>
  </conditionalFormatting>
  <conditionalFormatting sqref="S155">
    <cfRule type="expression" dxfId="1447" priority="1174">
      <formula>INDIRECT(ADDRESS(ROW(),COLUMN()))=TRUNC(INDIRECT(ADDRESS(ROW(),COLUMN())))</formula>
    </cfRule>
  </conditionalFormatting>
  <conditionalFormatting sqref="T156:Y156">
    <cfRule type="expression" dxfId="1446" priority="1173">
      <formula>INDIRECT(ADDRESS(ROW(),COLUMN()))=TRUNC(INDIRECT(ADDRESS(ROW(),COLUMN())))</formula>
    </cfRule>
  </conditionalFormatting>
  <conditionalFormatting sqref="T155:Y155">
    <cfRule type="expression" dxfId="1445" priority="1172">
      <formula>INDIRECT(ADDRESS(ROW(),COLUMN()))=TRUNC(INDIRECT(ADDRESS(ROW(),COLUMN())))</formula>
    </cfRule>
  </conditionalFormatting>
  <conditionalFormatting sqref="Z156">
    <cfRule type="expression" dxfId="1444" priority="1171">
      <formula>INDIRECT(ADDRESS(ROW(),COLUMN()))=TRUNC(INDIRECT(ADDRESS(ROW(),COLUMN())))</formula>
    </cfRule>
  </conditionalFormatting>
  <conditionalFormatting sqref="Z155">
    <cfRule type="expression" dxfId="1443" priority="1170">
      <formula>INDIRECT(ADDRESS(ROW(),COLUMN()))=TRUNC(INDIRECT(ADDRESS(ROW(),COLUMN())))</formula>
    </cfRule>
  </conditionalFormatting>
  <conditionalFormatting sqref="AA156:AF156">
    <cfRule type="expression" dxfId="1442" priority="1169">
      <formula>INDIRECT(ADDRESS(ROW(),COLUMN()))=TRUNC(INDIRECT(ADDRESS(ROW(),COLUMN())))</formula>
    </cfRule>
  </conditionalFormatting>
  <conditionalFormatting sqref="AA155:AF155">
    <cfRule type="expression" dxfId="1441" priority="1168">
      <formula>INDIRECT(ADDRESS(ROW(),COLUMN()))=TRUNC(INDIRECT(ADDRESS(ROW(),COLUMN())))</formula>
    </cfRule>
  </conditionalFormatting>
  <conditionalFormatting sqref="AG156">
    <cfRule type="expression" dxfId="1440" priority="1167">
      <formula>INDIRECT(ADDRESS(ROW(),COLUMN()))=TRUNC(INDIRECT(ADDRESS(ROW(),COLUMN())))</formula>
    </cfRule>
  </conditionalFormatting>
  <conditionalFormatting sqref="AG155">
    <cfRule type="expression" dxfId="1439" priority="1166">
      <formula>INDIRECT(ADDRESS(ROW(),COLUMN()))=TRUNC(INDIRECT(ADDRESS(ROW(),COLUMN())))</formula>
    </cfRule>
  </conditionalFormatting>
  <conditionalFormatting sqref="AH156:AM156">
    <cfRule type="expression" dxfId="1438" priority="1165">
      <formula>INDIRECT(ADDRESS(ROW(),COLUMN()))=TRUNC(INDIRECT(ADDRESS(ROW(),COLUMN())))</formula>
    </cfRule>
  </conditionalFormatting>
  <conditionalFormatting sqref="AH155:AM155">
    <cfRule type="expression" dxfId="1437" priority="1164">
      <formula>INDIRECT(ADDRESS(ROW(),COLUMN()))=TRUNC(INDIRECT(ADDRESS(ROW(),COLUMN())))</formula>
    </cfRule>
  </conditionalFormatting>
  <conditionalFormatting sqref="AN156">
    <cfRule type="expression" dxfId="1436" priority="1163">
      <formula>INDIRECT(ADDRESS(ROW(),COLUMN()))=TRUNC(INDIRECT(ADDRESS(ROW(),COLUMN())))</formula>
    </cfRule>
  </conditionalFormatting>
  <conditionalFormatting sqref="AN155">
    <cfRule type="expression" dxfId="1435" priority="1162">
      <formula>INDIRECT(ADDRESS(ROW(),COLUMN()))=TRUNC(INDIRECT(ADDRESS(ROW(),COLUMN())))</formula>
    </cfRule>
  </conditionalFormatting>
  <conditionalFormatting sqref="AO156:AT156">
    <cfRule type="expression" dxfId="1434" priority="1161">
      <formula>INDIRECT(ADDRESS(ROW(),COLUMN()))=TRUNC(INDIRECT(ADDRESS(ROW(),COLUMN())))</formula>
    </cfRule>
  </conditionalFormatting>
  <conditionalFormatting sqref="AO155:AT155">
    <cfRule type="expression" dxfId="1433" priority="1160">
      <formula>INDIRECT(ADDRESS(ROW(),COLUMN()))=TRUNC(INDIRECT(ADDRESS(ROW(),COLUMN())))</formula>
    </cfRule>
  </conditionalFormatting>
  <conditionalFormatting sqref="AU156">
    <cfRule type="expression" dxfId="1432" priority="1159">
      <formula>INDIRECT(ADDRESS(ROW(),COLUMN()))=TRUNC(INDIRECT(ADDRESS(ROW(),COLUMN())))</formula>
    </cfRule>
  </conditionalFormatting>
  <conditionalFormatting sqref="AU155">
    <cfRule type="expression" dxfId="1431" priority="1158">
      <formula>INDIRECT(ADDRESS(ROW(),COLUMN()))=TRUNC(INDIRECT(ADDRESS(ROW(),COLUMN())))</formula>
    </cfRule>
  </conditionalFormatting>
  <conditionalFormatting sqref="AV156:AW156">
    <cfRule type="expression" dxfId="1430" priority="1157">
      <formula>INDIRECT(ADDRESS(ROW(),COLUMN()))=TRUNC(INDIRECT(ADDRESS(ROW(),COLUMN())))</formula>
    </cfRule>
  </conditionalFormatting>
  <conditionalFormatting sqref="AV155:AW155">
    <cfRule type="expression" dxfId="1429" priority="1156">
      <formula>INDIRECT(ADDRESS(ROW(),COLUMN()))=TRUNC(INDIRECT(ADDRESS(ROW(),COLUMN())))</formula>
    </cfRule>
  </conditionalFormatting>
  <conditionalFormatting sqref="AX158:BA159">
    <cfRule type="expression" dxfId="1428" priority="1155">
      <formula>INDIRECT(ADDRESS(ROW(),COLUMN()))=TRUNC(INDIRECT(ADDRESS(ROW(),COLUMN())))</formula>
    </cfRule>
  </conditionalFormatting>
  <conditionalFormatting sqref="S159">
    <cfRule type="expression" dxfId="1427" priority="1154">
      <formula>INDIRECT(ADDRESS(ROW(),COLUMN()))=TRUNC(INDIRECT(ADDRESS(ROW(),COLUMN())))</formula>
    </cfRule>
  </conditionalFormatting>
  <conditionalFormatting sqref="S158">
    <cfRule type="expression" dxfId="1426" priority="1153">
      <formula>INDIRECT(ADDRESS(ROW(),COLUMN()))=TRUNC(INDIRECT(ADDRESS(ROW(),COLUMN())))</formula>
    </cfRule>
  </conditionalFormatting>
  <conditionalFormatting sqref="T159:Y159">
    <cfRule type="expression" dxfId="1425" priority="1152">
      <formula>INDIRECT(ADDRESS(ROW(),COLUMN()))=TRUNC(INDIRECT(ADDRESS(ROW(),COLUMN())))</formula>
    </cfRule>
  </conditionalFormatting>
  <conditionalFormatting sqref="T158:Y158">
    <cfRule type="expression" dxfId="1424" priority="1151">
      <formula>INDIRECT(ADDRESS(ROW(),COLUMN()))=TRUNC(INDIRECT(ADDRESS(ROW(),COLUMN())))</formula>
    </cfRule>
  </conditionalFormatting>
  <conditionalFormatting sqref="Z159">
    <cfRule type="expression" dxfId="1423" priority="1150">
      <formula>INDIRECT(ADDRESS(ROW(),COLUMN()))=TRUNC(INDIRECT(ADDRESS(ROW(),COLUMN())))</formula>
    </cfRule>
  </conditionalFormatting>
  <conditionalFormatting sqref="Z158">
    <cfRule type="expression" dxfId="1422" priority="1149">
      <formula>INDIRECT(ADDRESS(ROW(),COLUMN()))=TRUNC(INDIRECT(ADDRESS(ROW(),COLUMN())))</formula>
    </cfRule>
  </conditionalFormatting>
  <conditionalFormatting sqref="AA159:AF159">
    <cfRule type="expression" dxfId="1421" priority="1148">
      <formula>INDIRECT(ADDRESS(ROW(),COLUMN()))=TRUNC(INDIRECT(ADDRESS(ROW(),COLUMN())))</formula>
    </cfRule>
  </conditionalFormatting>
  <conditionalFormatting sqref="AA158:AF158">
    <cfRule type="expression" dxfId="1420" priority="1147">
      <formula>INDIRECT(ADDRESS(ROW(),COLUMN()))=TRUNC(INDIRECT(ADDRESS(ROW(),COLUMN())))</formula>
    </cfRule>
  </conditionalFormatting>
  <conditionalFormatting sqref="AG159">
    <cfRule type="expression" dxfId="1419" priority="1146">
      <formula>INDIRECT(ADDRESS(ROW(),COLUMN()))=TRUNC(INDIRECT(ADDRESS(ROW(),COLUMN())))</formula>
    </cfRule>
  </conditionalFormatting>
  <conditionalFormatting sqref="AG158">
    <cfRule type="expression" dxfId="1418" priority="1145">
      <formula>INDIRECT(ADDRESS(ROW(),COLUMN()))=TRUNC(INDIRECT(ADDRESS(ROW(),COLUMN())))</formula>
    </cfRule>
  </conditionalFormatting>
  <conditionalFormatting sqref="AH159:AM159">
    <cfRule type="expression" dxfId="1417" priority="1144">
      <formula>INDIRECT(ADDRESS(ROW(),COLUMN()))=TRUNC(INDIRECT(ADDRESS(ROW(),COLUMN())))</formula>
    </cfRule>
  </conditionalFormatting>
  <conditionalFormatting sqref="AH158:AM158">
    <cfRule type="expression" dxfId="1416" priority="1143">
      <formula>INDIRECT(ADDRESS(ROW(),COLUMN()))=TRUNC(INDIRECT(ADDRESS(ROW(),COLUMN())))</formula>
    </cfRule>
  </conditionalFormatting>
  <conditionalFormatting sqref="AN159">
    <cfRule type="expression" dxfId="1415" priority="1142">
      <formula>INDIRECT(ADDRESS(ROW(),COLUMN()))=TRUNC(INDIRECT(ADDRESS(ROW(),COLUMN())))</formula>
    </cfRule>
  </conditionalFormatting>
  <conditionalFormatting sqref="AN158">
    <cfRule type="expression" dxfId="1414" priority="1141">
      <formula>INDIRECT(ADDRESS(ROW(),COLUMN()))=TRUNC(INDIRECT(ADDRESS(ROW(),COLUMN())))</formula>
    </cfRule>
  </conditionalFormatting>
  <conditionalFormatting sqref="AO159:AT159">
    <cfRule type="expression" dxfId="1413" priority="1140">
      <formula>INDIRECT(ADDRESS(ROW(),COLUMN()))=TRUNC(INDIRECT(ADDRESS(ROW(),COLUMN())))</formula>
    </cfRule>
  </conditionalFormatting>
  <conditionalFormatting sqref="AO158:AT158">
    <cfRule type="expression" dxfId="1412" priority="1139">
      <formula>INDIRECT(ADDRESS(ROW(),COLUMN()))=TRUNC(INDIRECT(ADDRESS(ROW(),COLUMN())))</formula>
    </cfRule>
  </conditionalFormatting>
  <conditionalFormatting sqref="AU159">
    <cfRule type="expression" dxfId="1411" priority="1138">
      <formula>INDIRECT(ADDRESS(ROW(),COLUMN()))=TRUNC(INDIRECT(ADDRESS(ROW(),COLUMN())))</formula>
    </cfRule>
  </conditionalFormatting>
  <conditionalFormatting sqref="AU158">
    <cfRule type="expression" dxfId="1410" priority="1137">
      <formula>INDIRECT(ADDRESS(ROW(),COLUMN()))=TRUNC(INDIRECT(ADDRESS(ROW(),COLUMN())))</formula>
    </cfRule>
  </conditionalFormatting>
  <conditionalFormatting sqref="AV159:AW159">
    <cfRule type="expression" dxfId="1409" priority="1136">
      <formula>INDIRECT(ADDRESS(ROW(),COLUMN()))=TRUNC(INDIRECT(ADDRESS(ROW(),COLUMN())))</formula>
    </cfRule>
  </conditionalFormatting>
  <conditionalFormatting sqref="AV158:AW158">
    <cfRule type="expression" dxfId="1408" priority="1135">
      <formula>INDIRECT(ADDRESS(ROW(),COLUMN()))=TRUNC(INDIRECT(ADDRESS(ROW(),COLUMN())))</formula>
    </cfRule>
  </conditionalFormatting>
  <conditionalFormatting sqref="AX161:BA162">
    <cfRule type="expression" dxfId="1407" priority="1134">
      <formula>INDIRECT(ADDRESS(ROW(),COLUMN()))=TRUNC(INDIRECT(ADDRESS(ROW(),COLUMN())))</formula>
    </cfRule>
  </conditionalFormatting>
  <conditionalFormatting sqref="S162">
    <cfRule type="expression" dxfId="1406" priority="1133">
      <formula>INDIRECT(ADDRESS(ROW(),COLUMN()))=TRUNC(INDIRECT(ADDRESS(ROW(),COLUMN())))</formula>
    </cfRule>
  </conditionalFormatting>
  <conditionalFormatting sqref="S161">
    <cfRule type="expression" dxfId="1405" priority="1132">
      <formula>INDIRECT(ADDRESS(ROW(),COLUMN()))=TRUNC(INDIRECT(ADDRESS(ROW(),COLUMN())))</formula>
    </cfRule>
  </conditionalFormatting>
  <conditionalFormatting sqref="T162:Y162">
    <cfRule type="expression" dxfId="1404" priority="1131">
      <formula>INDIRECT(ADDRESS(ROW(),COLUMN()))=TRUNC(INDIRECT(ADDRESS(ROW(),COLUMN())))</formula>
    </cfRule>
  </conditionalFormatting>
  <conditionalFormatting sqref="T161:Y161">
    <cfRule type="expression" dxfId="1403" priority="1130">
      <formula>INDIRECT(ADDRESS(ROW(),COLUMN()))=TRUNC(INDIRECT(ADDRESS(ROW(),COLUMN())))</formula>
    </cfRule>
  </conditionalFormatting>
  <conditionalFormatting sqref="Z162">
    <cfRule type="expression" dxfId="1402" priority="1129">
      <formula>INDIRECT(ADDRESS(ROW(),COLUMN()))=TRUNC(INDIRECT(ADDRESS(ROW(),COLUMN())))</formula>
    </cfRule>
  </conditionalFormatting>
  <conditionalFormatting sqref="Z161">
    <cfRule type="expression" dxfId="1401" priority="1128">
      <formula>INDIRECT(ADDRESS(ROW(),COLUMN()))=TRUNC(INDIRECT(ADDRESS(ROW(),COLUMN())))</formula>
    </cfRule>
  </conditionalFormatting>
  <conditionalFormatting sqref="AA162:AF162">
    <cfRule type="expression" dxfId="1400" priority="1127">
      <formula>INDIRECT(ADDRESS(ROW(),COLUMN()))=TRUNC(INDIRECT(ADDRESS(ROW(),COLUMN())))</formula>
    </cfRule>
  </conditionalFormatting>
  <conditionalFormatting sqref="AA161:AF161">
    <cfRule type="expression" dxfId="1399" priority="1126">
      <formula>INDIRECT(ADDRESS(ROW(),COLUMN()))=TRUNC(INDIRECT(ADDRESS(ROW(),COLUMN())))</formula>
    </cfRule>
  </conditionalFormatting>
  <conditionalFormatting sqref="AG162">
    <cfRule type="expression" dxfId="1398" priority="1125">
      <formula>INDIRECT(ADDRESS(ROW(),COLUMN()))=TRUNC(INDIRECT(ADDRESS(ROW(),COLUMN())))</formula>
    </cfRule>
  </conditionalFormatting>
  <conditionalFormatting sqref="AG161">
    <cfRule type="expression" dxfId="1397" priority="1124">
      <formula>INDIRECT(ADDRESS(ROW(),COLUMN()))=TRUNC(INDIRECT(ADDRESS(ROW(),COLUMN())))</formula>
    </cfRule>
  </conditionalFormatting>
  <conditionalFormatting sqref="AH162:AM162">
    <cfRule type="expression" dxfId="1396" priority="1123">
      <formula>INDIRECT(ADDRESS(ROW(),COLUMN()))=TRUNC(INDIRECT(ADDRESS(ROW(),COLUMN())))</formula>
    </cfRule>
  </conditionalFormatting>
  <conditionalFormatting sqref="AH161:AM161">
    <cfRule type="expression" dxfId="1395" priority="1122">
      <formula>INDIRECT(ADDRESS(ROW(),COLUMN()))=TRUNC(INDIRECT(ADDRESS(ROW(),COLUMN())))</formula>
    </cfRule>
  </conditionalFormatting>
  <conditionalFormatting sqref="AN162">
    <cfRule type="expression" dxfId="1394" priority="1121">
      <formula>INDIRECT(ADDRESS(ROW(),COLUMN()))=TRUNC(INDIRECT(ADDRESS(ROW(),COLUMN())))</formula>
    </cfRule>
  </conditionalFormatting>
  <conditionalFormatting sqref="AN161">
    <cfRule type="expression" dxfId="1393" priority="1120">
      <formula>INDIRECT(ADDRESS(ROW(),COLUMN()))=TRUNC(INDIRECT(ADDRESS(ROW(),COLUMN())))</formula>
    </cfRule>
  </conditionalFormatting>
  <conditionalFormatting sqref="AO162:AT162">
    <cfRule type="expression" dxfId="1392" priority="1119">
      <formula>INDIRECT(ADDRESS(ROW(),COLUMN()))=TRUNC(INDIRECT(ADDRESS(ROW(),COLUMN())))</formula>
    </cfRule>
  </conditionalFormatting>
  <conditionalFormatting sqref="AO161:AT161">
    <cfRule type="expression" dxfId="1391" priority="1118">
      <formula>INDIRECT(ADDRESS(ROW(),COLUMN()))=TRUNC(INDIRECT(ADDRESS(ROW(),COLUMN())))</formula>
    </cfRule>
  </conditionalFormatting>
  <conditionalFormatting sqref="AU162">
    <cfRule type="expression" dxfId="1390" priority="1117">
      <formula>INDIRECT(ADDRESS(ROW(),COLUMN()))=TRUNC(INDIRECT(ADDRESS(ROW(),COLUMN())))</formula>
    </cfRule>
  </conditionalFormatting>
  <conditionalFormatting sqref="AU161">
    <cfRule type="expression" dxfId="1389" priority="1116">
      <formula>INDIRECT(ADDRESS(ROW(),COLUMN()))=TRUNC(INDIRECT(ADDRESS(ROW(),COLUMN())))</formula>
    </cfRule>
  </conditionalFormatting>
  <conditionalFormatting sqref="AV162:AW162">
    <cfRule type="expression" dxfId="1388" priority="1115">
      <formula>INDIRECT(ADDRESS(ROW(),COLUMN()))=TRUNC(INDIRECT(ADDRESS(ROW(),COLUMN())))</formula>
    </cfRule>
  </conditionalFormatting>
  <conditionalFormatting sqref="AV161:AW161">
    <cfRule type="expression" dxfId="1387" priority="1114">
      <formula>INDIRECT(ADDRESS(ROW(),COLUMN()))=TRUNC(INDIRECT(ADDRESS(ROW(),COLUMN())))</formula>
    </cfRule>
  </conditionalFormatting>
  <conditionalFormatting sqref="AX164:BA165">
    <cfRule type="expression" dxfId="1386" priority="1113">
      <formula>INDIRECT(ADDRESS(ROW(),COLUMN()))=TRUNC(INDIRECT(ADDRESS(ROW(),COLUMN())))</formula>
    </cfRule>
  </conditionalFormatting>
  <conditionalFormatting sqref="S165">
    <cfRule type="expression" dxfId="1385" priority="1112">
      <formula>INDIRECT(ADDRESS(ROW(),COLUMN()))=TRUNC(INDIRECT(ADDRESS(ROW(),COLUMN())))</formula>
    </cfRule>
  </conditionalFormatting>
  <conditionalFormatting sqref="S164">
    <cfRule type="expression" dxfId="1384" priority="1111">
      <formula>INDIRECT(ADDRESS(ROW(),COLUMN()))=TRUNC(INDIRECT(ADDRESS(ROW(),COLUMN())))</formula>
    </cfRule>
  </conditionalFormatting>
  <conditionalFormatting sqref="T165:Y165">
    <cfRule type="expression" dxfId="1383" priority="1110">
      <formula>INDIRECT(ADDRESS(ROW(),COLUMN()))=TRUNC(INDIRECT(ADDRESS(ROW(),COLUMN())))</formula>
    </cfRule>
  </conditionalFormatting>
  <conditionalFormatting sqref="T164:Y164">
    <cfRule type="expression" dxfId="1382" priority="1109">
      <formula>INDIRECT(ADDRESS(ROW(),COLUMN()))=TRUNC(INDIRECT(ADDRESS(ROW(),COLUMN())))</formula>
    </cfRule>
  </conditionalFormatting>
  <conditionalFormatting sqref="Z165">
    <cfRule type="expression" dxfId="1381" priority="1108">
      <formula>INDIRECT(ADDRESS(ROW(),COLUMN()))=TRUNC(INDIRECT(ADDRESS(ROW(),COLUMN())))</formula>
    </cfRule>
  </conditionalFormatting>
  <conditionalFormatting sqref="Z164">
    <cfRule type="expression" dxfId="1380" priority="1107">
      <formula>INDIRECT(ADDRESS(ROW(),COLUMN()))=TRUNC(INDIRECT(ADDRESS(ROW(),COLUMN())))</formula>
    </cfRule>
  </conditionalFormatting>
  <conditionalFormatting sqref="AA165:AF165">
    <cfRule type="expression" dxfId="1379" priority="1106">
      <formula>INDIRECT(ADDRESS(ROW(),COLUMN()))=TRUNC(INDIRECT(ADDRESS(ROW(),COLUMN())))</formula>
    </cfRule>
  </conditionalFormatting>
  <conditionalFormatting sqref="AA164:AF164">
    <cfRule type="expression" dxfId="1378" priority="1105">
      <formula>INDIRECT(ADDRESS(ROW(),COLUMN()))=TRUNC(INDIRECT(ADDRESS(ROW(),COLUMN())))</formula>
    </cfRule>
  </conditionalFormatting>
  <conditionalFormatting sqref="AG165">
    <cfRule type="expression" dxfId="1377" priority="1104">
      <formula>INDIRECT(ADDRESS(ROW(),COLUMN()))=TRUNC(INDIRECT(ADDRESS(ROW(),COLUMN())))</formula>
    </cfRule>
  </conditionalFormatting>
  <conditionalFormatting sqref="AG164">
    <cfRule type="expression" dxfId="1376" priority="1103">
      <formula>INDIRECT(ADDRESS(ROW(),COLUMN()))=TRUNC(INDIRECT(ADDRESS(ROW(),COLUMN())))</formula>
    </cfRule>
  </conditionalFormatting>
  <conditionalFormatting sqref="AH165:AM165">
    <cfRule type="expression" dxfId="1375" priority="1102">
      <formula>INDIRECT(ADDRESS(ROW(),COLUMN()))=TRUNC(INDIRECT(ADDRESS(ROW(),COLUMN())))</formula>
    </cfRule>
  </conditionalFormatting>
  <conditionalFormatting sqref="AH164:AM164">
    <cfRule type="expression" dxfId="1374" priority="1101">
      <formula>INDIRECT(ADDRESS(ROW(),COLUMN()))=TRUNC(INDIRECT(ADDRESS(ROW(),COLUMN())))</formula>
    </cfRule>
  </conditionalFormatting>
  <conditionalFormatting sqref="AN165">
    <cfRule type="expression" dxfId="1373" priority="1100">
      <formula>INDIRECT(ADDRESS(ROW(),COLUMN()))=TRUNC(INDIRECT(ADDRESS(ROW(),COLUMN())))</formula>
    </cfRule>
  </conditionalFormatting>
  <conditionalFormatting sqref="AN164">
    <cfRule type="expression" dxfId="1372" priority="1099">
      <formula>INDIRECT(ADDRESS(ROW(),COLUMN()))=TRUNC(INDIRECT(ADDRESS(ROW(),COLUMN())))</formula>
    </cfRule>
  </conditionalFormatting>
  <conditionalFormatting sqref="AO165:AT165">
    <cfRule type="expression" dxfId="1371" priority="1098">
      <formula>INDIRECT(ADDRESS(ROW(),COLUMN()))=TRUNC(INDIRECT(ADDRESS(ROW(),COLUMN())))</formula>
    </cfRule>
  </conditionalFormatting>
  <conditionalFormatting sqref="AO164:AT164">
    <cfRule type="expression" dxfId="1370" priority="1097">
      <formula>INDIRECT(ADDRESS(ROW(),COLUMN()))=TRUNC(INDIRECT(ADDRESS(ROW(),COLUMN())))</formula>
    </cfRule>
  </conditionalFormatting>
  <conditionalFormatting sqref="AU165">
    <cfRule type="expression" dxfId="1369" priority="1096">
      <formula>INDIRECT(ADDRESS(ROW(),COLUMN()))=TRUNC(INDIRECT(ADDRESS(ROW(),COLUMN())))</formula>
    </cfRule>
  </conditionalFormatting>
  <conditionalFormatting sqref="AU164">
    <cfRule type="expression" dxfId="1368" priority="1095">
      <formula>INDIRECT(ADDRESS(ROW(),COLUMN()))=TRUNC(INDIRECT(ADDRESS(ROW(),COLUMN())))</formula>
    </cfRule>
  </conditionalFormatting>
  <conditionalFormatting sqref="AV165:AW165">
    <cfRule type="expression" dxfId="1367" priority="1094">
      <formula>INDIRECT(ADDRESS(ROW(),COLUMN()))=TRUNC(INDIRECT(ADDRESS(ROW(),COLUMN())))</formula>
    </cfRule>
  </conditionalFormatting>
  <conditionalFormatting sqref="AV164:AW164">
    <cfRule type="expression" dxfId="1366" priority="1093">
      <formula>INDIRECT(ADDRESS(ROW(),COLUMN()))=TRUNC(INDIRECT(ADDRESS(ROW(),COLUMN())))</formula>
    </cfRule>
  </conditionalFormatting>
  <conditionalFormatting sqref="AX167:BA168">
    <cfRule type="expression" dxfId="1365" priority="1092">
      <formula>INDIRECT(ADDRESS(ROW(),COLUMN()))=TRUNC(INDIRECT(ADDRESS(ROW(),COLUMN())))</formula>
    </cfRule>
  </conditionalFormatting>
  <conditionalFormatting sqref="S168">
    <cfRule type="expression" dxfId="1364" priority="1091">
      <formula>INDIRECT(ADDRESS(ROW(),COLUMN()))=TRUNC(INDIRECT(ADDRESS(ROW(),COLUMN())))</formula>
    </cfRule>
  </conditionalFormatting>
  <conditionalFormatting sqref="S167">
    <cfRule type="expression" dxfId="1363" priority="1090">
      <formula>INDIRECT(ADDRESS(ROW(),COLUMN()))=TRUNC(INDIRECT(ADDRESS(ROW(),COLUMN())))</formula>
    </cfRule>
  </conditionalFormatting>
  <conditionalFormatting sqref="T168:Y168">
    <cfRule type="expression" dxfId="1362" priority="1089">
      <formula>INDIRECT(ADDRESS(ROW(),COLUMN()))=TRUNC(INDIRECT(ADDRESS(ROW(),COLUMN())))</formula>
    </cfRule>
  </conditionalFormatting>
  <conditionalFormatting sqref="T167:Y167">
    <cfRule type="expression" dxfId="1361" priority="1088">
      <formula>INDIRECT(ADDRESS(ROW(),COLUMN()))=TRUNC(INDIRECT(ADDRESS(ROW(),COLUMN())))</formula>
    </cfRule>
  </conditionalFormatting>
  <conditionalFormatting sqref="Z168">
    <cfRule type="expression" dxfId="1360" priority="1087">
      <formula>INDIRECT(ADDRESS(ROW(),COLUMN()))=TRUNC(INDIRECT(ADDRESS(ROW(),COLUMN())))</formula>
    </cfRule>
  </conditionalFormatting>
  <conditionalFormatting sqref="Z167">
    <cfRule type="expression" dxfId="1359" priority="1086">
      <formula>INDIRECT(ADDRESS(ROW(),COLUMN()))=TRUNC(INDIRECT(ADDRESS(ROW(),COLUMN())))</formula>
    </cfRule>
  </conditionalFormatting>
  <conditionalFormatting sqref="AA168:AF168">
    <cfRule type="expression" dxfId="1358" priority="1085">
      <formula>INDIRECT(ADDRESS(ROW(),COLUMN()))=TRUNC(INDIRECT(ADDRESS(ROW(),COLUMN())))</formula>
    </cfRule>
  </conditionalFormatting>
  <conditionalFormatting sqref="AA167:AF167">
    <cfRule type="expression" dxfId="1357" priority="1084">
      <formula>INDIRECT(ADDRESS(ROW(),COLUMN()))=TRUNC(INDIRECT(ADDRESS(ROW(),COLUMN())))</formula>
    </cfRule>
  </conditionalFormatting>
  <conditionalFormatting sqref="AG168">
    <cfRule type="expression" dxfId="1356" priority="1083">
      <formula>INDIRECT(ADDRESS(ROW(),COLUMN()))=TRUNC(INDIRECT(ADDRESS(ROW(),COLUMN())))</formula>
    </cfRule>
  </conditionalFormatting>
  <conditionalFormatting sqref="AG167">
    <cfRule type="expression" dxfId="1355" priority="1082">
      <formula>INDIRECT(ADDRESS(ROW(),COLUMN()))=TRUNC(INDIRECT(ADDRESS(ROW(),COLUMN())))</formula>
    </cfRule>
  </conditionalFormatting>
  <conditionalFormatting sqref="AH168:AM168">
    <cfRule type="expression" dxfId="1354" priority="1081">
      <formula>INDIRECT(ADDRESS(ROW(),COLUMN()))=TRUNC(INDIRECT(ADDRESS(ROW(),COLUMN())))</formula>
    </cfRule>
  </conditionalFormatting>
  <conditionalFormatting sqref="AH167:AM167">
    <cfRule type="expression" dxfId="1353" priority="1080">
      <formula>INDIRECT(ADDRESS(ROW(),COLUMN()))=TRUNC(INDIRECT(ADDRESS(ROW(),COLUMN())))</formula>
    </cfRule>
  </conditionalFormatting>
  <conditionalFormatting sqref="AN168">
    <cfRule type="expression" dxfId="1352" priority="1079">
      <formula>INDIRECT(ADDRESS(ROW(),COLUMN()))=TRUNC(INDIRECT(ADDRESS(ROW(),COLUMN())))</formula>
    </cfRule>
  </conditionalFormatting>
  <conditionalFormatting sqref="AN167">
    <cfRule type="expression" dxfId="1351" priority="1078">
      <formula>INDIRECT(ADDRESS(ROW(),COLUMN()))=TRUNC(INDIRECT(ADDRESS(ROW(),COLUMN())))</formula>
    </cfRule>
  </conditionalFormatting>
  <conditionalFormatting sqref="AO168:AT168">
    <cfRule type="expression" dxfId="1350" priority="1077">
      <formula>INDIRECT(ADDRESS(ROW(),COLUMN()))=TRUNC(INDIRECT(ADDRESS(ROW(),COLUMN())))</formula>
    </cfRule>
  </conditionalFormatting>
  <conditionalFormatting sqref="AO167:AT167">
    <cfRule type="expression" dxfId="1349" priority="1076">
      <formula>INDIRECT(ADDRESS(ROW(),COLUMN()))=TRUNC(INDIRECT(ADDRESS(ROW(),COLUMN())))</formula>
    </cfRule>
  </conditionalFormatting>
  <conditionalFormatting sqref="AU168">
    <cfRule type="expression" dxfId="1348" priority="1075">
      <formula>INDIRECT(ADDRESS(ROW(),COLUMN()))=TRUNC(INDIRECT(ADDRESS(ROW(),COLUMN())))</formula>
    </cfRule>
  </conditionalFormatting>
  <conditionalFormatting sqref="AU167">
    <cfRule type="expression" dxfId="1347" priority="1074">
      <formula>INDIRECT(ADDRESS(ROW(),COLUMN()))=TRUNC(INDIRECT(ADDRESS(ROW(),COLUMN())))</formula>
    </cfRule>
  </conditionalFormatting>
  <conditionalFormatting sqref="AV168:AW168">
    <cfRule type="expression" dxfId="1346" priority="1073">
      <formula>INDIRECT(ADDRESS(ROW(),COLUMN()))=TRUNC(INDIRECT(ADDRESS(ROW(),COLUMN())))</formula>
    </cfRule>
  </conditionalFormatting>
  <conditionalFormatting sqref="AV167:AW167">
    <cfRule type="expression" dxfId="1345" priority="1072">
      <formula>INDIRECT(ADDRESS(ROW(),COLUMN()))=TRUNC(INDIRECT(ADDRESS(ROW(),COLUMN())))</formula>
    </cfRule>
  </conditionalFormatting>
  <conditionalFormatting sqref="AX170:BA171">
    <cfRule type="expression" dxfId="1344" priority="1071">
      <formula>INDIRECT(ADDRESS(ROW(),COLUMN()))=TRUNC(INDIRECT(ADDRESS(ROW(),COLUMN())))</formula>
    </cfRule>
  </conditionalFormatting>
  <conditionalFormatting sqref="S171">
    <cfRule type="expression" dxfId="1343" priority="1070">
      <formula>INDIRECT(ADDRESS(ROW(),COLUMN()))=TRUNC(INDIRECT(ADDRESS(ROW(),COLUMN())))</formula>
    </cfRule>
  </conditionalFormatting>
  <conditionalFormatting sqref="S170">
    <cfRule type="expression" dxfId="1342" priority="1069">
      <formula>INDIRECT(ADDRESS(ROW(),COLUMN()))=TRUNC(INDIRECT(ADDRESS(ROW(),COLUMN())))</formula>
    </cfRule>
  </conditionalFormatting>
  <conditionalFormatting sqref="T171:Y171">
    <cfRule type="expression" dxfId="1341" priority="1068">
      <formula>INDIRECT(ADDRESS(ROW(),COLUMN()))=TRUNC(INDIRECT(ADDRESS(ROW(),COLUMN())))</formula>
    </cfRule>
  </conditionalFormatting>
  <conditionalFormatting sqref="T170:Y170">
    <cfRule type="expression" dxfId="1340" priority="1067">
      <formula>INDIRECT(ADDRESS(ROW(),COLUMN()))=TRUNC(INDIRECT(ADDRESS(ROW(),COLUMN())))</formula>
    </cfRule>
  </conditionalFormatting>
  <conditionalFormatting sqref="Z171">
    <cfRule type="expression" dxfId="1339" priority="1066">
      <formula>INDIRECT(ADDRESS(ROW(),COLUMN()))=TRUNC(INDIRECT(ADDRESS(ROW(),COLUMN())))</formula>
    </cfRule>
  </conditionalFormatting>
  <conditionalFormatting sqref="Z170">
    <cfRule type="expression" dxfId="1338" priority="1065">
      <formula>INDIRECT(ADDRESS(ROW(),COLUMN()))=TRUNC(INDIRECT(ADDRESS(ROW(),COLUMN())))</formula>
    </cfRule>
  </conditionalFormatting>
  <conditionalFormatting sqref="AA171:AF171">
    <cfRule type="expression" dxfId="1337" priority="1064">
      <formula>INDIRECT(ADDRESS(ROW(),COLUMN()))=TRUNC(INDIRECT(ADDRESS(ROW(),COLUMN())))</formula>
    </cfRule>
  </conditionalFormatting>
  <conditionalFormatting sqref="AA170:AF170">
    <cfRule type="expression" dxfId="1336" priority="1063">
      <formula>INDIRECT(ADDRESS(ROW(),COLUMN()))=TRUNC(INDIRECT(ADDRESS(ROW(),COLUMN())))</formula>
    </cfRule>
  </conditionalFormatting>
  <conditionalFormatting sqref="AG171">
    <cfRule type="expression" dxfId="1335" priority="1062">
      <formula>INDIRECT(ADDRESS(ROW(),COLUMN()))=TRUNC(INDIRECT(ADDRESS(ROW(),COLUMN())))</formula>
    </cfRule>
  </conditionalFormatting>
  <conditionalFormatting sqref="AG170">
    <cfRule type="expression" dxfId="1334" priority="1061">
      <formula>INDIRECT(ADDRESS(ROW(),COLUMN()))=TRUNC(INDIRECT(ADDRESS(ROW(),COLUMN())))</formula>
    </cfRule>
  </conditionalFormatting>
  <conditionalFormatting sqref="AH171:AM171">
    <cfRule type="expression" dxfId="1333" priority="1060">
      <formula>INDIRECT(ADDRESS(ROW(),COLUMN()))=TRUNC(INDIRECT(ADDRESS(ROW(),COLUMN())))</formula>
    </cfRule>
  </conditionalFormatting>
  <conditionalFormatting sqref="AH170:AM170">
    <cfRule type="expression" dxfId="1332" priority="1059">
      <formula>INDIRECT(ADDRESS(ROW(),COLUMN()))=TRUNC(INDIRECT(ADDRESS(ROW(),COLUMN())))</formula>
    </cfRule>
  </conditionalFormatting>
  <conditionalFormatting sqref="AN171">
    <cfRule type="expression" dxfId="1331" priority="1058">
      <formula>INDIRECT(ADDRESS(ROW(),COLUMN()))=TRUNC(INDIRECT(ADDRESS(ROW(),COLUMN())))</formula>
    </cfRule>
  </conditionalFormatting>
  <conditionalFormatting sqref="AN170">
    <cfRule type="expression" dxfId="1330" priority="1057">
      <formula>INDIRECT(ADDRESS(ROW(),COLUMN()))=TRUNC(INDIRECT(ADDRESS(ROW(),COLUMN())))</formula>
    </cfRule>
  </conditionalFormatting>
  <conditionalFormatting sqref="AO171:AT171">
    <cfRule type="expression" dxfId="1329" priority="1056">
      <formula>INDIRECT(ADDRESS(ROW(),COLUMN()))=TRUNC(INDIRECT(ADDRESS(ROW(),COLUMN())))</formula>
    </cfRule>
  </conditionalFormatting>
  <conditionalFormatting sqref="AO170:AT170">
    <cfRule type="expression" dxfId="1328" priority="1055">
      <formula>INDIRECT(ADDRESS(ROW(),COLUMN()))=TRUNC(INDIRECT(ADDRESS(ROW(),COLUMN())))</formula>
    </cfRule>
  </conditionalFormatting>
  <conditionalFormatting sqref="AU171">
    <cfRule type="expression" dxfId="1327" priority="1054">
      <formula>INDIRECT(ADDRESS(ROW(),COLUMN()))=TRUNC(INDIRECT(ADDRESS(ROW(),COLUMN())))</formula>
    </cfRule>
  </conditionalFormatting>
  <conditionalFormatting sqref="AU170">
    <cfRule type="expression" dxfId="1326" priority="1053">
      <formula>INDIRECT(ADDRESS(ROW(),COLUMN()))=TRUNC(INDIRECT(ADDRESS(ROW(),COLUMN())))</formula>
    </cfRule>
  </conditionalFormatting>
  <conditionalFormatting sqref="AV171:AW171">
    <cfRule type="expression" dxfId="1325" priority="1052">
      <formula>INDIRECT(ADDRESS(ROW(),COLUMN()))=TRUNC(INDIRECT(ADDRESS(ROW(),COLUMN())))</formula>
    </cfRule>
  </conditionalFormatting>
  <conditionalFormatting sqref="AV170:AW170">
    <cfRule type="expression" dxfId="1324" priority="1051">
      <formula>INDIRECT(ADDRESS(ROW(),COLUMN()))=TRUNC(INDIRECT(ADDRESS(ROW(),COLUMN())))</formula>
    </cfRule>
  </conditionalFormatting>
  <conditionalFormatting sqref="AX173:BA174">
    <cfRule type="expression" dxfId="1323" priority="1050">
      <formula>INDIRECT(ADDRESS(ROW(),COLUMN()))=TRUNC(INDIRECT(ADDRESS(ROW(),COLUMN())))</formula>
    </cfRule>
  </conditionalFormatting>
  <conditionalFormatting sqref="S174">
    <cfRule type="expression" dxfId="1322" priority="1049">
      <formula>INDIRECT(ADDRESS(ROW(),COLUMN()))=TRUNC(INDIRECT(ADDRESS(ROW(),COLUMN())))</formula>
    </cfRule>
  </conditionalFormatting>
  <conditionalFormatting sqref="S173">
    <cfRule type="expression" dxfId="1321" priority="1048">
      <formula>INDIRECT(ADDRESS(ROW(),COLUMN()))=TRUNC(INDIRECT(ADDRESS(ROW(),COLUMN())))</formula>
    </cfRule>
  </conditionalFormatting>
  <conditionalFormatting sqref="T174:Y174">
    <cfRule type="expression" dxfId="1320" priority="1047">
      <formula>INDIRECT(ADDRESS(ROW(),COLUMN()))=TRUNC(INDIRECT(ADDRESS(ROW(),COLUMN())))</formula>
    </cfRule>
  </conditionalFormatting>
  <conditionalFormatting sqref="T173:Y173">
    <cfRule type="expression" dxfId="1319" priority="1046">
      <formula>INDIRECT(ADDRESS(ROW(),COLUMN()))=TRUNC(INDIRECT(ADDRESS(ROW(),COLUMN())))</formula>
    </cfRule>
  </conditionalFormatting>
  <conditionalFormatting sqref="Z174">
    <cfRule type="expression" dxfId="1318" priority="1045">
      <formula>INDIRECT(ADDRESS(ROW(),COLUMN()))=TRUNC(INDIRECT(ADDRESS(ROW(),COLUMN())))</formula>
    </cfRule>
  </conditionalFormatting>
  <conditionalFormatting sqref="Z173">
    <cfRule type="expression" dxfId="1317" priority="1044">
      <formula>INDIRECT(ADDRESS(ROW(),COLUMN()))=TRUNC(INDIRECT(ADDRESS(ROW(),COLUMN())))</formula>
    </cfRule>
  </conditionalFormatting>
  <conditionalFormatting sqref="AA174:AF174">
    <cfRule type="expression" dxfId="1316" priority="1043">
      <formula>INDIRECT(ADDRESS(ROW(),COLUMN()))=TRUNC(INDIRECT(ADDRESS(ROW(),COLUMN())))</formula>
    </cfRule>
  </conditionalFormatting>
  <conditionalFormatting sqref="AA173:AF173">
    <cfRule type="expression" dxfId="1315" priority="1042">
      <formula>INDIRECT(ADDRESS(ROW(),COLUMN()))=TRUNC(INDIRECT(ADDRESS(ROW(),COLUMN())))</formula>
    </cfRule>
  </conditionalFormatting>
  <conditionalFormatting sqref="AG174">
    <cfRule type="expression" dxfId="1314" priority="1041">
      <formula>INDIRECT(ADDRESS(ROW(),COLUMN()))=TRUNC(INDIRECT(ADDRESS(ROW(),COLUMN())))</formula>
    </cfRule>
  </conditionalFormatting>
  <conditionalFormatting sqref="AG173">
    <cfRule type="expression" dxfId="1313" priority="1040">
      <formula>INDIRECT(ADDRESS(ROW(),COLUMN()))=TRUNC(INDIRECT(ADDRESS(ROW(),COLUMN())))</formula>
    </cfRule>
  </conditionalFormatting>
  <conditionalFormatting sqref="AH174:AM174">
    <cfRule type="expression" dxfId="1312" priority="1039">
      <formula>INDIRECT(ADDRESS(ROW(),COLUMN()))=TRUNC(INDIRECT(ADDRESS(ROW(),COLUMN())))</formula>
    </cfRule>
  </conditionalFormatting>
  <conditionalFormatting sqref="AH173:AM173">
    <cfRule type="expression" dxfId="1311" priority="1038">
      <formula>INDIRECT(ADDRESS(ROW(),COLUMN()))=TRUNC(INDIRECT(ADDRESS(ROW(),COLUMN())))</formula>
    </cfRule>
  </conditionalFormatting>
  <conditionalFormatting sqref="AN174">
    <cfRule type="expression" dxfId="1310" priority="1037">
      <formula>INDIRECT(ADDRESS(ROW(),COLUMN()))=TRUNC(INDIRECT(ADDRESS(ROW(),COLUMN())))</formula>
    </cfRule>
  </conditionalFormatting>
  <conditionalFormatting sqref="AN173">
    <cfRule type="expression" dxfId="1309" priority="1036">
      <formula>INDIRECT(ADDRESS(ROW(),COLUMN()))=TRUNC(INDIRECT(ADDRESS(ROW(),COLUMN())))</formula>
    </cfRule>
  </conditionalFormatting>
  <conditionalFormatting sqref="AO174:AT174">
    <cfRule type="expression" dxfId="1308" priority="1035">
      <formula>INDIRECT(ADDRESS(ROW(),COLUMN()))=TRUNC(INDIRECT(ADDRESS(ROW(),COLUMN())))</formula>
    </cfRule>
  </conditionalFormatting>
  <conditionalFormatting sqref="AO173:AT173">
    <cfRule type="expression" dxfId="1307" priority="1034">
      <formula>INDIRECT(ADDRESS(ROW(),COLUMN()))=TRUNC(INDIRECT(ADDRESS(ROW(),COLUMN())))</formula>
    </cfRule>
  </conditionalFormatting>
  <conditionalFormatting sqref="AU174">
    <cfRule type="expression" dxfId="1306" priority="1033">
      <formula>INDIRECT(ADDRESS(ROW(),COLUMN()))=TRUNC(INDIRECT(ADDRESS(ROW(),COLUMN())))</formula>
    </cfRule>
  </conditionalFormatting>
  <conditionalFormatting sqref="AU173">
    <cfRule type="expression" dxfId="1305" priority="1032">
      <formula>INDIRECT(ADDRESS(ROW(),COLUMN()))=TRUNC(INDIRECT(ADDRESS(ROW(),COLUMN())))</formula>
    </cfRule>
  </conditionalFormatting>
  <conditionalFormatting sqref="AV174:AW174">
    <cfRule type="expression" dxfId="1304" priority="1031">
      <formula>INDIRECT(ADDRESS(ROW(),COLUMN()))=TRUNC(INDIRECT(ADDRESS(ROW(),COLUMN())))</formula>
    </cfRule>
  </conditionalFormatting>
  <conditionalFormatting sqref="AV173:AW173">
    <cfRule type="expression" dxfId="1303" priority="1030">
      <formula>INDIRECT(ADDRESS(ROW(),COLUMN()))=TRUNC(INDIRECT(ADDRESS(ROW(),COLUMN())))</formula>
    </cfRule>
  </conditionalFormatting>
  <conditionalFormatting sqref="AX176:BA177">
    <cfRule type="expression" dxfId="1302" priority="1029">
      <formula>INDIRECT(ADDRESS(ROW(),COLUMN()))=TRUNC(INDIRECT(ADDRESS(ROW(),COLUMN())))</formula>
    </cfRule>
  </conditionalFormatting>
  <conditionalFormatting sqref="S177">
    <cfRule type="expression" dxfId="1301" priority="1028">
      <formula>INDIRECT(ADDRESS(ROW(),COLUMN()))=TRUNC(INDIRECT(ADDRESS(ROW(),COLUMN())))</formula>
    </cfRule>
  </conditionalFormatting>
  <conditionalFormatting sqref="S176">
    <cfRule type="expression" dxfId="1300" priority="1027">
      <formula>INDIRECT(ADDRESS(ROW(),COLUMN()))=TRUNC(INDIRECT(ADDRESS(ROW(),COLUMN())))</formula>
    </cfRule>
  </conditionalFormatting>
  <conditionalFormatting sqref="T177:Y177">
    <cfRule type="expression" dxfId="1299" priority="1026">
      <formula>INDIRECT(ADDRESS(ROW(),COLUMN()))=TRUNC(INDIRECT(ADDRESS(ROW(),COLUMN())))</formula>
    </cfRule>
  </conditionalFormatting>
  <conditionalFormatting sqref="T176:Y176">
    <cfRule type="expression" dxfId="1298" priority="1025">
      <formula>INDIRECT(ADDRESS(ROW(),COLUMN()))=TRUNC(INDIRECT(ADDRESS(ROW(),COLUMN())))</formula>
    </cfRule>
  </conditionalFormatting>
  <conditionalFormatting sqref="Z177">
    <cfRule type="expression" dxfId="1297" priority="1024">
      <formula>INDIRECT(ADDRESS(ROW(),COLUMN()))=TRUNC(INDIRECT(ADDRESS(ROW(),COLUMN())))</formula>
    </cfRule>
  </conditionalFormatting>
  <conditionalFormatting sqref="Z176">
    <cfRule type="expression" dxfId="1296" priority="1023">
      <formula>INDIRECT(ADDRESS(ROW(),COLUMN()))=TRUNC(INDIRECT(ADDRESS(ROW(),COLUMN())))</formula>
    </cfRule>
  </conditionalFormatting>
  <conditionalFormatting sqref="AA177:AF177">
    <cfRule type="expression" dxfId="1295" priority="1022">
      <formula>INDIRECT(ADDRESS(ROW(),COLUMN()))=TRUNC(INDIRECT(ADDRESS(ROW(),COLUMN())))</formula>
    </cfRule>
  </conditionalFormatting>
  <conditionalFormatting sqref="AA176:AF176">
    <cfRule type="expression" dxfId="1294" priority="1021">
      <formula>INDIRECT(ADDRESS(ROW(),COLUMN()))=TRUNC(INDIRECT(ADDRESS(ROW(),COLUMN())))</formula>
    </cfRule>
  </conditionalFormatting>
  <conditionalFormatting sqref="AG177">
    <cfRule type="expression" dxfId="1293" priority="1020">
      <formula>INDIRECT(ADDRESS(ROW(),COLUMN()))=TRUNC(INDIRECT(ADDRESS(ROW(),COLUMN())))</formula>
    </cfRule>
  </conditionalFormatting>
  <conditionalFormatting sqref="AG176">
    <cfRule type="expression" dxfId="1292" priority="1019">
      <formula>INDIRECT(ADDRESS(ROW(),COLUMN()))=TRUNC(INDIRECT(ADDRESS(ROW(),COLUMN())))</formula>
    </cfRule>
  </conditionalFormatting>
  <conditionalFormatting sqref="AH177:AM177">
    <cfRule type="expression" dxfId="1291" priority="1018">
      <formula>INDIRECT(ADDRESS(ROW(),COLUMN()))=TRUNC(INDIRECT(ADDRESS(ROW(),COLUMN())))</formula>
    </cfRule>
  </conditionalFormatting>
  <conditionalFormatting sqref="AH176:AM176">
    <cfRule type="expression" dxfId="1290" priority="1017">
      <formula>INDIRECT(ADDRESS(ROW(),COLUMN()))=TRUNC(INDIRECT(ADDRESS(ROW(),COLUMN())))</formula>
    </cfRule>
  </conditionalFormatting>
  <conditionalFormatting sqref="AN177">
    <cfRule type="expression" dxfId="1289" priority="1016">
      <formula>INDIRECT(ADDRESS(ROW(),COLUMN()))=TRUNC(INDIRECT(ADDRESS(ROW(),COLUMN())))</formula>
    </cfRule>
  </conditionalFormatting>
  <conditionalFormatting sqref="AN176">
    <cfRule type="expression" dxfId="1288" priority="1015">
      <formula>INDIRECT(ADDRESS(ROW(),COLUMN()))=TRUNC(INDIRECT(ADDRESS(ROW(),COLUMN())))</formula>
    </cfRule>
  </conditionalFormatting>
  <conditionalFormatting sqref="AO177:AT177">
    <cfRule type="expression" dxfId="1287" priority="1014">
      <formula>INDIRECT(ADDRESS(ROW(),COLUMN()))=TRUNC(INDIRECT(ADDRESS(ROW(),COLUMN())))</formula>
    </cfRule>
  </conditionalFormatting>
  <conditionalFormatting sqref="AO176:AT176">
    <cfRule type="expression" dxfId="1286" priority="1013">
      <formula>INDIRECT(ADDRESS(ROW(),COLUMN()))=TRUNC(INDIRECT(ADDRESS(ROW(),COLUMN())))</formula>
    </cfRule>
  </conditionalFormatting>
  <conditionalFormatting sqref="AU177">
    <cfRule type="expression" dxfId="1285" priority="1012">
      <formula>INDIRECT(ADDRESS(ROW(),COLUMN()))=TRUNC(INDIRECT(ADDRESS(ROW(),COLUMN())))</formula>
    </cfRule>
  </conditionalFormatting>
  <conditionalFormatting sqref="AU176">
    <cfRule type="expression" dxfId="1284" priority="1011">
      <formula>INDIRECT(ADDRESS(ROW(),COLUMN()))=TRUNC(INDIRECT(ADDRESS(ROW(),COLUMN())))</formula>
    </cfRule>
  </conditionalFormatting>
  <conditionalFormatting sqref="AV177:AW177">
    <cfRule type="expression" dxfId="1283" priority="1010">
      <formula>INDIRECT(ADDRESS(ROW(),COLUMN()))=TRUNC(INDIRECT(ADDRESS(ROW(),COLUMN())))</formula>
    </cfRule>
  </conditionalFormatting>
  <conditionalFormatting sqref="AV176:AW176">
    <cfRule type="expression" dxfId="1282" priority="1009">
      <formula>INDIRECT(ADDRESS(ROW(),COLUMN()))=TRUNC(INDIRECT(ADDRESS(ROW(),COLUMN())))</formula>
    </cfRule>
  </conditionalFormatting>
  <conditionalFormatting sqref="AX179:BA180">
    <cfRule type="expression" dxfId="1281" priority="1008">
      <formula>INDIRECT(ADDRESS(ROW(),COLUMN()))=TRUNC(INDIRECT(ADDRESS(ROW(),COLUMN())))</formula>
    </cfRule>
  </conditionalFormatting>
  <conditionalFormatting sqref="S180">
    <cfRule type="expression" dxfId="1280" priority="1007">
      <formula>INDIRECT(ADDRESS(ROW(),COLUMN()))=TRUNC(INDIRECT(ADDRESS(ROW(),COLUMN())))</formula>
    </cfRule>
  </conditionalFormatting>
  <conditionalFormatting sqref="S179">
    <cfRule type="expression" dxfId="1279" priority="1006">
      <formula>INDIRECT(ADDRESS(ROW(),COLUMN()))=TRUNC(INDIRECT(ADDRESS(ROW(),COLUMN())))</formula>
    </cfRule>
  </conditionalFormatting>
  <conditionalFormatting sqref="T180:Y180">
    <cfRule type="expression" dxfId="1278" priority="1005">
      <formula>INDIRECT(ADDRESS(ROW(),COLUMN()))=TRUNC(INDIRECT(ADDRESS(ROW(),COLUMN())))</formula>
    </cfRule>
  </conditionalFormatting>
  <conditionalFormatting sqref="T179:Y179">
    <cfRule type="expression" dxfId="1277" priority="1004">
      <formula>INDIRECT(ADDRESS(ROW(),COLUMN()))=TRUNC(INDIRECT(ADDRESS(ROW(),COLUMN())))</formula>
    </cfRule>
  </conditionalFormatting>
  <conditionalFormatting sqref="Z180">
    <cfRule type="expression" dxfId="1276" priority="1003">
      <formula>INDIRECT(ADDRESS(ROW(),COLUMN()))=TRUNC(INDIRECT(ADDRESS(ROW(),COLUMN())))</formula>
    </cfRule>
  </conditionalFormatting>
  <conditionalFormatting sqref="Z179">
    <cfRule type="expression" dxfId="1275" priority="1002">
      <formula>INDIRECT(ADDRESS(ROW(),COLUMN()))=TRUNC(INDIRECT(ADDRESS(ROW(),COLUMN())))</formula>
    </cfRule>
  </conditionalFormatting>
  <conditionalFormatting sqref="AA180:AF180">
    <cfRule type="expression" dxfId="1274" priority="1001">
      <formula>INDIRECT(ADDRESS(ROW(),COLUMN()))=TRUNC(INDIRECT(ADDRESS(ROW(),COLUMN())))</formula>
    </cfRule>
  </conditionalFormatting>
  <conditionalFormatting sqref="AA179:AF179">
    <cfRule type="expression" dxfId="1273" priority="1000">
      <formula>INDIRECT(ADDRESS(ROW(),COLUMN()))=TRUNC(INDIRECT(ADDRESS(ROW(),COLUMN())))</formula>
    </cfRule>
  </conditionalFormatting>
  <conditionalFormatting sqref="AG180">
    <cfRule type="expression" dxfId="1272" priority="999">
      <formula>INDIRECT(ADDRESS(ROW(),COLUMN()))=TRUNC(INDIRECT(ADDRESS(ROW(),COLUMN())))</formula>
    </cfRule>
  </conditionalFormatting>
  <conditionalFormatting sqref="AG179">
    <cfRule type="expression" dxfId="1271" priority="998">
      <formula>INDIRECT(ADDRESS(ROW(),COLUMN()))=TRUNC(INDIRECT(ADDRESS(ROW(),COLUMN())))</formula>
    </cfRule>
  </conditionalFormatting>
  <conditionalFormatting sqref="AH180:AM180">
    <cfRule type="expression" dxfId="1270" priority="997">
      <formula>INDIRECT(ADDRESS(ROW(),COLUMN()))=TRUNC(INDIRECT(ADDRESS(ROW(),COLUMN())))</formula>
    </cfRule>
  </conditionalFormatting>
  <conditionalFormatting sqref="AH179:AM179">
    <cfRule type="expression" dxfId="1269" priority="996">
      <formula>INDIRECT(ADDRESS(ROW(),COLUMN()))=TRUNC(INDIRECT(ADDRESS(ROW(),COLUMN())))</formula>
    </cfRule>
  </conditionalFormatting>
  <conditionalFormatting sqref="AN180">
    <cfRule type="expression" dxfId="1268" priority="995">
      <formula>INDIRECT(ADDRESS(ROW(),COLUMN()))=TRUNC(INDIRECT(ADDRESS(ROW(),COLUMN())))</formula>
    </cfRule>
  </conditionalFormatting>
  <conditionalFormatting sqref="AN179">
    <cfRule type="expression" dxfId="1267" priority="994">
      <formula>INDIRECT(ADDRESS(ROW(),COLUMN()))=TRUNC(INDIRECT(ADDRESS(ROW(),COLUMN())))</formula>
    </cfRule>
  </conditionalFormatting>
  <conditionalFormatting sqref="AO180:AT180">
    <cfRule type="expression" dxfId="1266" priority="993">
      <formula>INDIRECT(ADDRESS(ROW(),COLUMN()))=TRUNC(INDIRECT(ADDRESS(ROW(),COLUMN())))</formula>
    </cfRule>
  </conditionalFormatting>
  <conditionalFormatting sqref="AO179:AT179">
    <cfRule type="expression" dxfId="1265" priority="992">
      <formula>INDIRECT(ADDRESS(ROW(),COLUMN()))=TRUNC(INDIRECT(ADDRESS(ROW(),COLUMN())))</formula>
    </cfRule>
  </conditionalFormatting>
  <conditionalFormatting sqref="AU180">
    <cfRule type="expression" dxfId="1264" priority="991">
      <formula>INDIRECT(ADDRESS(ROW(),COLUMN()))=TRUNC(INDIRECT(ADDRESS(ROW(),COLUMN())))</formula>
    </cfRule>
  </conditionalFormatting>
  <conditionalFormatting sqref="AU179">
    <cfRule type="expression" dxfId="1263" priority="990">
      <formula>INDIRECT(ADDRESS(ROW(),COLUMN()))=TRUNC(INDIRECT(ADDRESS(ROW(),COLUMN())))</formula>
    </cfRule>
  </conditionalFormatting>
  <conditionalFormatting sqref="AV180:AW180">
    <cfRule type="expression" dxfId="1262" priority="989">
      <formula>INDIRECT(ADDRESS(ROW(),COLUMN()))=TRUNC(INDIRECT(ADDRESS(ROW(),COLUMN())))</formula>
    </cfRule>
  </conditionalFormatting>
  <conditionalFormatting sqref="AV179:AW179">
    <cfRule type="expression" dxfId="1261" priority="988">
      <formula>INDIRECT(ADDRESS(ROW(),COLUMN()))=TRUNC(INDIRECT(ADDRESS(ROW(),COLUMN())))</formula>
    </cfRule>
  </conditionalFormatting>
  <conditionalFormatting sqref="AX182:BA183">
    <cfRule type="expression" dxfId="1260" priority="987">
      <formula>INDIRECT(ADDRESS(ROW(),COLUMN()))=TRUNC(INDIRECT(ADDRESS(ROW(),COLUMN())))</formula>
    </cfRule>
  </conditionalFormatting>
  <conditionalFormatting sqref="S183">
    <cfRule type="expression" dxfId="1259" priority="986">
      <formula>INDIRECT(ADDRESS(ROW(),COLUMN()))=TRUNC(INDIRECT(ADDRESS(ROW(),COLUMN())))</formula>
    </cfRule>
  </conditionalFormatting>
  <conditionalFormatting sqref="S182">
    <cfRule type="expression" dxfId="1258" priority="985">
      <formula>INDIRECT(ADDRESS(ROW(),COLUMN()))=TRUNC(INDIRECT(ADDRESS(ROW(),COLUMN())))</formula>
    </cfRule>
  </conditionalFormatting>
  <conditionalFormatting sqref="T183:Y183">
    <cfRule type="expression" dxfId="1257" priority="984">
      <formula>INDIRECT(ADDRESS(ROW(),COLUMN()))=TRUNC(INDIRECT(ADDRESS(ROW(),COLUMN())))</formula>
    </cfRule>
  </conditionalFormatting>
  <conditionalFormatting sqref="T182:Y182">
    <cfRule type="expression" dxfId="1256" priority="983">
      <formula>INDIRECT(ADDRESS(ROW(),COLUMN()))=TRUNC(INDIRECT(ADDRESS(ROW(),COLUMN())))</formula>
    </cfRule>
  </conditionalFormatting>
  <conditionalFormatting sqref="Z183">
    <cfRule type="expression" dxfId="1255" priority="982">
      <formula>INDIRECT(ADDRESS(ROW(),COLUMN()))=TRUNC(INDIRECT(ADDRESS(ROW(),COLUMN())))</formula>
    </cfRule>
  </conditionalFormatting>
  <conditionalFormatting sqref="Z182">
    <cfRule type="expression" dxfId="1254" priority="981">
      <formula>INDIRECT(ADDRESS(ROW(),COLUMN()))=TRUNC(INDIRECT(ADDRESS(ROW(),COLUMN())))</formula>
    </cfRule>
  </conditionalFormatting>
  <conditionalFormatting sqref="AA183:AF183">
    <cfRule type="expression" dxfId="1253" priority="980">
      <formula>INDIRECT(ADDRESS(ROW(),COLUMN()))=TRUNC(INDIRECT(ADDRESS(ROW(),COLUMN())))</formula>
    </cfRule>
  </conditionalFormatting>
  <conditionalFormatting sqref="AA182:AF182">
    <cfRule type="expression" dxfId="1252" priority="979">
      <formula>INDIRECT(ADDRESS(ROW(),COLUMN()))=TRUNC(INDIRECT(ADDRESS(ROW(),COLUMN())))</formula>
    </cfRule>
  </conditionalFormatting>
  <conditionalFormatting sqref="AG183">
    <cfRule type="expression" dxfId="1251" priority="978">
      <formula>INDIRECT(ADDRESS(ROW(),COLUMN()))=TRUNC(INDIRECT(ADDRESS(ROW(),COLUMN())))</formula>
    </cfRule>
  </conditionalFormatting>
  <conditionalFormatting sqref="AG182">
    <cfRule type="expression" dxfId="1250" priority="977">
      <formula>INDIRECT(ADDRESS(ROW(),COLUMN()))=TRUNC(INDIRECT(ADDRESS(ROW(),COLUMN())))</formula>
    </cfRule>
  </conditionalFormatting>
  <conditionalFormatting sqref="AH183:AM183">
    <cfRule type="expression" dxfId="1249" priority="976">
      <formula>INDIRECT(ADDRESS(ROW(),COLUMN()))=TRUNC(INDIRECT(ADDRESS(ROW(),COLUMN())))</formula>
    </cfRule>
  </conditionalFormatting>
  <conditionalFormatting sqref="AH182:AM182">
    <cfRule type="expression" dxfId="1248" priority="975">
      <formula>INDIRECT(ADDRESS(ROW(),COLUMN()))=TRUNC(INDIRECT(ADDRESS(ROW(),COLUMN())))</formula>
    </cfRule>
  </conditionalFormatting>
  <conditionalFormatting sqref="AN183">
    <cfRule type="expression" dxfId="1247" priority="974">
      <formula>INDIRECT(ADDRESS(ROW(),COLUMN()))=TRUNC(INDIRECT(ADDRESS(ROW(),COLUMN())))</formula>
    </cfRule>
  </conditionalFormatting>
  <conditionalFormatting sqref="AN182">
    <cfRule type="expression" dxfId="1246" priority="973">
      <formula>INDIRECT(ADDRESS(ROW(),COLUMN()))=TRUNC(INDIRECT(ADDRESS(ROW(),COLUMN())))</formula>
    </cfRule>
  </conditionalFormatting>
  <conditionalFormatting sqref="AO183:AT183">
    <cfRule type="expression" dxfId="1245" priority="972">
      <formula>INDIRECT(ADDRESS(ROW(),COLUMN()))=TRUNC(INDIRECT(ADDRESS(ROW(),COLUMN())))</formula>
    </cfRule>
  </conditionalFormatting>
  <conditionalFormatting sqref="AO182:AT182">
    <cfRule type="expression" dxfId="1244" priority="971">
      <formula>INDIRECT(ADDRESS(ROW(),COLUMN()))=TRUNC(INDIRECT(ADDRESS(ROW(),COLUMN())))</formula>
    </cfRule>
  </conditionalFormatting>
  <conditionalFormatting sqref="AU183">
    <cfRule type="expression" dxfId="1243" priority="970">
      <formula>INDIRECT(ADDRESS(ROW(),COLUMN()))=TRUNC(INDIRECT(ADDRESS(ROW(),COLUMN())))</formula>
    </cfRule>
  </conditionalFormatting>
  <conditionalFormatting sqref="AU182">
    <cfRule type="expression" dxfId="1242" priority="969">
      <formula>INDIRECT(ADDRESS(ROW(),COLUMN()))=TRUNC(INDIRECT(ADDRESS(ROW(),COLUMN())))</formula>
    </cfRule>
  </conditionalFormatting>
  <conditionalFormatting sqref="AV183:AW183">
    <cfRule type="expression" dxfId="1241" priority="968">
      <formula>INDIRECT(ADDRESS(ROW(),COLUMN()))=TRUNC(INDIRECT(ADDRESS(ROW(),COLUMN())))</formula>
    </cfRule>
  </conditionalFormatting>
  <conditionalFormatting sqref="AV182:AW182">
    <cfRule type="expression" dxfId="1240" priority="967">
      <formula>INDIRECT(ADDRESS(ROW(),COLUMN()))=TRUNC(INDIRECT(ADDRESS(ROW(),COLUMN())))</formula>
    </cfRule>
  </conditionalFormatting>
  <conditionalFormatting sqref="AX185:BA186">
    <cfRule type="expression" dxfId="1239" priority="966">
      <formula>INDIRECT(ADDRESS(ROW(),COLUMN()))=TRUNC(INDIRECT(ADDRESS(ROW(),COLUMN())))</formula>
    </cfRule>
  </conditionalFormatting>
  <conditionalFormatting sqref="S186">
    <cfRule type="expression" dxfId="1238" priority="965">
      <formula>INDIRECT(ADDRESS(ROW(),COLUMN()))=TRUNC(INDIRECT(ADDRESS(ROW(),COLUMN())))</formula>
    </cfRule>
  </conditionalFormatting>
  <conditionalFormatting sqref="S185">
    <cfRule type="expression" dxfId="1237" priority="964">
      <formula>INDIRECT(ADDRESS(ROW(),COLUMN()))=TRUNC(INDIRECT(ADDRESS(ROW(),COLUMN())))</formula>
    </cfRule>
  </conditionalFormatting>
  <conditionalFormatting sqref="T186:Y186">
    <cfRule type="expression" dxfId="1236" priority="963">
      <formula>INDIRECT(ADDRESS(ROW(),COLUMN()))=TRUNC(INDIRECT(ADDRESS(ROW(),COLUMN())))</formula>
    </cfRule>
  </conditionalFormatting>
  <conditionalFormatting sqref="T185:Y185">
    <cfRule type="expression" dxfId="1235" priority="962">
      <formula>INDIRECT(ADDRESS(ROW(),COLUMN()))=TRUNC(INDIRECT(ADDRESS(ROW(),COLUMN())))</formula>
    </cfRule>
  </conditionalFormatting>
  <conditionalFormatting sqref="Z186">
    <cfRule type="expression" dxfId="1234" priority="961">
      <formula>INDIRECT(ADDRESS(ROW(),COLUMN()))=TRUNC(INDIRECT(ADDRESS(ROW(),COLUMN())))</formula>
    </cfRule>
  </conditionalFormatting>
  <conditionalFormatting sqref="Z185">
    <cfRule type="expression" dxfId="1233" priority="960">
      <formula>INDIRECT(ADDRESS(ROW(),COLUMN()))=TRUNC(INDIRECT(ADDRESS(ROW(),COLUMN())))</formula>
    </cfRule>
  </conditionalFormatting>
  <conditionalFormatting sqref="AA186:AF186">
    <cfRule type="expression" dxfId="1232" priority="959">
      <formula>INDIRECT(ADDRESS(ROW(),COLUMN()))=TRUNC(INDIRECT(ADDRESS(ROW(),COLUMN())))</formula>
    </cfRule>
  </conditionalFormatting>
  <conditionalFormatting sqref="AA185:AF185">
    <cfRule type="expression" dxfId="1231" priority="958">
      <formula>INDIRECT(ADDRESS(ROW(),COLUMN()))=TRUNC(INDIRECT(ADDRESS(ROW(),COLUMN())))</formula>
    </cfRule>
  </conditionalFormatting>
  <conditionalFormatting sqref="AG186">
    <cfRule type="expression" dxfId="1230" priority="957">
      <formula>INDIRECT(ADDRESS(ROW(),COLUMN()))=TRUNC(INDIRECT(ADDRESS(ROW(),COLUMN())))</formula>
    </cfRule>
  </conditionalFormatting>
  <conditionalFormatting sqref="AG185">
    <cfRule type="expression" dxfId="1229" priority="956">
      <formula>INDIRECT(ADDRESS(ROW(),COLUMN()))=TRUNC(INDIRECT(ADDRESS(ROW(),COLUMN())))</formula>
    </cfRule>
  </conditionalFormatting>
  <conditionalFormatting sqref="AH186:AM186">
    <cfRule type="expression" dxfId="1228" priority="955">
      <formula>INDIRECT(ADDRESS(ROW(),COLUMN()))=TRUNC(INDIRECT(ADDRESS(ROW(),COLUMN())))</formula>
    </cfRule>
  </conditionalFormatting>
  <conditionalFormatting sqref="AH185:AM185">
    <cfRule type="expression" dxfId="1227" priority="954">
      <formula>INDIRECT(ADDRESS(ROW(),COLUMN()))=TRUNC(INDIRECT(ADDRESS(ROW(),COLUMN())))</formula>
    </cfRule>
  </conditionalFormatting>
  <conditionalFormatting sqref="AN186">
    <cfRule type="expression" dxfId="1226" priority="953">
      <formula>INDIRECT(ADDRESS(ROW(),COLUMN()))=TRUNC(INDIRECT(ADDRESS(ROW(),COLUMN())))</formula>
    </cfRule>
  </conditionalFormatting>
  <conditionalFormatting sqref="AN185">
    <cfRule type="expression" dxfId="1225" priority="952">
      <formula>INDIRECT(ADDRESS(ROW(),COLUMN()))=TRUNC(INDIRECT(ADDRESS(ROW(),COLUMN())))</formula>
    </cfRule>
  </conditionalFormatting>
  <conditionalFormatting sqref="AO186:AT186">
    <cfRule type="expression" dxfId="1224" priority="951">
      <formula>INDIRECT(ADDRESS(ROW(),COLUMN()))=TRUNC(INDIRECT(ADDRESS(ROW(),COLUMN())))</formula>
    </cfRule>
  </conditionalFormatting>
  <conditionalFormatting sqref="AO185:AT185">
    <cfRule type="expression" dxfId="1223" priority="950">
      <formula>INDIRECT(ADDRESS(ROW(),COLUMN()))=TRUNC(INDIRECT(ADDRESS(ROW(),COLUMN())))</formula>
    </cfRule>
  </conditionalFormatting>
  <conditionalFormatting sqref="AU186">
    <cfRule type="expression" dxfId="1222" priority="949">
      <formula>INDIRECT(ADDRESS(ROW(),COLUMN()))=TRUNC(INDIRECT(ADDRESS(ROW(),COLUMN())))</formula>
    </cfRule>
  </conditionalFormatting>
  <conditionalFormatting sqref="AU185">
    <cfRule type="expression" dxfId="1221" priority="948">
      <formula>INDIRECT(ADDRESS(ROW(),COLUMN()))=TRUNC(INDIRECT(ADDRESS(ROW(),COLUMN())))</formula>
    </cfRule>
  </conditionalFormatting>
  <conditionalFormatting sqref="AV186:AW186">
    <cfRule type="expression" dxfId="1220" priority="947">
      <formula>INDIRECT(ADDRESS(ROW(),COLUMN()))=TRUNC(INDIRECT(ADDRESS(ROW(),COLUMN())))</formula>
    </cfRule>
  </conditionalFormatting>
  <conditionalFormatting sqref="AV185:AW185">
    <cfRule type="expression" dxfId="1219" priority="946">
      <formula>INDIRECT(ADDRESS(ROW(),COLUMN()))=TRUNC(INDIRECT(ADDRESS(ROW(),COLUMN())))</formula>
    </cfRule>
  </conditionalFormatting>
  <conditionalFormatting sqref="AX188:BA189">
    <cfRule type="expression" dxfId="1218" priority="945">
      <formula>INDIRECT(ADDRESS(ROW(),COLUMN()))=TRUNC(INDIRECT(ADDRESS(ROW(),COLUMN())))</formula>
    </cfRule>
  </conditionalFormatting>
  <conditionalFormatting sqref="S189">
    <cfRule type="expression" dxfId="1217" priority="944">
      <formula>INDIRECT(ADDRESS(ROW(),COLUMN()))=TRUNC(INDIRECT(ADDRESS(ROW(),COLUMN())))</formula>
    </cfRule>
  </conditionalFormatting>
  <conditionalFormatting sqref="S188">
    <cfRule type="expression" dxfId="1216" priority="943">
      <formula>INDIRECT(ADDRESS(ROW(),COLUMN()))=TRUNC(INDIRECT(ADDRESS(ROW(),COLUMN())))</formula>
    </cfRule>
  </conditionalFormatting>
  <conditionalFormatting sqref="T189:Y189">
    <cfRule type="expression" dxfId="1215" priority="942">
      <formula>INDIRECT(ADDRESS(ROW(),COLUMN()))=TRUNC(INDIRECT(ADDRESS(ROW(),COLUMN())))</formula>
    </cfRule>
  </conditionalFormatting>
  <conditionalFormatting sqref="T188:Y188">
    <cfRule type="expression" dxfId="1214" priority="941">
      <formula>INDIRECT(ADDRESS(ROW(),COLUMN()))=TRUNC(INDIRECT(ADDRESS(ROW(),COLUMN())))</formula>
    </cfRule>
  </conditionalFormatting>
  <conditionalFormatting sqref="Z189">
    <cfRule type="expression" dxfId="1213" priority="940">
      <formula>INDIRECT(ADDRESS(ROW(),COLUMN()))=TRUNC(INDIRECT(ADDRESS(ROW(),COLUMN())))</formula>
    </cfRule>
  </conditionalFormatting>
  <conditionalFormatting sqref="Z188">
    <cfRule type="expression" dxfId="1212" priority="939">
      <formula>INDIRECT(ADDRESS(ROW(),COLUMN()))=TRUNC(INDIRECT(ADDRESS(ROW(),COLUMN())))</formula>
    </cfRule>
  </conditionalFormatting>
  <conditionalFormatting sqref="AA189:AF189">
    <cfRule type="expression" dxfId="1211" priority="938">
      <formula>INDIRECT(ADDRESS(ROW(),COLUMN()))=TRUNC(INDIRECT(ADDRESS(ROW(),COLUMN())))</formula>
    </cfRule>
  </conditionalFormatting>
  <conditionalFormatting sqref="AA188:AF188">
    <cfRule type="expression" dxfId="1210" priority="937">
      <formula>INDIRECT(ADDRESS(ROW(),COLUMN()))=TRUNC(INDIRECT(ADDRESS(ROW(),COLUMN())))</formula>
    </cfRule>
  </conditionalFormatting>
  <conditionalFormatting sqref="AG189">
    <cfRule type="expression" dxfId="1209" priority="936">
      <formula>INDIRECT(ADDRESS(ROW(),COLUMN()))=TRUNC(INDIRECT(ADDRESS(ROW(),COLUMN())))</formula>
    </cfRule>
  </conditionalFormatting>
  <conditionalFormatting sqref="AG188">
    <cfRule type="expression" dxfId="1208" priority="935">
      <formula>INDIRECT(ADDRESS(ROW(),COLUMN()))=TRUNC(INDIRECT(ADDRESS(ROW(),COLUMN())))</formula>
    </cfRule>
  </conditionalFormatting>
  <conditionalFormatting sqref="AH189:AM189">
    <cfRule type="expression" dxfId="1207" priority="934">
      <formula>INDIRECT(ADDRESS(ROW(),COLUMN()))=TRUNC(INDIRECT(ADDRESS(ROW(),COLUMN())))</formula>
    </cfRule>
  </conditionalFormatting>
  <conditionalFormatting sqref="AH188:AM188">
    <cfRule type="expression" dxfId="1206" priority="933">
      <formula>INDIRECT(ADDRESS(ROW(),COLUMN()))=TRUNC(INDIRECT(ADDRESS(ROW(),COLUMN())))</formula>
    </cfRule>
  </conditionalFormatting>
  <conditionalFormatting sqref="AN189">
    <cfRule type="expression" dxfId="1205" priority="932">
      <formula>INDIRECT(ADDRESS(ROW(),COLUMN()))=TRUNC(INDIRECT(ADDRESS(ROW(),COLUMN())))</formula>
    </cfRule>
  </conditionalFormatting>
  <conditionalFormatting sqref="AN188">
    <cfRule type="expression" dxfId="1204" priority="931">
      <formula>INDIRECT(ADDRESS(ROW(),COLUMN()))=TRUNC(INDIRECT(ADDRESS(ROW(),COLUMN())))</formula>
    </cfRule>
  </conditionalFormatting>
  <conditionalFormatting sqref="AO189:AT189">
    <cfRule type="expression" dxfId="1203" priority="930">
      <formula>INDIRECT(ADDRESS(ROW(),COLUMN()))=TRUNC(INDIRECT(ADDRESS(ROW(),COLUMN())))</formula>
    </cfRule>
  </conditionalFormatting>
  <conditionalFormatting sqref="AO188:AT188">
    <cfRule type="expression" dxfId="1202" priority="929">
      <formula>INDIRECT(ADDRESS(ROW(),COLUMN()))=TRUNC(INDIRECT(ADDRESS(ROW(),COLUMN())))</formula>
    </cfRule>
  </conditionalFormatting>
  <conditionalFormatting sqref="AU189">
    <cfRule type="expression" dxfId="1201" priority="928">
      <formula>INDIRECT(ADDRESS(ROW(),COLUMN()))=TRUNC(INDIRECT(ADDRESS(ROW(),COLUMN())))</formula>
    </cfRule>
  </conditionalFormatting>
  <conditionalFormatting sqref="AU188">
    <cfRule type="expression" dxfId="1200" priority="927">
      <formula>INDIRECT(ADDRESS(ROW(),COLUMN()))=TRUNC(INDIRECT(ADDRESS(ROW(),COLUMN())))</formula>
    </cfRule>
  </conditionalFormatting>
  <conditionalFormatting sqref="AV189:AW189">
    <cfRule type="expression" dxfId="1199" priority="926">
      <formula>INDIRECT(ADDRESS(ROW(),COLUMN()))=TRUNC(INDIRECT(ADDRESS(ROW(),COLUMN())))</formula>
    </cfRule>
  </conditionalFormatting>
  <conditionalFormatting sqref="AV188:AW188">
    <cfRule type="expression" dxfId="1198" priority="925">
      <formula>INDIRECT(ADDRESS(ROW(),COLUMN()))=TRUNC(INDIRECT(ADDRESS(ROW(),COLUMN())))</formula>
    </cfRule>
  </conditionalFormatting>
  <conditionalFormatting sqref="AX191:BA192">
    <cfRule type="expression" dxfId="1197" priority="924">
      <formula>INDIRECT(ADDRESS(ROW(),COLUMN()))=TRUNC(INDIRECT(ADDRESS(ROW(),COLUMN())))</formula>
    </cfRule>
  </conditionalFormatting>
  <conditionalFormatting sqref="S192">
    <cfRule type="expression" dxfId="1196" priority="923">
      <formula>INDIRECT(ADDRESS(ROW(),COLUMN()))=TRUNC(INDIRECT(ADDRESS(ROW(),COLUMN())))</formula>
    </cfRule>
  </conditionalFormatting>
  <conditionalFormatting sqref="S191">
    <cfRule type="expression" dxfId="1195" priority="922">
      <formula>INDIRECT(ADDRESS(ROW(),COLUMN()))=TRUNC(INDIRECT(ADDRESS(ROW(),COLUMN())))</formula>
    </cfRule>
  </conditionalFormatting>
  <conditionalFormatting sqref="T192:Y192">
    <cfRule type="expression" dxfId="1194" priority="921">
      <formula>INDIRECT(ADDRESS(ROW(),COLUMN()))=TRUNC(INDIRECT(ADDRESS(ROW(),COLUMN())))</formula>
    </cfRule>
  </conditionalFormatting>
  <conditionalFormatting sqref="T191:Y191">
    <cfRule type="expression" dxfId="1193" priority="920">
      <formula>INDIRECT(ADDRESS(ROW(),COLUMN()))=TRUNC(INDIRECT(ADDRESS(ROW(),COLUMN())))</formula>
    </cfRule>
  </conditionalFormatting>
  <conditionalFormatting sqref="Z192">
    <cfRule type="expression" dxfId="1192" priority="919">
      <formula>INDIRECT(ADDRESS(ROW(),COLUMN()))=TRUNC(INDIRECT(ADDRESS(ROW(),COLUMN())))</formula>
    </cfRule>
  </conditionalFormatting>
  <conditionalFormatting sqref="Z191">
    <cfRule type="expression" dxfId="1191" priority="918">
      <formula>INDIRECT(ADDRESS(ROW(),COLUMN()))=TRUNC(INDIRECT(ADDRESS(ROW(),COLUMN())))</formula>
    </cfRule>
  </conditionalFormatting>
  <conditionalFormatting sqref="AA192:AF192">
    <cfRule type="expression" dxfId="1190" priority="917">
      <formula>INDIRECT(ADDRESS(ROW(),COLUMN()))=TRUNC(INDIRECT(ADDRESS(ROW(),COLUMN())))</formula>
    </cfRule>
  </conditionalFormatting>
  <conditionalFormatting sqref="AA191:AF191">
    <cfRule type="expression" dxfId="1189" priority="916">
      <formula>INDIRECT(ADDRESS(ROW(),COLUMN()))=TRUNC(INDIRECT(ADDRESS(ROW(),COLUMN())))</formula>
    </cfRule>
  </conditionalFormatting>
  <conditionalFormatting sqref="AG192">
    <cfRule type="expression" dxfId="1188" priority="915">
      <formula>INDIRECT(ADDRESS(ROW(),COLUMN()))=TRUNC(INDIRECT(ADDRESS(ROW(),COLUMN())))</formula>
    </cfRule>
  </conditionalFormatting>
  <conditionalFormatting sqref="AG191">
    <cfRule type="expression" dxfId="1187" priority="914">
      <formula>INDIRECT(ADDRESS(ROW(),COLUMN()))=TRUNC(INDIRECT(ADDRESS(ROW(),COLUMN())))</formula>
    </cfRule>
  </conditionalFormatting>
  <conditionalFormatting sqref="AH192:AM192">
    <cfRule type="expression" dxfId="1186" priority="913">
      <formula>INDIRECT(ADDRESS(ROW(),COLUMN()))=TRUNC(INDIRECT(ADDRESS(ROW(),COLUMN())))</formula>
    </cfRule>
  </conditionalFormatting>
  <conditionalFormatting sqref="AH191:AM191">
    <cfRule type="expression" dxfId="1185" priority="912">
      <formula>INDIRECT(ADDRESS(ROW(),COLUMN()))=TRUNC(INDIRECT(ADDRESS(ROW(),COLUMN())))</formula>
    </cfRule>
  </conditionalFormatting>
  <conditionalFormatting sqref="AN192">
    <cfRule type="expression" dxfId="1184" priority="911">
      <formula>INDIRECT(ADDRESS(ROW(),COLUMN()))=TRUNC(INDIRECT(ADDRESS(ROW(),COLUMN())))</formula>
    </cfRule>
  </conditionalFormatting>
  <conditionalFormatting sqref="AN191">
    <cfRule type="expression" dxfId="1183" priority="910">
      <formula>INDIRECT(ADDRESS(ROW(),COLUMN()))=TRUNC(INDIRECT(ADDRESS(ROW(),COLUMN())))</formula>
    </cfRule>
  </conditionalFormatting>
  <conditionalFormatting sqref="AO192:AT192">
    <cfRule type="expression" dxfId="1182" priority="909">
      <formula>INDIRECT(ADDRESS(ROW(),COLUMN()))=TRUNC(INDIRECT(ADDRESS(ROW(),COLUMN())))</formula>
    </cfRule>
  </conditionalFormatting>
  <conditionalFormatting sqref="AO191:AT191">
    <cfRule type="expression" dxfId="1181" priority="908">
      <formula>INDIRECT(ADDRESS(ROW(),COLUMN()))=TRUNC(INDIRECT(ADDRESS(ROW(),COLUMN())))</formula>
    </cfRule>
  </conditionalFormatting>
  <conditionalFormatting sqref="AU192">
    <cfRule type="expression" dxfId="1180" priority="907">
      <formula>INDIRECT(ADDRESS(ROW(),COLUMN()))=TRUNC(INDIRECT(ADDRESS(ROW(),COLUMN())))</formula>
    </cfRule>
  </conditionalFormatting>
  <conditionalFormatting sqref="AU191">
    <cfRule type="expression" dxfId="1179" priority="906">
      <formula>INDIRECT(ADDRESS(ROW(),COLUMN()))=TRUNC(INDIRECT(ADDRESS(ROW(),COLUMN())))</formula>
    </cfRule>
  </conditionalFormatting>
  <conditionalFormatting sqref="AV192:AW192">
    <cfRule type="expression" dxfId="1178" priority="905">
      <formula>INDIRECT(ADDRESS(ROW(),COLUMN()))=TRUNC(INDIRECT(ADDRESS(ROW(),COLUMN())))</formula>
    </cfRule>
  </conditionalFormatting>
  <conditionalFormatting sqref="AV191:AW191">
    <cfRule type="expression" dxfId="1177" priority="904">
      <formula>INDIRECT(ADDRESS(ROW(),COLUMN()))=TRUNC(INDIRECT(ADDRESS(ROW(),COLUMN())))</formula>
    </cfRule>
  </conditionalFormatting>
  <conditionalFormatting sqref="AX194:BA195">
    <cfRule type="expression" dxfId="1176" priority="903">
      <formula>INDIRECT(ADDRESS(ROW(),COLUMN()))=TRUNC(INDIRECT(ADDRESS(ROW(),COLUMN())))</formula>
    </cfRule>
  </conditionalFormatting>
  <conditionalFormatting sqref="S195">
    <cfRule type="expression" dxfId="1175" priority="902">
      <formula>INDIRECT(ADDRESS(ROW(),COLUMN()))=TRUNC(INDIRECT(ADDRESS(ROW(),COLUMN())))</formula>
    </cfRule>
  </conditionalFormatting>
  <conditionalFormatting sqref="S194">
    <cfRule type="expression" dxfId="1174" priority="901">
      <formula>INDIRECT(ADDRESS(ROW(),COLUMN()))=TRUNC(INDIRECT(ADDRESS(ROW(),COLUMN())))</formula>
    </cfRule>
  </conditionalFormatting>
  <conditionalFormatting sqref="T195:Y195">
    <cfRule type="expression" dxfId="1173" priority="900">
      <formula>INDIRECT(ADDRESS(ROW(),COLUMN()))=TRUNC(INDIRECT(ADDRESS(ROW(),COLUMN())))</formula>
    </cfRule>
  </conditionalFormatting>
  <conditionalFormatting sqref="T194:Y194">
    <cfRule type="expression" dxfId="1172" priority="899">
      <formula>INDIRECT(ADDRESS(ROW(),COLUMN()))=TRUNC(INDIRECT(ADDRESS(ROW(),COLUMN())))</formula>
    </cfRule>
  </conditionalFormatting>
  <conditionalFormatting sqref="Z195">
    <cfRule type="expression" dxfId="1171" priority="898">
      <formula>INDIRECT(ADDRESS(ROW(),COLUMN()))=TRUNC(INDIRECT(ADDRESS(ROW(),COLUMN())))</formula>
    </cfRule>
  </conditionalFormatting>
  <conditionalFormatting sqref="Z194">
    <cfRule type="expression" dxfId="1170" priority="897">
      <formula>INDIRECT(ADDRESS(ROW(),COLUMN()))=TRUNC(INDIRECT(ADDRESS(ROW(),COLUMN())))</formula>
    </cfRule>
  </conditionalFormatting>
  <conditionalFormatting sqref="AA195:AF195">
    <cfRule type="expression" dxfId="1169" priority="896">
      <formula>INDIRECT(ADDRESS(ROW(),COLUMN()))=TRUNC(INDIRECT(ADDRESS(ROW(),COLUMN())))</formula>
    </cfRule>
  </conditionalFormatting>
  <conditionalFormatting sqref="AA194:AF194">
    <cfRule type="expression" dxfId="1168" priority="895">
      <formula>INDIRECT(ADDRESS(ROW(),COLUMN()))=TRUNC(INDIRECT(ADDRESS(ROW(),COLUMN())))</formula>
    </cfRule>
  </conditionalFormatting>
  <conditionalFormatting sqref="AG195">
    <cfRule type="expression" dxfId="1167" priority="894">
      <formula>INDIRECT(ADDRESS(ROW(),COLUMN()))=TRUNC(INDIRECT(ADDRESS(ROW(),COLUMN())))</formula>
    </cfRule>
  </conditionalFormatting>
  <conditionalFormatting sqref="AG194">
    <cfRule type="expression" dxfId="1166" priority="893">
      <formula>INDIRECT(ADDRESS(ROW(),COLUMN()))=TRUNC(INDIRECT(ADDRESS(ROW(),COLUMN())))</formula>
    </cfRule>
  </conditionalFormatting>
  <conditionalFormatting sqref="AH195:AM195">
    <cfRule type="expression" dxfId="1165" priority="892">
      <formula>INDIRECT(ADDRESS(ROW(),COLUMN()))=TRUNC(INDIRECT(ADDRESS(ROW(),COLUMN())))</formula>
    </cfRule>
  </conditionalFormatting>
  <conditionalFormatting sqref="AH194:AM194">
    <cfRule type="expression" dxfId="1164" priority="891">
      <formula>INDIRECT(ADDRESS(ROW(),COLUMN()))=TRUNC(INDIRECT(ADDRESS(ROW(),COLUMN())))</formula>
    </cfRule>
  </conditionalFormatting>
  <conditionalFormatting sqref="AN195">
    <cfRule type="expression" dxfId="1163" priority="890">
      <formula>INDIRECT(ADDRESS(ROW(),COLUMN()))=TRUNC(INDIRECT(ADDRESS(ROW(),COLUMN())))</formula>
    </cfRule>
  </conditionalFormatting>
  <conditionalFormatting sqref="AN194">
    <cfRule type="expression" dxfId="1162" priority="889">
      <formula>INDIRECT(ADDRESS(ROW(),COLUMN()))=TRUNC(INDIRECT(ADDRESS(ROW(),COLUMN())))</formula>
    </cfRule>
  </conditionalFormatting>
  <conditionalFormatting sqref="AO195:AT195">
    <cfRule type="expression" dxfId="1161" priority="888">
      <formula>INDIRECT(ADDRESS(ROW(),COLUMN()))=TRUNC(INDIRECT(ADDRESS(ROW(),COLUMN())))</formula>
    </cfRule>
  </conditionalFormatting>
  <conditionalFormatting sqref="AO194:AT194">
    <cfRule type="expression" dxfId="1160" priority="887">
      <formula>INDIRECT(ADDRESS(ROW(),COLUMN()))=TRUNC(INDIRECT(ADDRESS(ROW(),COLUMN())))</formula>
    </cfRule>
  </conditionalFormatting>
  <conditionalFormatting sqref="AU195">
    <cfRule type="expression" dxfId="1159" priority="886">
      <formula>INDIRECT(ADDRESS(ROW(),COLUMN()))=TRUNC(INDIRECT(ADDRESS(ROW(),COLUMN())))</formula>
    </cfRule>
  </conditionalFormatting>
  <conditionalFormatting sqref="AU194">
    <cfRule type="expression" dxfId="1158" priority="885">
      <formula>INDIRECT(ADDRESS(ROW(),COLUMN()))=TRUNC(INDIRECT(ADDRESS(ROW(),COLUMN())))</formula>
    </cfRule>
  </conditionalFormatting>
  <conditionalFormatting sqref="AV195:AW195">
    <cfRule type="expression" dxfId="1157" priority="884">
      <formula>INDIRECT(ADDRESS(ROW(),COLUMN()))=TRUNC(INDIRECT(ADDRESS(ROW(),COLUMN())))</formula>
    </cfRule>
  </conditionalFormatting>
  <conditionalFormatting sqref="AV194:AW194">
    <cfRule type="expression" dxfId="1156" priority="883">
      <formula>INDIRECT(ADDRESS(ROW(),COLUMN()))=TRUNC(INDIRECT(ADDRESS(ROW(),COLUMN())))</formula>
    </cfRule>
  </conditionalFormatting>
  <conditionalFormatting sqref="AX197:BA198">
    <cfRule type="expression" dxfId="1155" priority="882">
      <formula>INDIRECT(ADDRESS(ROW(),COLUMN()))=TRUNC(INDIRECT(ADDRESS(ROW(),COLUMN())))</formula>
    </cfRule>
  </conditionalFormatting>
  <conditionalFormatting sqref="S198">
    <cfRule type="expression" dxfId="1154" priority="881">
      <formula>INDIRECT(ADDRESS(ROW(),COLUMN()))=TRUNC(INDIRECT(ADDRESS(ROW(),COLUMN())))</formula>
    </cfRule>
  </conditionalFormatting>
  <conditionalFormatting sqref="S197">
    <cfRule type="expression" dxfId="1153" priority="880">
      <formula>INDIRECT(ADDRESS(ROW(),COLUMN()))=TRUNC(INDIRECT(ADDRESS(ROW(),COLUMN())))</formula>
    </cfRule>
  </conditionalFormatting>
  <conditionalFormatting sqref="T198:Y198">
    <cfRule type="expression" dxfId="1152" priority="879">
      <formula>INDIRECT(ADDRESS(ROW(),COLUMN()))=TRUNC(INDIRECT(ADDRESS(ROW(),COLUMN())))</formula>
    </cfRule>
  </conditionalFormatting>
  <conditionalFormatting sqref="T197:Y197">
    <cfRule type="expression" dxfId="1151" priority="878">
      <formula>INDIRECT(ADDRESS(ROW(),COLUMN()))=TRUNC(INDIRECT(ADDRESS(ROW(),COLUMN())))</formula>
    </cfRule>
  </conditionalFormatting>
  <conditionalFormatting sqref="Z198">
    <cfRule type="expression" dxfId="1150" priority="877">
      <formula>INDIRECT(ADDRESS(ROW(),COLUMN()))=TRUNC(INDIRECT(ADDRESS(ROW(),COLUMN())))</formula>
    </cfRule>
  </conditionalFormatting>
  <conditionalFormatting sqref="Z197">
    <cfRule type="expression" dxfId="1149" priority="876">
      <formula>INDIRECT(ADDRESS(ROW(),COLUMN()))=TRUNC(INDIRECT(ADDRESS(ROW(),COLUMN())))</formula>
    </cfRule>
  </conditionalFormatting>
  <conditionalFormatting sqref="AA198:AF198">
    <cfRule type="expression" dxfId="1148" priority="875">
      <formula>INDIRECT(ADDRESS(ROW(),COLUMN()))=TRUNC(INDIRECT(ADDRESS(ROW(),COLUMN())))</formula>
    </cfRule>
  </conditionalFormatting>
  <conditionalFormatting sqref="AA197:AF197">
    <cfRule type="expression" dxfId="1147" priority="874">
      <formula>INDIRECT(ADDRESS(ROW(),COLUMN()))=TRUNC(INDIRECT(ADDRESS(ROW(),COLUMN())))</formula>
    </cfRule>
  </conditionalFormatting>
  <conditionalFormatting sqref="AG198">
    <cfRule type="expression" dxfId="1146" priority="873">
      <formula>INDIRECT(ADDRESS(ROW(),COLUMN()))=TRUNC(INDIRECT(ADDRESS(ROW(),COLUMN())))</formula>
    </cfRule>
  </conditionalFormatting>
  <conditionalFormatting sqref="AG197">
    <cfRule type="expression" dxfId="1145" priority="872">
      <formula>INDIRECT(ADDRESS(ROW(),COLUMN()))=TRUNC(INDIRECT(ADDRESS(ROW(),COLUMN())))</formula>
    </cfRule>
  </conditionalFormatting>
  <conditionalFormatting sqref="AH198:AM198">
    <cfRule type="expression" dxfId="1144" priority="871">
      <formula>INDIRECT(ADDRESS(ROW(),COLUMN()))=TRUNC(INDIRECT(ADDRESS(ROW(),COLUMN())))</formula>
    </cfRule>
  </conditionalFormatting>
  <conditionalFormatting sqref="AH197:AM197">
    <cfRule type="expression" dxfId="1143" priority="870">
      <formula>INDIRECT(ADDRESS(ROW(),COLUMN()))=TRUNC(INDIRECT(ADDRESS(ROW(),COLUMN())))</formula>
    </cfRule>
  </conditionalFormatting>
  <conditionalFormatting sqref="AN198">
    <cfRule type="expression" dxfId="1142" priority="869">
      <formula>INDIRECT(ADDRESS(ROW(),COLUMN()))=TRUNC(INDIRECT(ADDRESS(ROW(),COLUMN())))</formula>
    </cfRule>
  </conditionalFormatting>
  <conditionalFormatting sqref="AN197">
    <cfRule type="expression" dxfId="1141" priority="868">
      <formula>INDIRECT(ADDRESS(ROW(),COLUMN()))=TRUNC(INDIRECT(ADDRESS(ROW(),COLUMN())))</formula>
    </cfRule>
  </conditionalFormatting>
  <conditionalFormatting sqref="AO198:AT198">
    <cfRule type="expression" dxfId="1140" priority="867">
      <formula>INDIRECT(ADDRESS(ROW(),COLUMN()))=TRUNC(INDIRECT(ADDRESS(ROW(),COLUMN())))</formula>
    </cfRule>
  </conditionalFormatting>
  <conditionalFormatting sqref="AO197:AT197">
    <cfRule type="expression" dxfId="1139" priority="866">
      <formula>INDIRECT(ADDRESS(ROW(),COLUMN()))=TRUNC(INDIRECT(ADDRESS(ROW(),COLUMN())))</formula>
    </cfRule>
  </conditionalFormatting>
  <conditionalFormatting sqref="AU198">
    <cfRule type="expression" dxfId="1138" priority="865">
      <formula>INDIRECT(ADDRESS(ROW(),COLUMN()))=TRUNC(INDIRECT(ADDRESS(ROW(),COLUMN())))</formula>
    </cfRule>
  </conditionalFormatting>
  <conditionalFormatting sqref="AU197">
    <cfRule type="expression" dxfId="1137" priority="864">
      <formula>INDIRECT(ADDRESS(ROW(),COLUMN()))=TRUNC(INDIRECT(ADDRESS(ROW(),COLUMN())))</formula>
    </cfRule>
  </conditionalFormatting>
  <conditionalFormatting sqref="AV198:AW198">
    <cfRule type="expression" dxfId="1136" priority="863">
      <formula>INDIRECT(ADDRESS(ROW(),COLUMN()))=TRUNC(INDIRECT(ADDRESS(ROW(),COLUMN())))</formula>
    </cfRule>
  </conditionalFormatting>
  <conditionalFormatting sqref="AV197:AW197">
    <cfRule type="expression" dxfId="1135" priority="862">
      <formula>INDIRECT(ADDRESS(ROW(),COLUMN()))=TRUNC(INDIRECT(ADDRESS(ROW(),COLUMN())))</formula>
    </cfRule>
  </conditionalFormatting>
  <conditionalFormatting sqref="AX200:BA201">
    <cfRule type="expression" dxfId="1134" priority="861">
      <formula>INDIRECT(ADDRESS(ROW(),COLUMN()))=TRUNC(INDIRECT(ADDRESS(ROW(),COLUMN())))</formula>
    </cfRule>
  </conditionalFormatting>
  <conditionalFormatting sqref="S201">
    <cfRule type="expression" dxfId="1133" priority="860">
      <formula>INDIRECT(ADDRESS(ROW(),COLUMN()))=TRUNC(INDIRECT(ADDRESS(ROW(),COLUMN())))</formula>
    </cfRule>
  </conditionalFormatting>
  <conditionalFormatting sqref="S200">
    <cfRule type="expression" dxfId="1132" priority="859">
      <formula>INDIRECT(ADDRESS(ROW(),COLUMN()))=TRUNC(INDIRECT(ADDRESS(ROW(),COLUMN())))</formula>
    </cfRule>
  </conditionalFormatting>
  <conditionalFormatting sqref="T201:Y201">
    <cfRule type="expression" dxfId="1131" priority="858">
      <formula>INDIRECT(ADDRESS(ROW(),COLUMN()))=TRUNC(INDIRECT(ADDRESS(ROW(),COLUMN())))</formula>
    </cfRule>
  </conditionalFormatting>
  <conditionalFormatting sqref="T200:Y200">
    <cfRule type="expression" dxfId="1130" priority="857">
      <formula>INDIRECT(ADDRESS(ROW(),COLUMN()))=TRUNC(INDIRECT(ADDRESS(ROW(),COLUMN())))</formula>
    </cfRule>
  </conditionalFormatting>
  <conditionalFormatting sqref="Z201">
    <cfRule type="expression" dxfId="1129" priority="856">
      <formula>INDIRECT(ADDRESS(ROW(),COLUMN()))=TRUNC(INDIRECT(ADDRESS(ROW(),COLUMN())))</formula>
    </cfRule>
  </conditionalFormatting>
  <conditionalFormatting sqref="Z200">
    <cfRule type="expression" dxfId="1128" priority="855">
      <formula>INDIRECT(ADDRESS(ROW(),COLUMN()))=TRUNC(INDIRECT(ADDRESS(ROW(),COLUMN())))</formula>
    </cfRule>
  </conditionalFormatting>
  <conditionalFormatting sqref="AA201:AF201">
    <cfRule type="expression" dxfId="1127" priority="854">
      <formula>INDIRECT(ADDRESS(ROW(),COLUMN()))=TRUNC(INDIRECT(ADDRESS(ROW(),COLUMN())))</formula>
    </cfRule>
  </conditionalFormatting>
  <conditionalFormatting sqref="AA200:AF200">
    <cfRule type="expression" dxfId="1126" priority="853">
      <formula>INDIRECT(ADDRESS(ROW(),COLUMN()))=TRUNC(INDIRECT(ADDRESS(ROW(),COLUMN())))</formula>
    </cfRule>
  </conditionalFormatting>
  <conditionalFormatting sqref="AG201">
    <cfRule type="expression" dxfId="1125" priority="852">
      <formula>INDIRECT(ADDRESS(ROW(),COLUMN()))=TRUNC(INDIRECT(ADDRESS(ROW(),COLUMN())))</formula>
    </cfRule>
  </conditionalFormatting>
  <conditionalFormatting sqref="AG200">
    <cfRule type="expression" dxfId="1124" priority="851">
      <formula>INDIRECT(ADDRESS(ROW(),COLUMN()))=TRUNC(INDIRECT(ADDRESS(ROW(),COLUMN())))</formula>
    </cfRule>
  </conditionalFormatting>
  <conditionalFormatting sqref="AH201:AM201">
    <cfRule type="expression" dxfId="1123" priority="850">
      <formula>INDIRECT(ADDRESS(ROW(),COLUMN()))=TRUNC(INDIRECT(ADDRESS(ROW(),COLUMN())))</formula>
    </cfRule>
  </conditionalFormatting>
  <conditionalFormatting sqref="AH200:AM200">
    <cfRule type="expression" dxfId="1122" priority="849">
      <formula>INDIRECT(ADDRESS(ROW(),COLUMN()))=TRUNC(INDIRECT(ADDRESS(ROW(),COLUMN())))</formula>
    </cfRule>
  </conditionalFormatting>
  <conditionalFormatting sqref="AN201">
    <cfRule type="expression" dxfId="1121" priority="848">
      <formula>INDIRECT(ADDRESS(ROW(),COLUMN()))=TRUNC(INDIRECT(ADDRESS(ROW(),COLUMN())))</formula>
    </cfRule>
  </conditionalFormatting>
  <conditionalFormatting sqref="AN200">
    <cfRule type="expression" dxfId="1120" priority="847">
      <formula>INDIRECT(ADDRESS(ROW(),COLUMN()))=TRUNC(INDIRECT(ADDRESS(ROW(),COLUMN())))</formula>
    </cfRule>
  </conditionalFormatting>
  <conditionalFormatting sqref="AO201:AT201">
    <cfRule type="expression" dxfId="1119" priority="846">
      <formula>INDIRECT(ADDRESS(ROW(),COLUMN()))=TRUNC(INDIRECT(ADDRESS(ROW(),COLUMN())))</formula>
    </cfRule>
  </conditionalFormatting>
  <conditionalFormatting sqref="AO200:AT200">
    <cfRule type="expression" dxfId="1118" priority="845">
      <formula>INDIRECT(ADDRESS(ROW(),COLUMN()))=TRUNC(INDIRECT(ADDRESS(ROW(),COLUMN())))</formula>
    </cfRule>
  </conditionalFormatting>
  <conditionalFormatting sqref="AU201">
    <cfRule type="expression" dxfId="1117" priority="844">
      <formula>INDIRECT(ADDRESS(ROW(),COLUMN()))=TRUNC(INDIRECT(ADDRESS(ROW(),COLUMN())))</formula>
    </cfRule>
  </conditionalFormatting>
  <conditionalFormatting sqref="AU200">
    <cfRule type="expression" dxfId="1116" priority="843">
      <formula>INDIRECT(ADDRESS(ROW(),COLUMN()))=TRUNC(INDIRECT(ADDRESS(ROW(),COLUMN())))</formula>
    </cfRule>
  </conditionalFormatting>
  <conditionalFormatting sqref="AV201:AW201">
    <cfRule type="expression" dxfId="1115" priority="842">
      <formula>INDIRECT(ADDRESS(ROW(),COLUMN()))=TRUNC(INDIRECT(ADDRESS(ROW(),COLUMN())))</formula>
    </cfRule>
  </conditionalFormatting>
  <conditionalFormatting sqref="AV200:AW200">
    <cfRule type="expression" dxfId="1114" priority="841">
      <formula>INDIRECT(ADDRESS(ROW(),COLUMN()))=TRUNC(INDIRECT(ADDRESS(ROW(),COLUMN())))</formula>
    </cfRule>
  </conditionalFormatting>
  <conditionalFormatting sqref="AX203:BA204">
    <cfRule type="expression" dxfId="1113" priority="840">
      <formula>INDIRECT(ADDRESS(ROW(),COLUMN()))=TRUNC(INDIRECT(ADDRESS(ROW(),COLUMN())))</formula>
    </cfRule>
  </conditionalFormatting>
  <conditionalFormatting sqref="S204">
    <cfRule type="expression" dxfId="1112" priority="839">
      <formula>INDIRECT(ADDRESS(ROW(),COLUMN()))=TRUNC(INDIRECT(ADDRESS(ROW(),COLUMN())))</formula>
    </cfRule>
  </conditionalFormatting>
  <conditionalFormatting sqref="S203">
    <cfRule type="expression" dxfId="1111" priority="838">
      <formula>INDIRECT(ADDRESS(ROW(),COLUMN()))=TRUNC(INDIRECT(ADDRESS(ROW(),COLUMN())))</formula>
    </cfRule>
  </conditionalFormatting>
  <conditionalFormatting sqref="T204:Y204">
    <cfRule type="expression" dxfId="1110" priority="837">
      <formula>INDIRECT(ADDRESS(ROW(),COLUMN()))=TRUNC(INDIRECT(ADDRESS(ROW(),COLUMN())))</formula>
    </cfRule>
  </conditionalFormatting>
  <conditionalFormatting sqref="T203:Y203">
    <cfRule type="expression" dxfId="1109" priority="836">
      <formula>INDIRECT(ADDRESS(ROW(),COLUMN()))=TRUNC(INDIRECT(ADDRESS(ROW(),COLUMN())))</formula>
    </cfRule>
  </conditionalFormatting>
  <conditionalFormatting sqref="Z204">
    <cfRule type="expression" dxfId="1108" priority="835">
      <formula>INDIRECT(ADDRESS(ROW(),COLUMN()))=TRUNC(INDIRECT(ADDRESS(ROW(),COLUMN())))</formula>
    </cfRule>
  </conditionalFormatting>
  <conditionalFormatting sqref="Z203">
    <cfRule type="expression" dxfId="1107" priority="834">
      <formula>INDIRECT(ADDRESS(ROW(),COLUMN()))=TRUNC(INDIRECT(ADDRESS(ROW(),COLUMN())))</formula>
    </cfRule>
  </conditionalFormatting>
  <conditionalFormatting sqref="AA204:AF204">
    <cfRule type="expression" dxfId="1106" priority="833">
      <formula>INDIRECT(ADDRESS(ROW(),COLUMN()))=TRUNC(INDIRECT(ADDRESS(ROW(),COLUMN())))</formula>
    </cfRule>
  </conditionalFormatting>
  <conditionalFormatting sqref="AA203:AF203">
    <cfRule type="expression" dxfId="1105" priority="832">
      <formula>INDIRECT(ADDRESS(ROW(),COLUMN()))=TRUNC(INDIRECT(ADDRESS(ROW(),COLUMN())))</formula>
    </cfRule>
  </conditionalFormatting>
  <conditionalFormatting sqref="AG204">
    <cfRule type="expression" dxfId="1104" priority="831">
      <formula>INDIRECT(ADDRESS(ROW(),COLUMN()))=TRUNC(INDIRECT(ADDRESS(ROW(),COLUMN())))</formula>
    </cfRule>
  </conditionalFormatting>
  <conditionalFormatting sqref="AG203">
    <cfRule type="expression" dxfId="1103" priority="830">
      <formula>INDIRECT(ADDRESS(ROW(),COLUMN()))=TRUNC(INDIRECT(ADDRESS(ROW(),COLUMN())))</formula>
    </cfRule>
  </conditionalFormatting>
  <conditionalFormatting sqref="AH204:AM204">
    <cfRule type="expression" dxfId="1102" priority="829">
      <formula>INDIRECT(ADDRESS(ROW(),COLUMN()))=TRUNC(INDIRECT(ADDRESS(ROW(),COLUMN())))</formula>
    </cfRule>
  </conditionalFormatting>
  <conditionalFormatting sqref="AH203:AM203">
    <cfRule type="expression" dxfId="1101" priority="828">
      <formula>INDIRECT(ADDRESS(ROW(),COLUMN()))=TRUNC(INDIRECT(ADDRESS(ROW(),COLUMN())))</formula>
    </cfRule>
  </conditionalFormatting>
  <conditionalFormatting sqref="AN204">
    <cfRule type="expression" dxfId="1100" priority="827">
      <formula>INDIRECT(ADDRESS(ROW(),COLUMN()))=TRUNC(INDIRECT(ADDRESS(ROW(),COLUMN())))</formula>
    </cfRule>
  </conditionalFormatting>
  <conditionalFormatting sqref="AN203">
    <cfRule type="expression" dxfId="1099" priority="826">
      <formula>INDIRECT(ADDRESS(ROW(),COLUMN()))=TRUNC(INDIRECT(ADDRESS(ROW(),COLUMN())))</formula>
    </cfRule>
  </conditionalFormatting>
  <conditionalFormatting sqref="AO204:AT204">
    <cfRule type="expression" dxfId="1098" priority="825">
      <formula>INDIRECT(ADDRESS(ROW(),COLUMN()))=TRUNC(INDIRECT(ADDRESS(ROW(),COLUMN())))</formula>
    </cfRule>
  </conditionalFormatting>
  <conditionalFormatting sqref="AO203:AT203">
    <cfRule type="expression" dxfId="1097" priority="824">
      <formula>INDIRECT(ADDRESS(ROW(),COLUMN()))=TRUNC(INDIRECT(ADDRESS(ROW(),COLUMN())))</formula>
    </cfRule>
  </conditionalFormatting>
  <conditionalFormatting sqref="AU204">
    <cfRule type="expression" dxfId="1096" priority="823">
      <formula>INDIRECT(ADDRESS(ROW(),COLUMN()))=TRUNC(INDIRECT(ADDRESS(ROW(),COLUMN())))</formula>
    </cfRule>
  </conditionalFormatting>
  <conditionalFormatting sqref="AU203">
    <cfRule type="expression" dxfId="1095" priority="822">
      <formula>INDIRECT(ADDRESS(ROW(),COLUMN()))=TRUNC(INDIRECT(ADDRESS(ROW(),COLUMN())))</formula>
    </cfRule>
  </conditionalFormatting>
  <conditionalFormatting sqref="AV204:AW204">
    <cfRule type="expression" dxfId="1094" priority="821">
      <formula>INDIRECT(ADDRESS(ROW(),COLUMN()))=TRUNC(INDIRECT(ADDRESS(ROW(),COLUMN())))</formula>
    </cfRule>
  </conditionalFormatting>
  <conditionalFormatting sqref="AV203:AW203">
    <cfRule type="expression" dxfId="1093" priority="820">
      <formula>INDIRECT(ADDRESS(ROW(),COLUMN()))=TRUNC(INDIRECT(ADDRESS(ROW(),COLUMN())))</formula>
    </cfRule>
  </conditionalFormatting>
  <conditionalFormatting sqref="AX206:BA207">
    <cfRule type="expression" dxfId="1092" priority="819">
      <formula>INDIRECT(ADDRESS(ROW(),COLUMN()))=TRUNC(INDIRECT(ADDRESS(ROW(),COLUMN())))</formula>
    </cfRule>
  </conditionalFormatting>
  <conditionalFormatting sqref="S207">
    <cfRule type="expression" dxfId="1091" priority="818">
      <formula>INDIRECT(ADDRESS(ROW(),COLUMN()))=TRUNC(INDIRECT(ADDRESS(ROW(),COLUMN())))</formula>
    </cfRule>
  </conditionalFormatting>
  <conditionalFormatting sqref="S206">
    <cfRule type="expression" dxfId="1090" priority="817">
      <formula>INDIRECT(ADDRESS(ROW(),COLUMN()))=TRUNC(INDIRECT(ADDRESS(ROW(),COLUMN())))</formula>
    </cfRule>
  </conditionalFormatting>
  <conditionalFormatting sqref="T207:Y207">
    <cfRule type="expression" dxfId="1089" priority="816">
      <formula>INDIRECT(ADDRESS(ROW(),COLUMN()))=TRUNC(INDIRECT(ADDRESS(ROW(),COLUMN())))</formula>
    </cfRule>
  </conditionalFormatting>
  <conditionalFormatting sqref="T206:Y206">
    <cfRule type="expression" dxfId="1088" priority="815">
      <formula>INDIRECT(ADDRESS(ROW(),COLUMN()))=TRUNC(INDIRECT(ADDRESS(ROW(),COLUMN())))</formula>
    </cfRule>
  </conditionalFormatting>
  <conditionalFormatting sqref="Z207">
    <cfRule type="expression" dxfId="1087" priority="814">
      <formula>INDIRECT(ADDRESS(ROW(),COLUMN()))=TRUNC(INDIRECT(ADDRESS(ROW(),COLUMN())))</formula>
    </cfRule>
  </conditionalFormatting>
  <conditionalFormatting sqref="Z206">
    <cfRule type="expression" dxfId="1086" priority="813">
      <formula>INDIRECT(ADDRESS(ROW(),COLUMN()))=TRUNC(INDIRECT(ADDRESS(ROW(),COLUMN())))</formula>
    </cfRule>
  </conditionalFormatting>
  <conditionalFormatting sqref="AA207:AF207">
    <cfRule type="expression" dxfId="1085" priority="812">
      <formula>INDIRECT(ADDRESS(ROW(),COLUMN()))=TRUNC(INDIRECT(ADDRESS(ROW(),COLUMN())))</formula>
    </cfRule>
  </conditionalFormatting>
  <conditionalFormatting sqref="AA206:AF206">
    <cfRule type="expression" dxfId="1084" priority="811">
      <formula>INDIRECT(ADDRESS(ROW(),COLUMN()))=TRUNC(INDIRECT(ADDRESS(ROW(),COLUMN())))</formula>
    </cfRule>
  </conditionalFormatting>
  <conditionalFormatting sqref="AG207">
    <cfRule type="expression" dxfId="1083" priority="810">
      <formula>INDIRECT(ADDRESS(ROW(),COLUMN()))=TRUNC(INDIRECT(ADDRESS(ROW(),COLUMN())))</formula>
    </cfRule>
  </conditionalFormatting>
  <conditionalFormatting sqref="AG206">
    <cfRule type="expression" dxfId="1082" priority="809">
      <formula>INDIRECT(ADDRESS(ROW(),COLUMN()))=TRUNC(INDIRECT(ADDRESS(ROW(),COLUMN())))</formula>
    </cfRule>
  </conditionalFormatting>
  <conditionalFormatting sqref="AH207:AM207">
    <cfRule type="expression" dxfId="1081" priority="808">
      <formula>INDIRECT(ADDRESS(ROW(),COLUMN()))=TRUNC(INDIRECT(ADDRESS(ROW(),COLUMN())))</formula>
    </cfRule>
  </conditionalFormatting>
  <conditionalFormatting sqref="AH206:AM206">
    <cfRule type="expression" dxfId="1080" priority="807">
      <formula>INDIRECT(ADDRESS(ROW(),COLUMN()))=TRUNC(INDIRECT(ADDRESS(ROW(),COLUMN())))</formula>
    </cfRule>
  </conditionalFormatting>
  <conditionalFormatting sqref="AN207">
    <cfRule type="expression" dxfId="1079" priority="806">
      <formula>INDIRECT(ADDRESS(ROW(),COLUMN()))=TRUNC(INDIRECT(ADDRESS(ROW(),COLUMN())))</formula>
    </cfRule>
  </conditionalFormatting>
  <conditionalFormatting sqref="AN206">
    <cfRule type="expression" dxfId="1078" priority="805">
      <formula>INDIRECT(ADDRESS(ROW(),COLUMN()))=TRUNC(INDIRECT(ADDRESS(ROW(),COLUMN())))</formula>
    </cfRule>
  </conditionalFormatting>
  <conditionalFormatting sqref="AO207:AT207">
    <cfRule type="expression" dxfId="1077" priority="804">
      <formula>INDIRECT(ADDRESS(ROW(),COLUMN()))=TRUNC(INDIRECT(ADDRESS(ROW(),COLUMN())))</formula>
    </cfRule>
  </conditionalFormatting>
  <conditionalFormatting sqref="AO206:AT206">
    <cfRule type="expression" dxfId="1076" priority="803">
      <formula>INDIRECT(ADDRESS(ROW(),COLUMN()))=TRUNC(INDIRECT(ADDRESS(ROW(),COLUMN())))</formula>
    </cfRule>
  </conditionalFormatting>
  <conditionalFormatting sqref="AU207">
    <cfRule type="expression" dxfId="1075" priority="802">
      <formula>INDIRECT(ADDRESS(ROW(),COLUMN()))=TRUNC(INDIRECT(ADDRESS(ROW(),COLUMN())))</formula>
    </cfRule>
  </conditionalFormatting>
  <conditionalFormatting sqref="AU206">
    <cfRule type="expression" dxfId="1074" priority="801">
      <formula>INDIRECT(ADDRESS(ROW(),COLUMN()))=TRUNC(INDIRECT(ADDRESS(ROW(),COLUMN())))</formula>
    </cfRule>
  </conditionalFormatting>
  <conditionalFormatting sqref="AV207:AW207">
    <cfRule type="expression" dxfId="1073" priority="800">
      <formula>INDIRECT(ADDRESS(ROW(),COLUMN()))=TRUNC(INDIRECT(ADDRESS(ROW(),COLUMN())))</formula>
    </cfRule>
  </conditionalFormatting>
  <conditionalFormatting sqref="AV206:AW206">
    <cfRule type="expression" dxfId="1072" priority="799">
      <formula>INDIRECT(ADDRESS(ROW(),COLUMN()))=TRUNC(INDIRECT(ADDRESS(ROW(),COLUMN())))</formula>
    </cfRule>
  </conditionalFormatting>
  <conditionalFormatting sqref="AX209:BA210">
    <cfRule type="expression" dxfId="1071" priority="798">
      <formula>INDIRECT(ADDRESS(ROW(),COLUMN()))=TRUNC(INDIRECT(ADDRESS(ROW(),COLUMN())))</formula>
    </cfRule>
  </conditionalFormatting>
  <conditionalFormatting sqref="S210">
    <cfRule type="expression" dxfId="1070" priority="797">
      <formula>INDIRECT(ADDRESS(ROW(),COLUMN()))=TRUNC(INDIRECT(ADDRESS(ROW(),COLUMN())))</formula>
    </cfRule>
  </conditionalFormatting>
  <conditionalFormatting sqref="S209">
    <cfRule type="expression" dxfId="1069" priority="796">
      <formula>INDIRECT(ADDRESS(ROW(),COLUMN()))=TRUNC(INDIRECT(ADDRESS(ROW(),COLUMN())))</formula>
    </cfRule>
  </conditionalFormatting>
  <conditionalFormatting sqref="T210:Y210">
    <cfRule type="expression" dxfId="1068" priority="795">
      <formula>INDIRECT(ADDRESS(ROW(),COLUMN()))=TRUNC(INDIRECT(ADDRESS(ROW(),COLUMN())))</formula>
    </cfRule>
  </conditionalFormatting>
  <conditionalFormatting sqref="T209:Y209">
    <cfRule type="expression" dxfId="1067" priority="794">
      <formula>INDIRECT(ADDRESS(ROW(),COLUMN()))=TRUNC(INDIRECT(ADDRESS(ROW(),COLUMN())))</formula>
    </cfRule>
  </conditionalFormatting>
  <conditionalFormatting sqref="Z210">
    <cfRule type="expression" dxfId="1066" priority="793">
      <formula>INDIRECT(ADDRESS(ROW(),COLUMN()))=TRUNC(INDIRECT(ADDRESS(ROW(),COLUMN())))</formula>
    </cfRule>
  </conditionalFormatting>
  <conditionalFormatting sqref="Z209">
    <cfRule type="expression" dxfId="1065" priority="792">
      <formula>INDIRECT(ADDRESS(ROW(),COLUMN()))=TRUNC(INDIRECT(ADDRESS(ROW(),COLUMN())))</formula>
    </cfRule>
  </conditionalFormatting>
  <conditionalFormatting sqref="AA210:AF210">
    <cfRule type="expression" dxfId="1064" priority="791">
      <formula>INDIRECT(ADDRESS(ROW(),COLUMN()))=TRUNC(INDIRECT(ADDRESS(ROW(),COLUMN())))</formula>
    </cfRule>
  </conditionalFormatting>
  <conditionalFormatting sqref="AA209:AF209">
    <cfRule type="expression" dxfId="1063" priority="790">
      <formula>INDIRECT(ADDRESS(ROW(),COLUMN()))=TRUNC(INDIRECT(ADDRESS(ROW(),COLUMN())))</formula>
    </cfRule>
  </conditionalFormatting>
  <conditionalFormatting sqref="AG210">
    <cfRule type="expression" dxfId="1062" priority="789">
      <formula>INDIRECT(ADDRESS(ROW(),COLUMN()))=TRUNC(INDIRECT(ADDRESS(ROW(),COLUMN())))</formula>
    </cfRule>
  </conditionalFormatting>
  <conditionalFormatting sqref="AG209">
    <cfRule type="expression" dxfId="1061" priority="788">
      <formula>INDIRECT(ADDRESS(ROW(),COLUMN()))=TRUNC(INDIRECT(ADDRESS(ROW(),COLUMN())))</formula>
    </cfRule>
  </conditionalFormatting>
  <conditionalFormatting sqref="AH210:AM210">
    <cfRule type="expression" dxfId="1060" priority="787">
      <formula>INDIRECT(ADDRESS(ROW(),COLUMN()))=TRUNC(INDIRECT(ADDRESS(ROW(),COLUMN())))</formula>
    </cfRule>
  </conditionalFormatting>
  <conditionalFormatting sqref="AH209:AM209">
    <cfRule type="expression" dxfId="1059" priority="786">
      <formula>INDIRECT(ADDRESS(ROW(),COLUMN()))=TRUNC(INDIRECT(ADDRESS(ROW(),COLUMN())))</formula>
    </cfRule>
  </conditionalFormatting>
  <conditionalFormatting sqref="AN210">
    <cfRule type="expression" dxfId="1058" priority="785">
      <formula>INDIRECT(ADDRESS(ROW(),COLUMN()))=TRUNC(INDIRECT(ADDRESS(ROW(),COLUMN())))</formula>
    </cfRule>
  </conditionalFormatting>
  <conditionalFormatting sqref="AN209">
    <cfRule type="expression" dxfId="1057" priority="784">
      <formula>INDIRECT(ADDRESS(ROW(),COLUMN()))=TRUNC(INDIRECT(ADDRESS(ROW(),COLUMN())))</formula>
    </cfRule>
  </conditionalFormatting>
  <conditionalFormatting sqref="AO210:AT210">
    <cfRule type="expression" dxfId="1056" priority="783">
      <formula>INDIRECT(ADDRESS(ROW(),COLUMN()))=TRUNC(INDIRECT(ADDRESS(ROW(),COLUMN())))</formula>
    </cfRule>
  </conditionalFormatting>
  <conditionalFormatting sqref="AO209:AT209">
    <cfRule type="expression" dxfId="1055" priority="782">
      <formula>INDIRECT(ADDRESS(ROW(),COLUMN()))=TRUNC(INDIRECT(ADDRESS(ROW(),COLUMN())))</formula>
    </cfRule>
  </conditionalFormatting>
  <conditionalFormatting sqref="AU210">
    <cfRule type="expression" dxfId="1054" priority="781">
      <formula>INDIRECT(ADDRESS(ROW(),COLUMN()))=TRUNC(INDIRECT(ADDRESS(ROW(),COLUMN())))</formula>
    </cfRule>
  </conditionalFormatting>
  <conditionalFormatting sqref="AU209">
    <cfRule type="expression" dxfId="1053" priority="780">
      <formula>INDIRECT(ADDRESS(ROW(),COLUMN()))=TRUNC(INDIRECT(ADDRESS(ROW(),COLUMN())))</formula>
    </cfRule>
  </conditionalFormatting>
  <conditionalFormatting sqref="AV210:AW210">
    <cfRule type="expression" dxfId="1052" priority="779">
      <formula>INDIRECT(ADDRESS(ROW(),COLUMN()))=TRUNC(INDIRECT(ADDRESS(ROW(),COLUMN())))</formula>
    </cfRule>
  </conditionalFormatting>
  <conditionalFormatting sqref="AV209:AW209">
    <cfRule type="expression" dxfId="1051" priority="778">
      <formula>INDIRECT(ADDRESS(ROW(),COLUMN()))=TRUNC(INDIRECT(ADDRESS(ROW(),COLUMN())))</formula>
    </cfRule>
  </conditionalFormatting>
  <conditionalFormatting sqref="AX212:BA213">
    <cfRule type="expression" dxfId="1050" priority="777">
      <formula>INDIRECT(ADDRESS(ROW(),COLUMN()))=TRUNC(INDIRECT(ADDRESS(ROW(),COLUMN())))</formula>
    </cfRule>
  </conditionalFormatting>
  <conditionalFormatting sqref="S213">
    <cfRule type="expression" dxfId="1049" priority="776">
      <formula>INDIRECT(ADDRESS(ROW(),COLUMN()))=TRUNC(INDIRECT(ADDRESS(ROW(),COLUMN())))</formula>
    </cfRule>
  </conditionalFormatting>
  <conditionalFormatting sqref="S212">
    <cfRule type="expression" dxfId="1048" priority="775">
      <formula>INDIRECT(ADDRESS(ROW(),COLUMN()))=TRUNC(INDIRECT(ADDRESS(ROW(),COLUMN())))</formula>
    </cfRule>
  </conditionalFormatting>
  <conditionalFormatting sqref="T213:Y213">
    <cfRule type="expression" dxfId="1047" priority="774">
      <formula>INDIRECT(ADDRESS(ROW(),COLUMN()))=TRUNC(INDIRECT(ADDRESS(ROW(),COLUMN())))</formula>
    </cfRule>
  </conditionalFormatting>
  <conditionalFormatting sqref="T212:Y212">
    <cfRule type="expression" dxfId="1046" priority="773">
      <formula>INDIRECT(ADDRESS(ROW(),COLUMN()))=TRUNC(INDIRECT(ADDRESS(ROW(),COLUMN())))</formula>
    </cfRule>
  </conditionalFormatting>
  <conditionalFormatting sqref="Z213">
    <cfRule type="expression" dxfId="1045" priority="772">
      <formula>INDIRECT(ADDRESS(ROW(),COLUMN()))=TRUNC(INDIRECT(ADDRESS(ROW(),COLUMN())))</formula>
    </cfRule>
  </conditionalFormatting>
  <conditionalFormatting sqref="Z212">
    <cfRule type="expression" dxfId="1044" priority="771">
      <formula>INDIRECT(ADDRESS(ROW(),COLUMN()))=TRUNC(INDIRECT(ADDRESS(ROW(),COLUMN())))</formula>
    </cfRule>
  </conditionalFormatting>
  <conditionalFormatting sqref="AA213:AF213">
    <cfRule type="expression" dxfId="1043" priority="770">
      <formula>INDIRECT(ADDRESS(ROW(),COLUMN()))=TRUNC(INDIRECT(ADDRESS(ROW(),COLUMN())))</formula>
    </cfRule>
  </conditionalFormatting>
  <conditionalFormatting sqref="AA212:AF212">
    <cfRule type="expression" dxfId="1042" priority="769">
      <formula>INDIRECT(ADDRESS(ROW(),COLUMN()))=TRUNC(INDIRECT(ADDRESS(ROW(),COLUMN())))</formula>
    </cfRule>
  </conditionalFormatting>
  <conditionalFormatting sqref="AG213">
    <cfRule type="expression" dxfId="1041" priority="768">
      <formula>INDIRECT(ADDRESS(ROW(),COLUMN()))=TRUNC(INDIRECT(ADDRESS(ROW(),COLUMN())))</formula>
    </cfRule>
  </conditionalFormatting>
  <conditionalFormatting sqref="AG212">
    <cfRule type="expression" dxfId="1040" priority="767">
      <formula>INDIRECT(ADDRESS(ROW(),COLUMN()))=TRUNC(INDIRECT(ADDRESS(ROW(),COLUMN())))</formula>
    </cfRule>
  </conditionalFormatting>
  <conditionalFormatting sqref="AH213:AM213">
    <cfRule type="expression" dxfId="1039" priority="766">
      <formula>INDIRECT(ADDRESS(ROW(),COLUMN()))=TRUNC(INDIRECT(ADDRESS(ROW(),COLUMN())))</formula>
    </cfRule>
  </conditionalFormatting>
  <conditionalFormatting sqref="AH212:AM212">
    <cfRule type="expression" dxfId="1038" priority="765">
      <formula>INDIRECT(ADDRESS(ROW(),COLUMN()))=TRUNC(INDIRECT(ADDRESS(ROW(),COLUMN())))</formula>
    </cfRule>
  </conditionalFormatting>
  <conditionalFormatting sqref="AN213">
    <cfRule type="expression" dxfId="1037" priority="764">
      <formula>INDIRECT(ADDRESS(ROW(),COLUMN()))=TRUNC(INDIRECT(ADDRESS(ROW(),COLUMN())))</formula>
    </cfRule>
  </conditionalFormatting>
  <conditionalFormatting sqref="AN212">
    <cfRule type="expression" dxfId="1036" priority="763">
      <formula>INDIRECT(ADDRESS(ROW(),COLUMN()))=TRUNC(INDIRECT(ADDRESS(ROW(),COLUMN())))</formula>
    </cfRule>
  </conditionalFormatting>
  <conditionalFormatting sqref="AO213:AT213">
    <cfRule type="expression" dxfId="1035" priority="762">
      <formula>INDIRECT(ADDRESS(ROW(),COLUMN()))=TRUNC(INDIRECT(ADDRESS(ROW(),COLUMN())))</formula>
    </cfRule>
  </conditionalFormatting>
  <conditionalFormatting sqref="AO212:AT212">
    <cfRule type="expression" dxfId="1034" priority="761">
      <formula>INDIRECT(ADDRESS(ROW(),COLUMN()))=TRUNC(INDIRECT(ADDRESS(ROW(),COLUMN())))</formula>
    </cfRule>
  </conditionalFormatting>
  <conditionalFormatting sqref="AU213">
    <cfRule type="expression" dxfId="1033" priority="760">
      <formula>INDIRECT(ADDRESS(ROW(),COLUMN()))=TRUNC(INDIRECT(ADDRESS(ROW(),COLUMN())))</formula>
    </cfRule>
  </conditionalFormatting>
  <conditionalFormatting sqref="AU212">
    <cfRule type="expression" dxfId="1032" priority="759">
      <formula>INDIRECT(ADDRESS(ROW(),COLUMN()))=TRUNC(INDIRECT(ADDRESS(ROW(),COLUMN())))</formula>
    </cfRule>
  </conditionalFormatting>
  <conditionalFormatting sqref="AV213:AW213">
    <cfRule type="expression" dxfId="1031" priority="758">
      <formula>INDIRECT(ADDRESS(ROW(),COLUMN()))=TRUNC(INDIRECT(ADDRESS(ROW(),COLUMN())))</formula>
    </cfRule>
  </conditionalFormatting>
  <conditionalFormatting sqref="AV212:AW212">
    <cfRule type="expression" dxfId="1030" priority="757">
      <formula>INDIRECT(ADDRESS(ROW(),COLUMN()))=TRUNC(INDIRECT(ADDRESS(ROW(),COLUMN())))</formula>
    </cfRule>
  </conditionalFormatting>
  <conditionalFormatting sqref="AX215:BA216">
    <cfRule type="expression" dxfId="1029" priority="756">
      <formula>INDIRECT(ADDRESS(ROW(),COLUMN()))=TRUNC(INDIRECT(ADDRESS(ROW(),COLUMN())))</formula>
    </cfRule>
  </conditionalFormatting>
  <conditionalFormatting sqref="S216">
    <cfRule type="expression" dxfId="1028" priority="755">
      <formula>INDIRECT(ADDRESS(ROW(),COLUMN()))=TRUNC(INDIRECT(ADDRESS(ROW(),COLUMN())))</formula>
    </cfRule>
  </conditionalFormatting>
  <conditionalFormatting sqref="S215">
    <cfRule type="expression" dxfId="1027" priority="754">
      <formula>INDIRECT(ADDRESS(ROW(),COLUMN()))=TRUNC(INDIRECT(ADDRESS(ROW(),COLUMN())))</formula>
    </cfRule>
  </conditionalFormatting>
  <conditionalFormatting sqref="T216:Y216">
    <cfRule type="expression" dxfId="1026" priority="753">
      <formula>INDIRECT(ADDRESS(ROW(),COLUMN()))=TRUNC(INDIRECT(ADDRESS(ROW(),COLUMN())))</formula>
    </cfRule>
  </conditionalFormatting>
  <conditionalFormatting sqref="T215:Y215">
    <cfRule type="expression" dxfId="1025" priority="752">
      <formula>INDIRECT(ADDRESS(ROW(),COLUMN()))=TRUNC(INDIRECT(ADDRESS(ROW(),COLUMN())))</formula>
    </cfRule>
  </conditionalFormatting>
  <conditionalFormatting sqref="Z216">
    <cfRule type="expression" dxfId="1024" priority="751">
      <formula>INDIRECT(ADDRESS(ROW(),COLUMN()))=TRUNC(INDIRECT(ADDRESS(ROW(),COLUMN())))</formula>
    </cfRule>
  </conditionalFormatting>
  <conditionalFormatting sqref="Z215">
    <cfRule type="expression" dxfId="1023" priority="750">
      <formula>INDIRECT(ADDRESS(ROW(),COLUMN()))=TRUNC(INDIRECT(ADDRESS(ROW(),COLUMN())))</formula>
    </cfRule>
  </conditionalFormatting>
  <conditionalFormatting sqref="AA216:AF216">
    <cfRule type="expression" dxfId="1022" priority="749">
      <formula>INDIRECT(ADDRESS(ROW(),COLUMN()))=TRUNC(INDIRECT(ADDRESS(ROW(),COLUMN())))</formula>
    </cfRule>
  </conditionalFormatting>
  <conditionalFormatting sqref="AA215:AF215">
    <cfRule type="expression" dxfId="1021" priority="748">
      <formula>INDIRECT(ADDRESS(ROW(),COLUMN()))=TRUNC(INDIRECT(ADDRESS(ROW(),COLUMN())))</formula>
    </cfRule>
  </conditionalFormatting>
  <conditionalFormatting sqref="AG216">
    <cfRule type="expression" dxfId="1020" priority="747">
      <formula>INDIRECT(ADDRESS(ROW(),COLUMN()))=TRUNC(INDIRECT(ADDRESS(ROW(),COLUMN())))</formula>
    </cfRule>
  </conditionalFormatting>
  <conditionalFormatting sqref="AG215">
    <cfRule type="expression" dxfId="1019" priority="746">
      <formula>INDIRECT(ADDRESS(ROW(),COLUMN()))=TRUNC(INDIRECT(ADDRESS(ROW(),COLUMN())))</formula>
    </cfRule>
  </conditionalFormatting>
  <conditionalFormatting sqref="AH216:AM216">
    <cfRule type="expression" dxfId="1018" priority="745">
      <formula>INDIRECT(ADDRESS(ROW(),COLUMN()))=TRUNC(INDIRECT(ADDRESS(ROW(),COLUMN())))</formula>
    </cfRule>
  </conditionalFormatting>
  <conditionalFormatting sqref="AH215:AM215">
    <cfRule type="expression" dxfId="1017" priority="744">
      <formula>INDIRECT(ADDRESS(ROW(),COLUMN()))=TRUNC(INDIRECT(ADDRESS(ROW(),COLUMN())))</formula>
    </cfRule>
  </conditionalFormatting>
  <conditionalFormatting sqref="AN216">
    <cfRule type="expression" dxfId="1016" priority="743">
      <formula>INDIRECT(ADDRESS(ROW(),COLUMN()))=TRUNC(INDIRECT(ADDRESS(ROW(),COLUMN())))</formula>
    </cfRule>
  </conditionalFormatting>
  <conditionalFormatting sqref="AN215">
    <cfRule type="expression" dxfId="1015" priority="742">
      <formula>INDIRECT(ADDRESS(ROW(),COLUMN()))=TRUNC(INDIRECT(ADDRESS(ROW(),COLUMN())))</formula>
    </cfRule>
  </conditionalFormatting>
  <conditionalFormatting sqref="AO216:AT216">
    <cfRule type="expression" dxfId="1014" priority="741">
      <formula>INDIRECT(ADDRESS(ROW(),COLUMN()))=TRUNC(INDIRECT(ADDRESS(ROW(),COLUMN())))</formula>
    </cfRule>
  </conditionalFormatting>
  <conditionalFormatting sqref="AO215:AT215">
    <cfRule type="expression" dxfId="1013" priority="740">
      <formula>INDIRECT(ADDRESS(ROW(),COLUMN()))=TRUNC(INDIRECT(ADDRESS(ROW(),COLUMN())))</formula>
    </cfRule>
  </conditionalFormatting>
  <conditionalFormatting sqref="AU216">
    <cfRule type="expression" dxfId="1012" priority="739">
      <formula>INDIRECT(ADDRESS(ROW(),COLUMN()))=TRUNC(INDIRECT(ADDRESS(ROW(),COLUMN())))</formula>
    </cfRule>
  </conditionalFormatting>
  <conditionalFormatting sqref="AU215">
    <cfRule type="expression" dxfId="1011" priority="738">
      <formula>INDIRECT(ADDRESS(ROW(),COLUMN()))=TRUNC(INDIRECT(ADDRESS(ROW(),COLUMN())))</formula>
    </cfRule>
  </conditionalFormatting>
  <conditionalFormatting sqref="AV216:AW216">
    <cfRule type="expression" dxfId="1010" priority="737">
      <formula>INDIRECT(ADDRESS(ROW(),COLUMN()))=TRUNC(INDIRECT(ADDRESS(ROW(),COLUMN())))</formula>
    </cfRule>
  </conditionalFormatting>
  <conditionalFormatting sqref="AV215:AW215">
    <cfRule type="expression" dxfId="1009" priority="736">
      <formula>INDIRECT(ADDRESS(ROW(),COLUMN()))=TRUNC(INDIRECT(ADDRESS(ROW(),COLUMN())))</formula>
    </cfRule>
  </conditionalFormatting>
  <conditionalFormatting sqref="AX218:BA219">
    <cfRule type="expression" dxfId="1008" priority="735">
      <formula>INDIRECT(ADDRESS(ROW(),COLUMN()))=TRUNC(INDIRECT(ADDRESS(ROW(),COLUMN())))</formula>
    </cfRule>
  </conditionalFormatting>
  <conditionalFormatting sqref="S219">
    <cfRule type="expression" dxfId="1007" priority="734">
      <formula>INDIRECT(ADDRESS(ROW(),COLUMN()))=TRUNC(INDIRECT(ADDRESS(ROW(),COLUMN())))</formula>
    </cfRule>
  </conditionalFormatting>
  <conditionalFormatting sqref="S218">
    <cfRule type="expression" dxfId="1006" priority="733">
      <formula>INDIRECT(ADDRESS(ROW(),COLUMN()))=TRUNC(INDIRECT(ADDRESS(ROW(),COLUMN())))</formula>
    </cfRule>
  </conditionalFormatting>
  <conditionalFormatting sqref="T219:Y219">
    <cfRule type="expression" dxfId="1005" priority="732">
      <formula>INDIRECT(ADDRESS(ROW(),COLUMN()))=TRUNC(INDIRECT(ADDRESS(ROW(),COLUMN())))</formula>
    </cfRule>
  </conditionalFormatting>
  <conditionalFormatting sqref="T218:Y218">
    <cfRule type="expression" dxfId="1004" priority="731">
      <formula>INDIRECT(ADDRESS(ROW(),COLUMN()))=TRUNC(INDIRECT(ADDRESS(ROW(),COLUMN())))</formula>
    </cfRule>
  </conditionalFormatting>
  <conditionalFormatting sqref="Z219">
    <cfRule type="expression" dxfId="1003" priority="730">
      <formula>INDIRECT(ADDRESS(ROW(),COLUMN()))=TRUNC(INDIRECT(ADDRESS(ROW(),COLUMN())))</formula>
    </cfRule>
  </conditionalFormatting>
  <conditionalFormatting sqref="Z218">
    <cfRule type="expression" dxfId="1002" priority="729">
      <formula>INDIRECT(ADDRESS(ROW(),COLUMN()))=TRUNC(INDIRECT(ADDRESS(ROW(),COLUMN())))</formula>
    </cfRule>
  </conditionalFormatting>
  <conditionalFormatting sqref="AA219:AF219">
    <cfRule type="expression" dxfId="1001" priority="728">
      <formula>INDIRECT(ADDRESS(ROW(),COLUMN()))=TRUNC(INDIRECT(ADDRESS(ROW(),COLUMN())))</formula>
    </cfRule>
  </conditionalFormatting>
  <conditionalFormatting sqref="AA218:AF218">
    <cfRule type="expression" dxfId="1000" priority="727">
      <formula>INDIRECT(ADDRESS(ROW(),COLUMN()))=TRUNC(INDIRECT(ADDRESS(ROW(),COLUMN())))</formula>
    </cfRule>
  </conditionalFormatting>
  <conditionalFormatting sqref="AG219">
    <cfRule type="expression" dxfId="999" priority="726">
      <formula>INDIRECT(ADDRESS(ROW(),COLUMN()))=TRUNC(INDIRECT(ADDRESS(ROW(),COLUMN())))</formula>
    </cfRule>
  </conditionalFormatting>
  <conditionalFormatting sqref="AG218">
    <cfRule type="expression" dxfId="998" priority="725">
      <formula>INDIRECT(ADDRESS(ROW(),COLUMN()))=TRUNC(INDIRECT(ADDRESS(ROW(),COLUMN())))</formula>
    </cfRule>
  </conditionalFormatting>
  <conditionalFormatting sqref="AH219:AM219">
    <cfRule type="expression" dxfId="997" priority="724">
      <formula>INDIRECT(ADDRESS(ROW(),COLUMN()))=TRUNC(INDIRECT(ADDRESS(ROW(),COLUMN())))</formula>
    </cfRule>
  </conditionalFormatting>
  <conditionalFormatting sqref="AH218:AM218">
    <cfRule type="expression" dxfId="996" priority="723">
      <formula>INDIRECT(ADDRESS(ROW(),COLUMN()))=TRUNC(INDIRECT(ADDRESS(ROW(),COLUMN())))</formula>
    </cfRule>
  </conditionalFormatting>
  <conditionalFormatting sqref="AN219">
    <cfRule type="expression" dxfId="995" priority="722">
      <formula>INDIRECT(ADDRESS(ROW(),COLUMN()))=TRUNC(INDIRECT(ADDRESS(ROW(),COLUMN())))</formula>
    </cfRule>
  </conditionalFormatting>
  <conditionalFormatting sqref="AN218">
    <cfRule type="expression" dxfId="994" priority="721">
      <formula>INDIRECT(ADDRESS(ROW(),COLUMN()))=TRUNC(INDIRECT(ADDRESS(ROW(),COLUMN())))</formula>
    </cfRule>
  </conditionalFormatting>
  <conditionalFormatting sqref="AO219:AT219">
    <cfRule type="expression" dxfId="993" priority="720">
      <formula>INDIRECT(ADDRESS(ROW(),COLUMN()))=TRUNC(INDIRECT(ADDRESS(ROW(),COLUMN())))</formula>
    </cfRule>
  </conditionalFormatting>
  <conditionalFormatting sqref="AO218:AT218">
    <cfRule type="expression" dxfId="992" priority="719">
      <formula>INDIRECT(ADDRESS(ROW(),COLUMN()))=TRUNC(INDIRECT(ADDRESS(ROW(),COLUMN())))</formula>
    </cfRule>
  </conditionalFormatting>
  <conditionalFormatting sqref="AU219">
    <cfRule type="expression" dxfId="991" priority="718">
      <formula>INDIRECT(ADDRESS(ROW(),COLUMN()))=TRUNC(INDIRECT(ADDRESS(ROW(),COLUMN())))</formula>
    </cfRule>
  </conditionalFormatting>
  <conditionalFormatting sqref="AU218">
    <cfRule type="expression" dxfId="990" priority="717">
      <formula>INDIRECT(ADDRESS(ROW(),COLUMN()))=TRUNC(INDIRECT(ADDRESS(ROW(),COLUMN())))</formula>
    </cfRule>
  </conditionalFormatting>
  <conditionalFormatting sqref="AV219:AW219">
    <cfRule type="expression" dxfId="989" priority="716">
      <formula>INDIRECT(ADDRESS(ROW(),COLUMN()))=TRUNC(INDIRECT(ADDRESS(ROW(),COLUMN())))</formula>
    </cfRule>
  </conditionalFormatting>
  <conditionalFormatting sqref="AV218:AW218">
    <cfRule type="expression" dxfId="988" priority="715">
      <formula>INDIRECT(ADDRESS(ROW(),COLUMN()))=TRUNC(INDIRECT(ADDRESS(ROW(),COLUMN())))</formula>
    </cfRule>
  </conditionalFormatting>
  <conditionalFormatting sqref="AX221:BA222">
    <cfRule type="expression" dxfId="987" priority="714">
      <formula>INDIRECT(ADDRESS(ROW(),COLUMN()))=TRUNC(INDIRECT(ADDRESS(ROW(),COLUMN())))</formula>
    </cfRule>
  </conditionalFormatting>
  <conditionalFormatting sqref="S222">
    <cfRule type="expression" dxfId="986" priority="713">
      <formula>INDIRECT(ADDRESS(ROW(),COLUMN()))=TRUNC(INDIRECT(ADDRESS(ROW(),COLUMN())))</formula>
    </cfRule>
  </conditionalFormatting>
  <conditionalFormatting sqref="S221">
    <cfRule type="expression" dxfId="985" priority="712">
      <formula>INDIRECT(ADDRESS(ROW(),COLUMN()))=TRUNC(INDIRECT(ADDRESS(ROW(),COLUMN())))</formula>
    </cfRule>
  </conditionalFormatting>
  <conditionalFormatting sqref="T222:Y222">
    <cfRule type="expression" dxfId="984" priority="711">
      <formula>INDIRECT(ADDRESS(ROW(),COLUMN()))=TRUNC(INDIRECT(ADDRESS(ROW(),COLUMN())))</formula>
    </cfRule>
  </conditionalFormatting>
  <conditionalFormatting sqref="T221:Y221">
    <cfRule type="expression" dxfId="983" priority="710">
      <formula>INDIRECT(ADDRESS(ROW(),COLUMN()))=TRUNC(INDIRECT(ADDRESS(ROW(),COLUMN())))</formula>
    </cfRule>
  </conditionalFormatting>
  <conditionalFormatting sqref="Z222">
    <cfRule type="expression" dxfId="982" priority="709">
      <formula>INDIRECT(ADDRESS(ROW(),COLUMN()))=TRUNC(INDIRECT(ADDRESS(ROW(),COLUMN())))</formula>
    </cfRule>
  </conditionalFormatting>
  <conditionalFormatting sqref="Z221">
    <cfRule type="expression" dxfId="981" priority="708">
      <formula>INDIRECT(ADDRESS(ROW(),COLUMN()))=TRUNC(INDIRECT(ADDRESS(ROW(),COLUMN())))</formula>
    </cfRule>
  </conditionalFormatting>
  <conditionalFormatting sqref="AA222:AF222">
    <cfRule type="expression" dxfId="980" priority="707">
      <formula>INDIRECT(ADDRESS(ROW(),COLUMN()))=TRUNC(INDIRECT(ADDRESS(ROW(),COLUMN())))</formula>
    </cfRule>
  </conditionalFormatting>
  <conditionalFormatting sqref="AA221:AF221">
    <cfRule type="expression" dxfId="979" priority="706">
      <formula>INDIRECT(ADDRESS(ROW(),COLUMN()))=TRUNC(INDIRECT(ADDRESS(ROW(),COLUMN())))</formula>
    </cfRule>
  </conditionalFormatting>
  <conditionalFormatting sqref="AG222">
    <cfRule type="expression" dxfId="978" priority="705">
      <formula>INDIRECT(ADDRESS(ROW(),COLUMN()))=TRUNC(INDIRECT(ADDRESS(ROW(),COLUMN())))</formula>
    </cfRule>
  </conditionalFormatting>
  <conditionalFormatting sqref="AG221">
    <cfRule type="expression" dxfId="977" priority="704">
      <formula>INDIRECT(ADDRESS(ROW(),COLUMN()))=TRUNC(INDIRECT(ADDRESS(ROW(),COLUMN())))</formula>
    </cfRule>
  </conditionalFormatting>
  <conditionalFormatting sqref="AH222:AM222">
    <cfRule type="expression" dxfId="976" priority="703">
      <formula>INDIRECT(ADDRESS(ROW(),COLUMN()))=TRUNC(INDIRECT(ADDRESS(ROW(),COLUMN())))</formula>
    </cfRule>
  </conditionalFormatting>
  <conditionalFormatting sqref="AH221:AM221">
    <cfRule type="expression" dxfId="975" priority="702">
      <formula>INDIRECT(ADDRESS(ROW(),COLUMN()))=TRUNC(INDIRECT(ADDRESS(ROW(),COLUMN())))</formula>
    </cfRule>
  </conditionalFormatting>
  <conditionalFormatting sqref="AN222">
    <cfRule type="expression" dxfId="974" priority="701">
      <formula>INDIRECT(ADDRESS(ROW(),COLUMN()))=TRUNC(INDIRECT(ADDRESS(ROW(),COLUMN())))</formula>
    </cfRule>
  </conditionalFormatting>
  <conditionalFormatting sqref="AN221">
    <cfRule type="expression" dxfId="973" priority="700">
      <formula>INDIRECT(ADDRESS(ROW(),COLUMN()))=TRUNC(INDIRECT(ADDRESS(ROW(),COLUMN())))</formula>
    </cfRule>
  </conditionalFormatting>
  <conditionalFormatting sqref="AO222:AT222">
    <cfRule type="expression" dxfId="972" priority="699">
      <formula>INDIRECT(ADDRESS(ROW(),COLUMN()))=TRUNC(INDIRECT(ADDRESS(ROW(),COLUMN())))</formula>
    </cfRule>
  </conditionalFormatting>
  <conditionalFormatting sqref="AO221:AT221">
    <cfRule type="expression" dxfId="971" priority="698">
      <formula>INDIRECT(ADDRESS(ROW(),COLUMN()))=TRUNC(INDIRECT(ADDRESS(ROW(),COLUMN())))</formula>
    </cfRule>
  </conditionalFormatting>
  <conditionalFormatting sqref="AU222">
    <cfRule type="expression" dxfId="970" priority="697">
      <formula>INDIRECT(ADDRESS(ROW(),COLUMN()))=TRUNC(INDIRECT(ADDRESS(ROW(),COLUMN())))</formula>
    </cfRule>
  </conditionalFormatting>
  <conditionalFormatting sqref="AU221">
    <cfRule type="expression" dxfId="969" priority="696">
      <formula>INDIRECT(ADDRESS(ROW(),COLUMN()))=TRUNC(INDIRECT(ADDRESS(ROW(),COLUMN())))</formula>
    </cfRule>
  </conditionalFormatting>
  <conditionalFormatting sqref="AV222:AW222">
    <cfRule type="expression" dxfId="968" priority="695">
      <formula>INDIRECT(ADDRESS(ROW(),COLUMN()))=TRUNC(INDIRECT(ADDRESS(ROW(),COLUMN())))</formula>
    </cfRule>
  </conditionalFormatting>
  <conditionalFormatting sqref="AV221:AW221">
    <cfRule type="expression" dxfId="967" priority="694">
      <formula>INDIRECT(ADDRESS(ROW(),COLUMN()))=TRUNC(INDIRECT(ADDRESS(ROW(),COLUMN())))</formula>
    </cfRule>
  </conditionalFormatting>
  <conditionalFormatting sqref="AX224:BA225">
    <cfRule type="expression" dxfId="966" priority="693">
      <formula>INDIRECT(ADDRESS(ROW(),COLUMN()))=TRUNC(INDIRECT(ADDRESS(ROW(),COLUMN())))</formula>
    </cfRule>
  </conditionalFormatting>
  <conditionalFormatting sqref="S225">
    <cfRule type="expression" dxfId="965" priority="692">
      <formula>INDIRECT(ADDRESS(ROW(),COLUMN()))=TRUNC(INDIRECT(ADDRESS(ROW(),COLUMN())))</formula>
    </cfRule>
  </conditionalFormatting>
  <conditionalFormatting sqref="S224">
    <cfRule type="expression" dxfId="964" priority="691">
      <formula>INDIRECT(ADDRESS(ROW(),COLUMN()))=TRUNC(INDIRECT(ADDRESS(ROW(),COLUMN())))</formula>
    </cfRule>
  </conditionalFormatting>
  <conditionalFormatting sqref="T225:Y225">
    <cfRule type="expression" dxfId="963" priority="690">
      <formula>INDIRECT(ADDRESS(ROW(),COLUMN()))=TRUNC(INDIRECT(ADDRESS(ROW(),COLUMN())))</formula>
    </cfRule>
  </conditionalFormatting>
  <conditionalFormatting sqref="T224:Y224">
    <cfRule type="expression" dxfId="962" priority="689">
      <formula>INDIRECT(ADDRESS(ROW(),COLUMN()))=TRUNC(INDIRECT(ADDRESS(ROW(),COLUMN())))</formula>
    </cfRule>
  </conditionalFormatting>
  <conditionalFormatting sqref="Z225">
    <cfRule type="expression" dxfId="961" priority="688">
      <formula>INDIRECT(ADDRESS(ROW(),COLUMN()))=TRUNC(INDIRECT(ADDRESS(ROW(),COLUMN())))</formula>
    </cfRule>
  </conditionalFormatting>
  <conditionalFormatting sqref="Z224">
    <cfRule type="expression" dxfId="960" priority="687">
      <formula>INDIRECT(ADDRESS(ROW(),COLUMN()))=TRUNC(INDIRECT(ADDRESS(ROW(),COLUMN())))</formula>
    </cfRule>
  </conditionalFormatting>
  <conditionalFormatting sqref="AA225:AF225">
    <cfRule type="expression" dxfId="959" priority="686">
      <formula>INDIRECT(ADDRESS(ROW(),COLUMN()))=TRUNC(INDIRECT(ADDRESS(ROW(),COLUMN())))</formula>
    </cfRule>
  </conditionalFormatting>
  <conditionalFormatting sqref="AA224:AF224">
    <cfRule type="expression" dxfId="958" priority="685">
      <formula>INDIRECT(ADDRESS(ROW(),COLUMN()))=TRUNC(INDIRECT(ADDRESS(ROW(),COLUMN())))</formula>
    </cfRule>
  </conditionalFormatting>
  <conditionalFormatting sqref="AG225">
    <cfRule type="expression" dxfId="957" priority="684">
      <formula>INDIRECT(ADDRESS(ROW(),COLUMN()))=TRUNC(INDIRECT(ADDRESS(ROW(),COLUMN())))</formula>
    </cfRule>
  </conditionalFormatting>
  <conditionalFormatting sqref="AG224">
    <cfRule type="expression" dxfId="956" priority="683">
      <formula>INDIRECT(ADDRESS(ROW(),COLUMN()))=TRUNC(INDIRECT(ADDRESS(ROW(),COLUMN())))</formula>
    </cfRule>
  </conditionalFormatting>
  <conditionalFormatting sqref="AH225:AM225">
    <cfRule type="expression" dxfId="955" priority="682">
      <formula>INDIRECT(ADDRESS(ROW(),COLUMN()))=TRUNC(INDIRECT(ADDRESS(ROW(),COLUMN())))</formula>
    </cfRule>
  </conditionalFormatting>
  <conditionalFormatting sqref="AH224:AM224">
    <cfRule type="expression" dxfId="954" priority="681">
      <formula>INDIRECT(ADDRESS(ROW(),COLUMN()))=TRUNC(INDIRECT(ADDRESS(ROW(),COLUMN())))</formula>
    </cfRule>
  </conditionalFormatting>
  <conditionalFormatting sqref="AN225">
    <cfRule type="expression" dxfId="953" priority="680">
      <formula>INDIRECT(ADDRESS(ROW(),COLUMN()))=TRUNC(INDIRECT(ADDRESS(ROW(),COLUMN())))</formula>
    </cfRule>
  </conditionalFormatting>
  <conditionalFormatting sqref="AN224">
    <cfRule type="expression" dxfId="952" priority="679">
      <formula>INDIRECT(ADDRESS(ROW(),COLUMN()))=TRUNC(INDIRECT(ADDRESS(ROW(),COLUMN())))</formula>
    </cfRule>
  </conditionalFormatting>
  <conditionalFormatting sqref="AO225:AT225">
    <cfRule type="expression" dxfId="951" priority="678">
      <formula>INDIRECT(ADDRESS(ROW(),COLUMN()))=TRUNC(INDIRECT(ADDRESS(ROW(),COLUMN())))</formula>
    </cfRule>
  </conditionalFormatting>
  <conditionalFormatting sqref="AO224:AT224">
    <cfRule type="expression" dxfId="950" priority="677">
      <formula>INDIRECT(ADDRESS(ROW(),COLUMN()))=TRUNC(INDIRECT(ADDRESS(ROW(),COLUMN())))</formula>
    </cfRule>
  </conditionalFormatting>
  <conditionalFormatting sqref="AU225">
    <cfRule type="expression" dxfId="949" priority="676">
      <formula>INDIRECT(ADDRESS(ROW(),COLUMN()))=TRUNC(INDIRECT(ADDRESS(ROW(),COLUMN())))</formula>
    </cfRule>
  </conditionalFormatting>
  <conditionalFormatting sqref="AU224">
    <cfRule type="expression" dxfId="948" priority="675">
      <formula>INDIRECT(ADDRESS(ROW(),COLUMN()))=TRUNC(INDIRECT(ADDRESS(ROW(),COLUMN())))</formula>
    </cfRule>
  </conditionalFormatting>
  <conditionalFormatting sqref="AV225:AW225">
    <cfRule type="expression" dxfId="947" priority="674">
      <formula>INDIRECT(ADDRESS(ROW(),COLUMN()))=TRUNC(INDIRECT(ADDRESS(ROW(),COLUMN())))</formula>
    </cfRule>
  </conditionalFormatting>
  <conditionalFormatting sqref="AV224:AW224">
    <cfRule type="expression" dxfId="946" priority="673">
      <formula>INDIRECT(ADDRESS(ROW(),COLUMN()))=TRUNC(INDIRECT(ADDRESS(ROW(),COLUMN())))</formula>
    </cfRule>
  </conditionalFormatting>
  <conditionalFormatting sqref="AX227:BA228">
    <cfRule type="expression" dxfId="945" priority="672">
      <formula>INDIRECT(ADDRESS(ROW(),COLUMN()))=TRUNC(INDIRECT(ADDRESS(ROW(),COLUMN())))</formula>
    </cfRule>
  </conditionalFormatting>
  <conditionalFormatting sqref="S228">
    <cfRule type="expression" dxfId="944" priority="671">
      <formula>INDIRECT(ADDRESS(ROW(),COLUMN()))=TRUNC(INDIRECT(ADDRESS(ROW(),COLUMN())))</formula>
    </cfRule>
  </conditionalFormatting>
  <conditionalFormatting sqref="S227">
    <cfRule type="expression" dxfId="943" priority="670">
      <formula>INDIRECT(ADDRESS(ROW(),COLUMN()))=TRUNC(INDIRECT(ADDRESS(ROW(),COLUMN())))</formula>
    </cfRule>
  </conditionalFormatting>
  <conditionalFormatting sqref="T228:Y228">
    <cfRule type="expression" dxfId="942" priority="669">
      <formula>INDIRECT(ADDRESS(ROW(),COLUMN()))=TRUNC(INDIRECT(ADDRESS(ROW(),COLUMN())))</formula>
    </cfRule>
  </conditionalFormatting>
  <conditionalFormatting sqref="T227:Y227">
    <cfRule type="expression" dxfId="941" priority="668">
      <formula>INDIRECT(ADDRESS(ROW(),COLUMN()))=TRUNC(INDIRECT(ADDRESS(ROW(),COLUMN())))</formula>
    </cfRule>
  </conditionalFormatting>
  <conditionalFormatting sqref="Z228">
    <cfRule type="expression" dxfId="940" priority="667">
      <formula>INDIRECT(ADDRESS(ROW(),COLUMN()))=TRUNC(INDIRECT(ADDRESS(ROW(),COLUMN())))</formula>
    </cfRule>
  </conditionalFormatting>
  <conditionalFormatting sqref="Z227">
    <cfRule type="expression" dxfId="939" priority="666">
      <formula>INDIRECT(ADDRESS(ROW(),COLUMN()))=TRUNC(INDIRECT(ADDRESS(ROW(),COLUMN())))</formula>
    </cfRule>
  </conditionalFormatting>
  <conditionalFormatting sqref="AA228:AF228">
    <cfRule type="expression" dxfId="938" priority="665">
      <formula>INDIRECT(ADDRESS(ROW(),COLUMN()))=TRUNC(INDIRECT(ADDRESS(ROW(),COLUMN())))</formula>
    </cfRule>
  </conditionalFormatting>
  <conditionalFormatting sqref="AA227:AF227">
    <cfRule type="expression" dxfId="937" priority="664">
      <formula>INDIRECT(ADDRESS(ROW(),COLUMN()))=TRUNC(INDIRECT(ADDRESS(ROW(),COLUMN())))</formula>
    </cfRule>
  </conditionalFormatting>
  <conditionalFormatting sqref="AG228">
    <cfRule type="expression" dxfId="936" priority="663">
      <formula>INDIRECT(ADDRESS(ROW(),COLUMN()))=TRUNC(INDIRECT(ADDRESS(ROW(),COLUMN())))</formula>
    </cfRule>
  </conditionalFormatting>
  <conditionalFormatting sqref="AG227">
    <cfRule type="expression" dxfId="935" priority="662">
      <formula>INDIRECT(ADDRESS(ROW(),COLUMN()))=TRUNC(INDIRECT(ADDRESS(ROW(),COLUMN())))</formula>
    </cfRule>
  </conditionalFormatting>
  <conditionalFormatting sqref="AH228:AM228">
    <cfRule type="expression" dxfId="934" priority="661">
      <formula>INDIRECT(ADDRESS(ROW(),COLUMN()))=TRUNC(INDIRECT(ADDRESS(ROW(),COLUMN())))</formula>
    </cfRule>
  </conditionalFormatting>
  <conditionalFormatting sqref="AH227:AM227">
    <cfRule type="expression" dxfId="933" priority="660">
      <formula>INDIRECT(ADDRESS(ROW(),COLUMN()))=TRUNC(INDIRECT(ADDRESS(ROW(),COLUMN())))</formula>
    </cfRule>
  </conditionalFormatting>
  <conditionalFormatting sqref="AN228">
    <cfRule type="expression" dxfId="932" priority="659">
      <formula>INDIRECT(ADDRESS(ROW(),COLUMN()))=TRUNC(INDIRECT(ADDRESS(ROW(),COLUMN())))</formula>
    </cfRule>
  </conditionalFormatting>
  <conditionalFormatting sqref="AN227">
    <cfRule type="expression" dxfId="931" priority="658">
      <formula>INDIRECT(ADDRESS(ROW(),COLUMN()))=TRUNC(INDIRECT(ADDRESS(ROW(),COLUMN())))</formula>
    </cfRule>
  </conditionalFormatting>
  <conditionalFormatting sqref="AO228:AT228">
    <cfRule type="expression" dxfId="930" priority="657">
      <formula>INDIRECT(ADDRESS(ROW(),COLUMN()))=TRUNC(INDIRECT(ADDRESS(ROW(),COLUMN())))</formula>
    </cfRule>
  </conditionalFormatting>
  <conditionalFormatting sqref="AO227:AT227">
    <cfRule type="expression" dxfId="929" priority="656">
      <formula>INDIRECT(ADDRESS(ROW(),COLUMN()))=TRUNC(INDIRECT(ADDRESS(ROW(),COLUMN())))</formula>
    </cfRule>
  </conditionalFormatting>
  <conditionalFormatting sqref="AU228">
    <cfRule type="expression" dxfId="928" priority="655">
      <formula>INDIRECT(ADDRESS(ROW(),COLUMN()))=TRUNC(INDIRECT(ADDRESS(ROW(),COLUMN())))</formula>
    </cfRule>
  </conditionalFormatting>
  <conditionalFormatting sqref="AU227">
    <cfRule type="expression" dxfId="927" priority="654">
      <formula>INDIRECT(ADDRESS(ROW(),COLUMN()))=TRUNC(INDIRECT(ADDRESS(ROW(),COLUMN())))</formula>
    </cfRule>
  </conditionalFormatting>
  <conditionalFormatting sqref="AV228:AW228">
    <cfRule type="expression" dxfId="926" priority="653">
      <formula>INDIRECT(ADDRESS(ROW(),COLUMN()))=TRUNC(INDIRECT(ADDRESS(ROW(),COLUMN())))</formula>
    </cfRule>
  </conditionalFormatting>
  <conditionalFormatting sqref="AV227:AW227">
    <cfRule type="expression" dxfId="925" priority="652">
      <formula>INDIRECT(ADDRESS(ROW(),COLUMN()))=TRUNC(INDIRECT(ADDRESS(ROW(),COLUMN())))</formula>
    </cfRule>
  </conditionalFormatting>
  <conditionalFormatting sqref="AX230:BA231">
    <cfRule type="expression" dxfId="924" priority="651">
      <formula>INDIRECT(ADDRESS(ROW(),COLUMN()))=TRUNC(INDIRECT(ADDRESS(ROW(),COLUMN())))</formula>
    </cfRule>
  </conditionalFormatting>
  <conditionalFormatting sqref="S231">
    <cfRule type="expression" dxfId="923" priority="650">
      <formula>INDIRECT(ADDRESS(ROW(),COLUMN()))=TRUNC(INDIRECT(ADDRESS(ROW(),COLUMN())))</formula>
    </cfRule>
  </conditionalFormatting>
  <conditionalFormatting sqref="S230">
    <cfRule type="expression" dxfId="922" priority="649">
      <formula>INDIRECT(ADDRESS(ROW(),COLUMN()))=TRUNC(INDIRECT(ADDRESS(ROW(),COLUMN())))</formula>
    </cfRule>
  </conditionalFormatting>
  <conditionalFormatting sqref="T231:Y231">
    <cfRule type="expression" dxfId="921" priority="648">
      <formula>INDIRECT(ADDRESS(ROW(),COLUMN()))=TRUNC(INDIRECT(ADDRESS(ROW(),COLUMN())))</formula>
    </cfRule>
  </conditionalFormatting>
  <conditionalFormatting sqref="T230:Y230">
    <cfRule type="expression" dxfId="920" priority="647">
      <formula>INDIRECT(ADDRESS(ROW(),COLUMN()))=TRUNC(INDIRECT(ADDRESS(ROW(),COLUMN())))</formula>
    </cfRule>
  </conditionalFormatting>
  <conditionalFormatting sqref="Z231">
    <cfRule type="expression" dxfId="919" priority="646">
      <formula>INDIRECT(ADDRESS(ROW(),COLUMN()))=TRUNC(INDIRECT(ADDRESS(ROW(),COLUMN())))</formula>
    </cfRule>
  </conditionalFormatting>
  <conditionalFormatting sqref="Z230">
    <cfRule type="expression" dxfId="918" priority="645">
      <formula>INDIRECT(ADDRESS(ROW(),COLUMN()))=TRUNC(INDIRECT(ADDRESS(ROW(),COLUMN())))</formula>
    </cfRule>
  </conditionalFormatting>
  <conditionalFormatting sqref="AA231:AF231">
    <cfRule type="expression" dxfId="917" priority="644">
      <formula>INDIRECT(ADDRESS(ROW(),COLUMN()))=TRUNC(INDIRECT(ADDRESS(ROW(),COLUMN())))</formula>
    </cfRule>
  </conditionalFormatting>
  <conditionalFormatting sqref="AA230:AF230">
    <cfRule type="expression" dxfId="916" priority="643">
      <formula>INDIRECT(ADDRESS(ROW(),COLUMN()))=TRUNC(INDIRECT(ADDRESS(ROW(),COLUMN())))</formula>
    </cfRule>
  </conditionalFormatting>
  <conditionalFormatting sqref="AG231">
    <cfRule type="expression" dxfId="915" priority="642">
      <formula>INDIRECT(ADDRESS(ROW(),COLUMN()))=TRUNC(INDIRECT(ADDRESS(ROW(),COLUMN())))</formula>
    </cfRule>
  </conditionalFormatting>
  <conditionalFormatting sqref="AG230">
    <cfRule type="expression" dxfId="914" priority="641">
      <formula>INDIRECT(ADDRESS(ROW(),COLUMN()))=TRUNC(INDIRECT(ADDRESS(ROW(),COLUMN())))</formula>
    </cfRule>
  </conditionalFormatting>
  <conditionalFormatting sqref="AH231:AM231">
    <cfRule type="expression" dxfId="913" priority="640">
      <formula>INDIRECT(ADDRESS(ROW(),COLUMN()))=TRUNC(INDIRECT(ADDRESS(ROW(),COLUMN())))</formula>
    </cfRule>
  </conditionalFormatting>
  <conditionalFormatting sqref="AH230:AM230">
    <cfRule type="expression" dxfId="912" priority="639">
      <formula>INDIRECT(ADDRESS(ROW(),COLUMN()))=TRUNC(INDIRECT(ADDRESS(ROW(),COLUMN())))</formula>
    </cfRule>
  </conditionalFormatting>
  <conditionalFormatting sqref="AN231">
    <cfRule type="expression" dxfId="911" priority="638">
      <formula>INDIRECT(ADDRESS(ROW(),COLUMN()))=TRUNC(INDIRECT(ADDRESS(ROW(),COLUMN())))</formula>
    </cfRule>
  </conditionalFormatting>
  <conditionalFormatting sqref="AN230">
    <cfRule type="expression" dxfId="910" priority="637">
      <formula>INDIRECT(ADDRESS(ROW(),COLUMN()))=TRUNC(INDIRECT(ADDRESS(ROW(),COLUMN())))</formula>
    </cfRule>
  </conditionalFormatting>
  <conditionalFormatting sqref="AO231:AT231">
    <cfRule type="expression" dxfId="909" priority="636">
      <formula>INDIRECT(ADDRESS(ROW(),COLUMN()))=TRUNC(INDIRECT(ADDRESS(ROW(),COLUMN())))</formula>
    </cfRule>
  </conditionalFormatting>
  <conditionalFormatting sqref="AO230:AT230">
    <cfRule type="expression" dxfId="908" priority="635">
      <formula>INDIRECT(ADDRESS(ROW(),COLUMN()))=TRUNC(INDIRECT(ADDRESS(ROW(),COLUMN())))</formula>
    </cfRule>
  </conditionalFormatting>
  <conditionalFormatting sqref="AU231">
    <cfRule type="expression" dxfId="907" priority="634">
      <formula>INDIRECT(ADDRESS(ROW(),COLUMN()))=TRUNC(INDIRECT(ADDRESS(ROW(),COLUMN())))</formula>
    </cfRule>
  </conditionalFormatting>
  <conditionalFormatting sqref="AU230">
    <cfRule type="expression" dxfId="906" priority="633">
      <formula>INDIRECT(ADDRESS(ROW(),COLUMN()))=TRUNC(INDIRECT(ADDRESS(ROW(),COLUMN())))</formula>
    </cfRule>
  </conditionalFormatting>
  <conditionalFormatting sqref="AV231:AW231">
    <cfRule type="expression" dxfId="905" priority="632">
      <formula>INDIRECT(ADDRESS(ROW(),COLUMN()))=TRUNC(INDIRECT(ADDRESS(ROW(),COLUMN())))</formula>
    </cfRule>
  </conditionalFormatting>
  <conditionalFormatting sqref="AV230:AW230">
    <cfRule type="expression" dxfId="904" priority="631">
      <formula>INDIRECT(ADDRESS(ROW(),COLUMN()))=TRUNC(INDIRECT(ADDRESS(ROW(),COLUMN())))</formula>
    </cfRule>
  </conditionalFormatting>
  <conditionalFormatting sqref="AX233:BA234">
    <cfRule type="expression" dxfId="903" priority="630">
      <formula>INDIRECT(ADDRESS(ROW(),COLUMN()))=TRUNC(INDIRECT(ADDRESS(ROW(),COLUMN())))</formula>
    </cfRule>
  </conditionalFormatting>
  <conditionalFormatting sqref="S234">
    <cfRule type="expression" dxfId="902" priority="629">
      <formula>INDIRECT(ADDRESS(ROW(),COLUMN()))=TRUNC(INDIRECT(ADDRESS(ROW(),COLUMN())))</formula>
    </cfRule>
  </conditionalFormatting>
  <conditionalFormatting sqref="S233">
    <cfRule type="expression" dxfId="901" priority="628">
      <formula>INDIRECT(ADDRESS(ROW(),COLUMN()))=TRUNC(INDIRECT(ADDRESS(ROW(),COLUMN())))</formula>
    </cfRule>
  </conditionalFormatting>
  <conditionalFormatting sqref="T234:Y234">
    <cfRule type="expression" dxfId="900" priority="627">
      <formula>INDIRECT(ADDRESS(ROW(),COLUMN()))=TRUNC(INDIRECT(ADDRESS(ROW(),COLUMN())))</formula>
    </cfRule>
  </conditionalFormatting>
  <conditionalFormatting sqref="T233:Y233">
    <cfRule type="expression" dxfId="899" priority="626">
      <formula>INDIRECT(ADDRESS(ROW(),COLUMN()))=TRUNC(INDIRECT(ADDRESS(ROW(),COLUMN())))</formula>
    </cfRule>
  </conditionalFormatting>
  <conditionalFormatting sqref="Z234">
    <cfRule type="expression" dxfId="898" priority="625">
      <formula>INDIRECT(ADDRESS(ROW(),COLUMN()))=TRUNC(INDIRECT(ADDRESS(ROW(),COLUMN())))</formula>
    </cfRule>
  </conditionalFormatting>
  <conditionalFormatting sqref="Z233">
    <cfRule type="expression" dxfId="897" priority="624">
      <formula>INDIRECT(ADDRESS(ROW(),COLUMN()))=TRUNC(INDIRECT(ADDRESS(ROW(),COLUMN())))</formula>
    </cfRule>
  </conditionalFormatting>
  <conditionalFormatting sqref="AA234:AF234">
    <cfRule type="expression" dxfId="896" priority="623">
      <formula>INDIRECT(ADDRESS(ROW(),COLUMN()))=TRUNC(INDIRECT(ADDRESS(ROW(),COLUMN())))</formula>
    </cfRule>
  </conditionalFormatting>
  <conditionalFormatting sqref="AA233:AF233">
    <cfRule type="expression" dxfId="895" priority="622">
      <formula>INDIRECT(ADDRESS(ROW(),COLUMN()))=TRUNC(INDIRECT(ADDRESS(ROW(),COLUMN())))</formula>
    </cfRule>
  </conditionalFormatting>
  <conditionalFormatting sqref="AG234">
    <cfRule type="expression" dxfId="894" priority="621">
      <formula>INDIRECT(ADDRESS(ROW(),COLUMN()))=TRUNC(INDIRECT(ADDRESS(ROW(),COLUMN())))</formula>
    </cfRule>
  </conditionalFormatting>
  <conditionalFormatting sqref="AG233">
    <cfRule type="expression" dxfId="893" priority="620">
      <formula>INDIRECT(ADDRESS(ROW(),COLUMN()))=TRUNC(INDIRECT(ADDRESS(ROW(),COLUMN())))</formula>
    </cfRule>
  </conditionalFormatting>
  <conditionalFormatting sqref="AH234:AM234">
    <cfRule type="expression" dxfId="892" priority="619">
      <formula>INDIRECT(ADDRESS(ROW(),COLUMN()))=TRUNC(INDIRECT(ADDRESS(ROW(),COLUMN())))</formula>
    </cfRule>
  </conditionalFormatting>
  <conditionalFormatting sqref="AH233:AM233">
    <cfRule type="expression" dxfId="891" priority="618">
      <formula>INDIRECT(ADDRESS(ROW(),COLUMN()))=TRUNC(INDIRECT(ADDRESS(ROW(),COLUMN())))</formula>
    </cfRule>
  </conditionalFormatting>
  <conditionalFormatting sqref="AN234">
    <cfRule type="expression" dxfId="890" priority="617">
      <formula>INDIRECT(ADDRESS(ROW(),COLUMN()))=TRUNC(INDIRECT(ADDRESS(ROW(),COLUMN())))</formula>
    </cfRule>
  </conditionalFormatting>
  <conditionalFormatting sqref="AN233">
    <cfRule type="expression" dxfId="889" priority="616">
      <formula>INDIRECT(ADDRESS(ROW(),COLUMN()))=TRUNC(INDIRECT(ADDRESS(ROW(),COLUMN())))</formula>
    </cfRule>
  </conditionalFormatting>
  <conditionalFormatting sqref="AO234:AT234">
    <cfRule type="expression" dxfId="888" priority="615">
      <formula>INDIRECT(ADDRESS(ROW(),COLUMN()))=TRUNC(INDIRECT(ADDRESS(ROW(),COLUMN())))</formula>
    </cfRule>
  </conditionalFormatting>
  <conditionalFormatting sqref="AO233:AT233">
    <cfRule type="expression" dxfId="887" priority="614">
      <formula>INDIRECT(ADDRESS(ROW(),COLUMN()))=TRUNC(INDIRECT(ADDRESS(ROW(),COLUMN())))</formula>
    </cfRule>
  </conditionalFormatting>
  <conditionalFormatting sqref="AU234">
    <cfRule type="expression" dxfId="886" priority="613">
      <formula>INDIRECT(ADDRESS(ROW(),COLUMN()))=TRUNC(INDIRECT(ADDRESS(ROW(),COLUMN())))</formula>
    </cfRule>
  </conditionalFormatting>
  <conditionalFormatting sqref="AU233">
    <cfRule type="expression" dxfId="885" priority="612">
      <formula>INDIRECT(ADDRESS(ROW(),COLUMN()))=TRUNC(INDIRECT(ADDRESS(ROW(),COLUMN())))</formula>
    </cfRule>
  </conditionalFormatting>
  <conditionalFormatting sqref="AV234:AW234">
    <cfRule type="expression" dxfId="884" priority="611">
      <formula>INDIRECT(ADDRESS(ROW(),COLUMN()))=TRUNC(INDIRECT(ADDRESS(ROW(),COLUMN())))</formula>
    </cfRule>
  </conditionalFormatting>
  <conditionalFormatting sqref="AV233:AW233">
    <cfRule type="expression" dxfId="883" priority="610">
      <formula>INDIRECT(ADDRESS(ROW(),COLUMN()))=TRUNC(INDIRECT(ADDRESS(ROW(),COLUMN())))</formula>
    </cfRule>
  </conditionalFormatting>
  <conditionalFormatting sqref="AX236:BA237">
    <cfRule type="expression" dxfId="882" priority="609">
      <formula>INDIRECT(ADDRESS(ROW(),COLUMN()))=TRUNC(INDIRECT(ADDRESS(ROW(),COLUMN())))</formula>
    </cfRule>
  </conditionalFormatting>
  <conditionalFormatting sqref="S237">
    <cfRule type="expression" dxfId="881" priority="608">
      <formula>INDIRECT(ADDRESS(ROW(),COLUMN()))=TRUNC(INDIRECT(ADDRESS(ROW(),COLUMN())))</formula>
    </cfRule>
  </conditionalFormatting>
  <conditionalFormatting sqref="S236">
    <cfRule type="expression" dxfId="880" priority="607">
      <formula>INDIRECT(ADDRESS(ROW(),COLUMN()))=TRUNC(INDIRECT(ADDRESS(ROW(),COLUMN())))</formula>
    </cfRule>
  </conditionalFormatting>
  <conditionalFormatting sqref="T237:Y237">
    <cfRule type="expression" dxfId="879" priority="606">
      <formula>INDIRECT(ADDRESS(ROW(),COLUMN()))=TRUNC(INDIRECT(ADDRESS(ROW(),COLUMN())))</formula>
    </cfRule>
  </conditionalFormatting>
  <conditionalFormatting sqref="T236:Y236">
    <cfRule type="expression" dxfId="878" priority="605">
      <formula>INDIRECT(ADDRESS(ROW(),COLUMN()))=TRUNC(INDIRECT(ADDRESS(ROW(),COLUMN())))</formula>
    </cfRule>
  </conditionalFormatting>
  <conditionalFormatting sqref="Z237">
    <cfRule type="expression" dxfId="877" priority="604">
      <formula>INDIRECT(ADDRESS(ROW(),COLUMN()))=TRUNC(INDIRECT(ADDRESS(ROW(),COLUMN())))</formula>
    </cfRule>
  </conditionalFormatting>
  <conditionalFormatting sqref="Z236">
    <cfRule type="expression" dxfId="876" priority="603">
      <formula>INDIRECT(ADDRESS(ROW(),COLUMN()))=TRUNC(INDIRECT(ADDRESS(ROW(),COLUMN())))</formula>
    </cfRule>
  </conditionalFormatting>
  <conditionalFormatting sqref="AA237:AF237">
    <cfRule type="expression" dxfId="875" priority="602">
      <formula>INDIRECT(ADDRESS(ROW(),COLUMN()))=TRUNC(INDIRECT(ADDRESS(ROW(),COLUMN())))</formula>
    </cfRule>
  </conditionalFormatting>
  <conditionalFormatting sqref="AA236:AF236">
    <cfRule type="expression" dxfId="874" priority="601">
      <formula>INDIRECT(ADDRESS(ROW(),COLUMN()))=TRUNC(INDIRECT(ADDRESS(ROW(),COLUMN())))</formula>
    </cfRule>
  </conditionalFormatting>
  <conditionalFormatting sqref="AG237">
    <cfRule type="expression" dxfId="873" priority="600">
      <formula>INDIRECT(ADDRESS(ROW(),COLUMN()))=TRUNC(INDIRECT(ADDRESS(ROW(),COLUMN())))</formula>
    </cfRule>
  </conditionalFormatting>
  <conditionalFormatting sqref="AG236">
    <cfRule type="expression" dxfId="872" priority="599">
      <formula>INDIRECT(ADDRESS(ROW(),COLUMN()))=TRUNC(INDIRECT(ADDRESS(ROW(),COLUMN())))</formula>
    </cfRule>
  </conditionalFormatting>
  <conditionalFormatting sqref="AH237:AM237">
    <cfRule type="expression" dxfId="871" priority="598">
      <formula>INDIRECT(ADDRESS(ROW(),COLUMN()))=TRUNC(INDIRECT(ADDRESS(ROW(),COLUMN())))</formula>
    </cfRule>
  </conditionalFormatting>
  <conditionalFormatting sqref="AH236:AM236">
    <cfRule type="expression" dxfId="870" priority="597">
      <formula>INDIRECT(ADDRESS(ROW(),COLUMN()))=TRUNC(INDIRECT(ADDRESS(ROW(),COLUMN())))</formula>
    </cfRule>
  </conditionalFormatting>
  <conditionalFormatting sqref="AN237">
    <cfRule type="expression" dxfId="869" priority="596">
      <formula>INDIRECT(ADDRESS(ROW(),COLUMN()))=TRUNC(INDIRECT(ADDRESS(ROW(),COLUMN())))</formula>
    </cfRule>
  </conditionalFormatting>
  <conditionalFormatting sqref="AN236">
    <cfRule type="expression" dxfId="868" priority="595">
      <formula>INDIRECT(ADDRESS(ROW(),COLUMN()))=TRUNC(INDIRECT(ADDRESS(ROW(),COLUMN())))</formula>
    </cfRule>
  </conditionalFormatting>
  <conditionalFormatting sqref="AO237:AT237">
    <cfRule type="expression" dxfId="867" priority="594">
      <formula>INDIRECT(ADDRESS(ROW(),COLUMN()))=TRUNC(INDIRECT(ADDRESS(ROW(),COLUMN())))</formula>
    </cfRule>
  </conditionalFormatting>
  <conditionalFormatting sqref="AO236:AT236">
    <cfRule type="expression" dxfId="866" priority="593">
      <formula>INDIRECT(ADDRESS(ROW(),COLUMN()))=TRUNC(INDIRECT(ADDRESS(ROW(),COLUMN())))</formula>
    </cfRule>
  </conditionalFormatting>
  <conditionalFormatting sqref="AU237">
    <cfRule type="expression" dxfId="865" priority="592">
      <formula>INDIRECT(ADDRESS(ROW(),COLUMN()))=TRUNC(INDIRECT(ADDRESS(ROW(),COLUMN())))</formula>
    </cfRule>
  </conditionalFormatting>
  <conditionalFormatting sqref="AU236">
    <cfRule type="expression" dxfId="864" priority="591">
      <formula>INDIRECT(ADDRESS(ROW(),COLUMN()))=TRUNC(INDIRECT(ADDRESS(ROW(),COLUMN())))</formula>
    </cfRule>
  </conditionalFormatting>
  <conditionalFormatting sqref="AV237:AW237">
    <cfRule type="expression" dxfId="863" priority="590">
      <formula>INDIRECT(ADDRESS(ROW(),COLUMN()))=TRUNC(INDIRECT(ADDRESS(ROW(),COLUMN())))</formula>
    </cfRule>
  </conditionalFormatting>
  <conditionalFormatting sqref="AV236:AW236">
    <cfRule type="expression" dxfId="862" priority="589">
      <formula>INDIRECT(ADDRESS(ROW(),COLUMN()))=TRUNC(INDIRECT(ADDRESS(ROW(),COLUMN())))</formula>
    </cfRule>
  </conditionalFormatting>
  <conditionalFormatting sqref="AX239:BA240">
    <cfRule type="expression" dxfId="861" priority="588">
      <formula>INDIRECT(ADDRESS(ROW(),COLUMN()))=TRUNC(INDIRECT(ADDRESS(ROW(),COLUMN())))</formula>
    </cfRule>
  </conditionalFormatting>
  <conditionalFormatting sqref="S240">
    <cfRule type="expression" dxfId="860" priority="587">
      <formula>INDIRECT(ADDRESS(ROW(),COLUMN()))=TRUNC(INDIRECT(ADDRESS(ROW(),COLUMN())))</formula>
    </cfRule>
  </conditionalFormatting>
  <conditionalFormatting sqref="S239">
    <cfRule type="expression" dxfId="859" priority="586">
      <formula>INDIRECT(ADDRESS(ROW(),COLUMN()))=TRUNC(INDIRECT(ADDRESS(ROW(),COLUMN())))</formula>
    </cfRule>
  </conditionalFormatting>
  <conditionalFormatting sqref="T240:Y240">
    <cfRule type="expression" dxfId="858" priority="585">
      <formula>INDIRECT(ADDRESS(ROW(),COLUMN()))=TRUNC(INDIRECT(ADDRESS(ROW(),COLUMN())))</formula>
    </cfRule>
  </conditionalFormatting>
  <conditionalFormatting sqref="T239:Y239">
    <cfRule type="expression" dxfId="857" priority="584">
      <formula>INDIRECT(ADDRESS(ROW(),COLUMN()))=TRUNC(INDIRECT(ADDRESS(ROW(),COLUMN())))</formula>
    </cfRule>
  </conditionalFormatting>
  <conditionalFormatting sqref="Z240">
    <cfRule type="expression" dxfId="856" priority="583">
      <formula>INDIRECT(ADDRESS(ROW(),COLUMN()))=TRUNC(INDIRECT(ADDRESS(ROW(),COLUMN())))</formula>
    </cfRule>
  </conditionalFormatting>
  <conditionalFormatting sqref="Z239">
    <cfRule type="expression" dxfId="855" priority="582">
      <formula>INDIRECT(ADDRESS(ROW(),COLUMN()))=TRUNC(INDIRECT(ADDRESS(ROW(),COLUMN())))</formula>
    </cfRule>
  </conditionalFormatting>
  <conditionalFormatting sqref="AA240:AF240">
    <cfRule type="expression" dxfId="854" priority="581">
      <formula>INDIRECT(ADDRESS(ROW(),COLUMN()))=TRUNC(INDIRECT(ADDRESS(ROW(),COLUMN())))</formula>
    </cfRule>
  </conditionalFormatting>
  <conditionalFormatting sqref="AA239:AF239">
    <cfRule type="expression" dxfId="853" priority="580">
      <formula>INDIRECT(ADDRESS(ROW(),COLUMN()))=TRUNC(INDIRECT(ADDRESS(ROW(),COLUMN())))</formula>
    </cfRule>
  </conditionalFormatting>
  <conditionalFormatting sqref="AG240">
    <cfRule type="expression" dxfId="852" priority="579">
      <formula>INDIRECT(ADDRESS(ROW(),COLUMN()))=TRUNC(INDIRECT(ADDRESS(ROW(),COLUMN())))</formula>
    </cfRule>
  </conditionalFormatting>
  <conditionalFormatting sqref="AG239">
    <cfRule type="expression" dxfId="851" priority="578">
      <formula>INDIRECT(ADDRESS(ROW(),COLUMN()))=TRUNC(INDIRECT(ADDRESS(ROW(),COLUMN())))</formula>
    </cfRule>
  </conditionalFormatting>
  <conditionalFormatting sqref="AH240:AM240">
    <cfRule type="expression" dxfId="850" priority="577">
      <formula>INDIRECT(ADDRESS(ROW(),COLUMN()))=TRUNC(INDIRECT(ADDRESS(ROW(),COLUMN())))</formula>
    </cfRule>
  </conditionalFormatting>
  <conditionalFormatting sqref="AH239:AM239">
    <cfRule type="expression" dxfId="849" priority="576">
      <formula>INDIRECT(ADDRESS(ROW(),COLUMN()))=TRUNC(INDIRECT(ADDRESS(ROW(),COLUMN())))</formula>
    </cfRule>
  </conditionalFormatting>
  <conditionalFormatting sqref="AN240">
    <cfRule type="expression" dxfId="848" priority="575">
      <formula>INDIRECT(ADDRESS(ROW(),COLUMN()))=TRUNC(INDIRECT(ADDRESS(ROW(),COLUMN())))</formula>
    </cfRule>
  </conditionalFormatting>
  <conditionalFormatting sqref="AN239">
    <cfRule type="expression" dxfId="847" priority="574">
      <formula>INDIRECT(ADDRESS(ROW(),COLUMN()))=TRUNC(INDIRECT(ADDRESS(ROW(),COLUMN())))</formula>
    </cfRule>
  </conditionalFormatting>
  <conditionalFormatting sqref="AO240:AT240">
    <cfRule type="expression" dxfId="846" priority="573">
      <formula>INDIRECT(ADDRESS(ROW(),COLUMN()))=TRUNC(INDIRECT(ADDRESS(ROW(),COLUMN())))</formula>
    </cfRule>
  </conditionalFormatting>
  <conditionalFormatting sqref="AO239:AT239">
    <cfRule type="expression" dxfId="845" priority="572">
      <formula>INDIRECT(ADDRESS(ROW(),COLUMN()))=TRUNC(INDIRECT(ADDRESS(ROW(),COLUMN())))</formula>
    </cfRule>
  </conditionalFormatting>
  <conditionalFormatting sqref="AU240">
    <cfRule type="expression" dxfId="844" priority="571">
      <formula>INDIRECT(ADDRESS(ROW(),COLUMN()))=TRUNC(INDIRECT(ADDRESS(ROW(),COLUMN())))</formula>
    </cfRule>
  </conditionalFormatting>
  <conditionalFormatting sqref="AU239">
    <cfRule type="expression" dxfId="843" priority="570">
      <formula>INDIRECT(ADDRESS(ROW(),COLUMN()))=TRUNC(INDIRECT(ADDRESS(ROW(),COLUMN())))</formula>
    </cfRule>
  </conditionalFormatting>
  <conditionalFormatting sqref="AV240:AW240">
    <cfRule type="expression" dxfId="842" priority="569">
      <formula>INDIRECT(ADDRESS(ROW(),COLUMN()))=TRUNC(INDIRECT(ADDRESS(ROW(),COLUMN())))</formula>
    </cfRule>
  </conditionalFormatting>
  <conditionalFormatting sqref="AV239:AW239">
    <cfRule type="expression" dxfId="841" priority="568">
      <formula>INDIRECT(ADDRESS(ROW(),COLUMN()))=TRUNC(INDIRECT(ADDRESS(ROW(),COLUMN())))</formula>
    </cfRule>
  </conditionalFormatting>
  <conditionalFormatting sqref="AX242:BA243">
    <cfRule type="expression" dxfId="840" priority="567">
      <formula>INDIRECT(ADDRESS(ROW(),COLUMN()))=TRUNC(INDIRECT(ADDRESS(ROW(),COLUMN())))</formula>
    </cfRule>
  </conditionalFormatting>
  <conditionalFormatting sqref="S243">
    <cfRule type="expression" dxfId="839" priority="566">
      <formula>INDIRECT(ADDRESS(ROW(),COLUMN()))=TRUNC(INDIRECT(ADDRESS(ROW(),COLUMN())))</formula>
    </cfRule>
  </conditionalFormatting>
  <conditionalFormatting sqref="S242">
    <cfRule type="expression" dxfId="838" priority="565">
      <formula>INDIRECT(ADDRESS(ROW(),COLUMN()))=TRUNC(INDIRECT(ADDRESS(ROW(),COLUMN())))</formula>
    </cfRule>
  </conditionalFormatting>
  <conditionalFormatting sqref="T243:Y243">
    <cfRule type="expression" dxfId="837" priority="564">
      <formula>INDIRECT(ADDRESS(ROW(),COLUMN()))=TRUNC(INDIRECT(ADDRESS(ROW(),COLUMN())))</formula>
    </cfRule>
  </conditionalFormatting>
  <conditionalFormatting sqref="T242:Y242">
    <cfRule type="expression" dxfId="836" priority="563">
      <formula>INDIRECT(ADDRESS(ROW(),COLUMN()))=TRUNC(INDIRECT(ADDRESS(ROW(),COLUMN())))</formula>
    </cfRule>
  </conditionalFormatting>
  <conditionalFormatting sqref="Z243">
    <cfRule type="expression" dxfId="835" priority="562">
      <formula>INDIRECT(ADDRESS(ROW(),COLUMN()))=TRUNC(INDIRECT(ADDRESS(ROW(),COLUMN())))</formula>
    </cfRule>
  </conditionalFormatting>
  <conditionalFormatting sqref="Z242">
    <cfRule type="expression" dxfId="834" priority="561">
      <formula>INDIRECT(ADDRESS(ROW(),COLUMN()))=TRUNC(INDIRECT(ADDRESS(ROW(),COLUMN())))</formula>
    </cfRule>
  </conditionalFormatting>
  <conditionalFormatting sqref="AA243:AF243">
    <cfRule type="expression" dxfId="833" priority="560">
      <formula>INDIRECT(ADDRESS(ROW(),COLUMN()))=TRUNC(INDIRECT(ADDRESS(ROW(),COLUMN())))</formula>
    </cfRule>
  </conditionalFormatting>
  <conditionalFormatting sqref="AA242:AF242">
    <cfRule type="expression" dxfId="832" priority="559">
      <formula>INDIRECT(ADDRESS(ROW(),COLUMN()))=TRUNC(INDIRECT(ADDRESS(ROW(),COLUMN())))</formula>
    </cfRule>
  </conditionalFormatting>
  <conditionalFormatting sqref="AG243">
    <cfRule type="expression" dxfId="831" priority="558">
      <formula>INDIRECT(ADDRESS(ROW(),COLUMN()))=TRUNC(INDIRECT(ADDRESS(ROW(),COLUMN())))</formula>
    </cfRule>
  </conditionalFormatting>
  <conditionalFormatting sqref="AG242">
    <cfRule type="expression" dxfId="830" priority="557">
      <formula>INDIRECT(ADDRESS(ROW(),COLUMN()))=TRUNC(INDIRECT(ADDRESS(ROW(),COLUMN())))</formula>
    </cfRule>
  </conditionalFormatting>
  <conditionalFormatting sqref="AH243:AM243">
    <cfRule type="expression" dxfId="829" priority="556">
      <formula>INDIRECT(ADDRESS(ROW(),COLUMN()))=TRUNC(INDIRECT(ADDRESS(ROW(),COLUMN())))</formula>
    </cfRule>
  </conditionalFormatting>
  <conditionalFormatting sqref="AH242:AM242">
    <cfRule type="expression" dxfId="828" priority="555">
      <formula>INDIRECT(ADDRESS(ROW(),COLUMN()))=TRUNC(INDIRECT(ADDRESS(ROW(),COLUMN())))</formula>
    </cfRule>
  </conditionalFormatting>
  <conditionalFormatting sqref="AN243">
    <cfRule type="expression" dxfId="827" priority="554">
      <formula>INDIRECT(ADDRESS(ROW(),COLUMN()))=TRUNC(INDIRECT(ADDRESS(ROW(),COLUMN())))</formula>
    </cfRule>
  </conditionalFormatting>
  <conditionalFormatting sqref="AN242">
    <cfRule type="expression" dxfId="826" priority="553">
      <formula>INDIRECT(ADDRESS(ROW(),COLUMN()))=TRUNC(INDIRECT(ADDRESS(ROW(),COLUMN())))</formula>
    </cfRule>
  </conditionalFormatting>
  <conditionalFormatting sqref="AO243:AT243">
    <cfRule type="expression" dxfId="825" priority="552">
      <formula>INDIRECT(ADDRESS(ROW(),COLUMN()))=TRUNC(INDIRECT(ADDRESS(ROW(),COLUMN())))</formula>
    </cfRule>
  </conditionalFormatting>
  <conditionalFormatting sqref="AO242:AT242">
    <cfRule type="expression" dxfId="824" priority="551">
      <formula>INDIRECT(ADDRESS(ROW(),COLUMN()))=TRUNC(INDIRECT(ADDRESS(ROW(),COLUMN())))</formula>
    </cfRule>
  </conditionalFormatting>
  <conditionalFormatting sqref="AU243">
    <cfRule type="expression" dxfId="823" priority="550">
      <formula>INDIRECT(ADDRESS(ROW(),COLUMN()))=TRUNC(INDIRECT(ADDRESS(ROW(),COLUMN())))</formula>
    </cfRule>
  </conditionalFormatting>
  <conditionalFormatting sqref="AU242">
    <cfRule type="expression" dxfId="822" priority="549">
      <formula>INDIRECT(ADDRESS(ROW(),COLUMN()))=TRUNC(INDIRECT(ADDRESS(ROW(),COLUMN())))</formula>
    </cfRule>
  </conditionalFormatting>
  <conditionalFormatting sqref="AV243:AW243">
    <cfRule type="expression" dxfId="821" priority="548">
      <formula>INDIRECT(ADDRESS(ROW(),COLUMN()))=TRUNC(INDIRECT(ADDRESS(ROW(),COLUMN())))</formula>
    </cfRule>
  </conditionalFormatting>
  <conditionalFormatting sqref="AV242:AW242">
    <cfRule type="expression" dxfId="820" priority="547">
      <formula>INDIRECT(ADDRESS(ROW(),COLUMN()))=TRUNC(INDIRECT(ADDRESS(ROW(),COLUMN())))</formula>
    </cfRule>
  </conditionalFormatting>
  <conditionalFormatting sqref="AX245:BA246">
    <cfRule type="expression" dxfId="819" priority="546">
      <formula>INDIRECT(ADDRESS(ROW(),COLUMN()))=TRUNC(INDIRECT(ADDRESS(ROW(),COLUMN())))</formula>
    </cfRule>
  </conditionalFormatting>
  <conditionalFormatting sqref="S246">
    <cfRule type="expression" dxfId="818" priority="545">
      <formula>INDIRECT(ADDRESS(ROW(),COLUMN()))=TRUNC(INDIRECT(ADDRESS(ROW(),COLUMN())))</formula>
    </cfRule>
  </conditionalFormatting>
  <conditionalFormatting sqref="S245">
    <cfRule type="expression" dxfId="817" priority="544">
      <formula>INDIRECT(ADDRESS(ROW(),COLUMN()))=TRUNC(INDIRECT(ADDRESS(ROW(),COLUMN())))</formula>
    </cfRule>
  </conditionalFormatting>
  <conditionalFormatting sqref="T246:Y246">
    <cfRule type="expression" dxfId="816" priority="543">
      <formula>INDIRECT(ADDRESS(ROW(),COLUMN()))=TRUNC(INDIRECT(ADDRESS(ROW(),COLUMN())))</formula>
    </cfRule>
  </conditionalFormatting>
  <conditionalFormatting sqref="T245:Y245">
    <cfRule type="expression" dxfId="815" priority="542">
      <formula>INDIRECT(ADDRESS(ROW(),COLUMN()))=TRUNC(INDIRECT(ADDRESS(ROW(),COLUMN())))</formula>
    </cfRule>
  </conditionalFormatting>
  <conditionalFormatting sqref="Z246">
    <cfRule type="expression" dxfId="814" priority="541">
      <formula>INDIRECT(ADDRESS(ROW(),COLUMN()))=TRUNC(INDIRECT(ADDRESS(ROW(),COLUMN())))</formula>
    </cfRule>
  </conditionalFormatting>
  <conditionalFormatting sqref="Z245">
    <cfRule type="expression" dxfId="813" priority="540">
      <formula>INDIRECT(ADDRESS(ROW(),COLUMN()))=TRUNC(INDIRECT(ADDRESS(ROW(),COLUMN())))</formula>
    </cfRule>
  </conditionalFormatting>
  <conditionalFormatting sqref="AA246:AF246">
    <cfRule type="expression" dxfId="812" priority="539">
      <formula>INDIRECT(ADDRESS(ROW(),COLUMN()))=TRUNC(INDIRECT(ADDRESS(ROW(),COLUMN())))</formula>
    </cfRule>
  </conditionalFormatting>
  <conditionalFormatting sqref="AA245:AF245">
    <cfRule type="expression" dxfId="811" priority="538">
      <formula>INDIRECT(ADDRESS(ROW(),COLUMN()))=TRUNC(INDIRECT(ADDRESS(ROW(),COLUMN())))</formula>
    </cfRule>
  </conditionalFormatting>
  <conditionalFormatting sqref="AG246">
    <cfRule type="expression" dxfId="810" priority="537">
      <formula>INDIRECT(ADDRESS(ROW(),COLUMN()))=TRUNC(INDIRECT(ADDRESS(ROW(),COLUMN())))</formula>
    </cfRule>
  </conditionalFormatting>
  <conditionalFormatting sqref="AG245">
    <cfRule type="expression" dxfId="809" priority="536">
      <formula>INDIRECT(ADDRESS(ROW(),COLUMN()))=TRUNC(INDIRECT(ADDRESS(ROW(),COLUMN())))</formula>
    </cfRule>
  </conditionalFormatting>
  <conditionalFormatting sqref="AH246:AM246">
    <cfRule type="expression" dxfId="808" priority="535">
      <formula>INDIRECT(ADDRESS(ROW(),COLUMN()))=TRUNC(INDIRECT(ADDRESS(ROW(),COLUMN())))</formula>
    </cfRule>
  </conditionalFormatting>
  <conditionalFormatting sqref="AH245:AM245">
    <cfRule type="expression" dxfId="807" priority="534">
      <formula>INDIRECT(ADDRESS(ROW(),COLUMN()))=TRUNC(INDIRECT(ADDRESS(ROW(),COLUMN())))</formula>
    </cfRule>
  </conditionalFormatting>
  <conditionalFormatting sqref="AN246">
    <cfRule type="expression" dxfId="806" priority="533">
      <formula>INDIRECT(ADDRESS(ROW(),COLUMN()))=TRUNC(INDIRECT(ADDRESS(ROW(),COLUMN())))</formula>
    </cfRule>
  </conditionalFormatting>
  <conditionalFormatting sqref="AN245">
    <cfRule type="expression" dxfId="805" priority="532">
      <formula>INDIRECT(ADDRESS(ROW(),COLUMN()))=TRUNC(INDIRECT(ADDRESS(ROW(),COLUMN())))</formula>
    </cfRule>
  </conditionalFormatting>
  <conditionalFormatting sqref="AO246:AT246">
    <cfRule type="expression" dxfId="804" priority="531">
      <formula>INDIRECT(ADDRESS(ROW(),COLUMN()))=TRUNC(INDIRECT(ADDRESS(ROW(),COLUMN())))</formula>
    </cfRule>
  </conditionalFormatting>
  <conditionalFormatting sqref="AO245:AT245">
    <cfRule type="expression" dxfId="803" priority="530">
      <formula>INDIRECT(ADDRESS(ROW(),COLUMN()))=TRUNC(INDIRECT(ADDRESS(ROW(),COLUMN())))</formula>
    </cfRule>
  </conditionalFormatting>
  <conditionalFormatting sqref="AU246">
    <cfRule type="expression" dxfId="802" priority="529">
      <formula>INDIRECT(ADDRESS(ROW(),COLUMN()))=TRUNC(INDIRECT(ADDRESS(ROW(),COLUMN())))</formula>
    </cfRule>
  </conditionalFormatting>
  <conditionalFormatting sqref="AU245">
    <cfRule type="expression" dxfId="801" priority="528">
      <formula>INDIRECT(ADDRESS(ROW(),COLUMN()))=TRUNC(INDIRECT(ADDRESS(ROW(),COLUMN())))</formula>
    </cfRule>
  </conditionalFormatting>
  <conditionalFormatting sqref="AV246:AW246">
    <cfRule type="expression" dxfId="800" priority="527">
      <formula>INDIRECT(ADDRESS(ROW(),COLUMN()))=TRUNC(INDIRECT(ADDRESS(ROW(),COLUMN())))</formula>
    </cfRule>
  </conditionalFormatting>
  <conditionalFormatting sqref="AV245:AW245">
    <cfRule type="expression" dxfId="799" priority="526">
      <formula>INDIRECT(ADDRESS(ROW(),COLUMN()))=TRUNC(INDIRECT(ADDRESS(ROW(),COLUMN())))</formula>
    </cfRule>
  </conditionalFormatting>
  <conditionalFormatting sqref="AX248:BA249">
    <cfRule type="expression" dxfId="798" priority="525">
      <formula>INDIRECT(ADDRESS(ROW(),COLUMN()))=TRUNC(INDIRECT(ADDRESS(ROW(),COLUMN())))</formula>
    </cfRule>
  </conditionalFormatting>
  <conditionalFormatting sqref="S249">
    <cfRule type="expression" dxfId="797" priority="524">
      <formula>INDIRECT(ADDRESS(ROW(),COLUMN()))=TRUNC(INDIRECT(ADDRESS(ROW(),COLUMN())))</formula>
    </cfRule>
  </conditionalFormatting>
  <conditionalFormatting sqref="S248">
    <cfRule type="expression" dxfId="796" priority="523">
      <formula>INDIRECT(ADDRESS(ROW(),COLUMN()))=TRUNC(INDIRECT(ADDRESS(ROW(),COLUMN())))</formula>
    </cfRule>
  </conditionalFormatting>
  <conditionalFormatting sqref="T249:Y249">
    <cfRule type="expression" dxfId="795" priority="522">
      <formula>INDIRECT(ADDRESS(ROW(),COLUMN()))=TRUNC(INDIRECT(ADDRESS(ROW(),COLUMN())))</formula>
    </cfRule>
  </conditionalFormatting>
  <conditionalFormatting sqref="T248:Y248">
    <cfRule type="expression" dxfId="794" priority="521">
      <formula>INDIRECT(ADDRESS(ROW(),COLUMN()))=TRUNC(INDIRECT(ADDRESS(ROW(),COLUMN())))</formula>
    </cfRule>
  </conditionalFormatting>
  <conditionalFormatting sqref="Z249">
    <cfRule type="expression" dxfId="793" priority="520">
      <formula>INDIRECT(ADDRESS(ROW(),COLUMN()))=TRUNC(INDIRECT(ADDRESS(ROW(),COLUMN())))</formula>
    </cfRule>
  </conditionalFormatting>
  <conditionalFormatting sqref="Z248">
    <cfRule type="expression" dxfId="792" priority="519">
      <formula>INDIRECT(ADDRESS(ROW(),COLUMN()))=TRUNC(INDIRECT(ADDRESS(ROW(),COLUMN())))</formula>
    </cfRule>
  </conditionalFormatting>
  <conditionalFormatting sqref="AA249:AF249">
    <cfRule type="expression" dxfId="791" priority="518">
      <formula>INDIRECT(ADDRESS(ROW(),COLUMN()))=TRUNC(INDIRECT(ADDRESS(ROW(),COLUMN())))</formula>
    </cfRule>
  </conditionalFormatting>
  <conditionalFormatting sqref="AA248:AF248">
    <cfRule type="expression" dxfId="790" priority="517">
      <formula>INDIRECT(ADDRESS(ROW(),COLUMN()))=TRUNC(INDIRECT(ADDRESS(ROW(),COLUMN())))</formula>
    </cfRule>
  </conditionalFormatting>
  <conditionalFormatting sqref="AG249">
    <cfRule type="expression" dxfId="789" priority="516">
      <formula>INDIRECT(ADDRESS(ROW(),COLUMN()))=TRUNC(INDIRECT(ADDRESS(ROW(),COLUMN())))</formula>
    </cfRule>
  </conditionalFormatting>
  <conditionalFormatting sqref="AG248">
    <cfRule type="expression" dxfId="788" priority="515">
      <formula>INDIRECT(ADDRESS(ROW(),COLUMN()))=TRUNC(INDIRECT(ADDRESS(ROW(),COLUMN())))</formula>
    </cfRule>
  </conditionalFormatting>
  <conditionalFormatting sqref="AH249:AM249">
    <cfRule type="expression" dxfId="787" priority="514">
      <formula>INDIRECT(ADDRESS(ROW(),COLUMN()))=TRUNC(INDIRECT(ADDRESS(ROW(),COLUMN())))</formula>
    </cfRule>
  </conditionalFormatting>
  <conditionalFormatting sqref="AH248:AM248">
    <cfRule type="expression" dxfId="786" priority="513">
      <formula>INDIRECT(ADDRESS(ROW(),COLUMN()))=TRUNC(INDIRECT(ADDRESS(ROW(),COLUMN())))</formula>
    </cfRule>
  </conditionalFormatting>
  <conditionalFormatting sqref="AN249">
    <cfRule type="expression" dxfId="785" priority="512">
      <formula>INDIRECT(ADDRESS(ROW(),COLUMN()))=TRUNC(INDIRECT(ADDRESS(ROW(),COLUMN())))</formula>
    </cfRule>
  </conditionalFormatting>
  <conditionalFormatting sqref="AN248">
    <cfRule type="expression" dxfId="784" priority="511">
      <formula>INDIRECT(ADDRESS(ROW(),COLUMN()))=TRUNC(INDIRECT(ADDRESS(ROW(),COLUMN())))</formula>
    </cfRule>
  </conditionalFormatting>
  <conditionalFormatting sqref="AO249:AT249">
    <cfRule type="expression" dxfId="783" priority="510">
      <formula>INDIRECT(ADDRESS(ROW(),COLUMN()))=TRUNC(INDIRECT(ADDRESS(ROW(),COLUMN())))</formula>
    </cfRule>
  </conditionalFormatting>
  <conditionalFormatting sqref="AO248:AT248">
    <cfRule type="expression" dxfId="782" priority="509">
      <formula>INDIRECT(ADDRESS(ROW(),COLUMN()))=TRUNC(INDIRECT(ADDRESS(ROW(),COLUMN())))</formula>
    </cfRule>
  </conditionalFormatting>
  <conditionalFormatting sqref="AU249">
    <cfRule type="expression" dxfId="781" priority="508">
      <formula>INDIRECT(ADDRESS(ROW(),COLUMN()))=TRUNC(INDIRECT(ADDRESS(ROW(),COLUMN())))</formula>
    </cfRule>
  </conditionalFormatting>
  <conditionalFormatting sqref="AU248">
    <cfRule type="expression" dxfId="780" priority="507">
      <formula>INDIRECT(ADDRESS(ROW(),COLUMN()))=TRUNC(INDIRECT(ADDRESS(ROW(),COLUMN())))</formula>
    </cfRule>
  </conditionalFormatting>
  <conditionalFormatting sqref="AV249:AW249">
    <cfRule type="expression" dxfId="779" priority="506">
      <formula>INDIRECT(ADDRESS(ROW(),COLUMN()))=TRUNC(INDIRECT(ADDRESS(ROW(),COLUMN())))</formula>
    </cfRule>
  </conditionalFormatting>
  <conditionalFormatting sqref="AV248:AW248">
    <cfRule type="expression" dxfId="778" priority="505">
      <formula>INDIRECT(ADDRESS(ROW(),COLUMN()))=TRUNC(INDIRECT(ADDRESS(ROW(),COLUMN())))</formula>
    </cfRule>
  </conditionalFormatting>
  <conditionalFormatting sqref="AX251:BA252">
    <cfRule type="expression" dxfId="777" priority="504">
      <formula>INDIRECT(ADDRESS(ROW(),COLUMN()))=TRUNC(INDIRECT(ADDRESS(ROW(),COLUMN())))</formula>
    </cfRule>
  </conditionalFormatting>
  <conditionalFormatting sqref="S252">
    <cfRule type="expression" dxfId="776" priority="503">
      <formula>INDIRECT(ADDRESS(ROW(),COLUMN()))=TRUNC(INDIRECT(ADDRESS(ROW(),COLUMN())))</formula>
    </cfRule>
  </conditionalFormatting>
  <conditionalFormatting sqref="S251">
    <cfRule type="expression" dxfId="775" priority="502">
      <formula>INDIRECT(ADDRESS(ROW(),COLUMN()))=TRUNC(INDIRECT(ADDRESS(ROW(),COLUMN())))</formula>
    </cfRule>
  </conditionalFormatting>
  <conditionalFormatting sqref="T252:Y252">
    <cfRule type="expression" dxfId="774" priority="501">
      <formula>INDIRECT(ADDRESS(ROW(),COLUMN()))=TRUNC(INDIRECT(ADDRESS(ROW(),COLUMN())))</formula>
    </cfRule>
  </conditionalFormatting>
  <conditionalFormatting sqref="T251:Y251">
    <cfRule type="expression" dxfId="773" priority="500">
      <formula>INDIRECT(ADDRESS(ROW(),COLUMN()))=TRUNC(INDIRECT(ADDRESS(ROW(),COLUMN())))</formula>
    </cfRule>
  </conditionalFormatting>
  <conditionalFormatting sqref="Z252">
    <cfRule type="expression" dxfId="772" priority="499">
      <formula>INDIRECT(ADDRESS(ROW(),COLUMN()))=TRUNC(INDIRECT(ADDRESS(ROW(),COLUMN())))</formula>
    </cfRule>
  </conditionalFormatting>
  <conditionalFormatting sqref="Z251">
    <cfRule type="expression" dxfId="771" priority="498">
      <formula>INDIRECT(ADDRESS(ROW(),COLUMN()))=TRUNC(INDIRECT(ADDRESS(ROW(),COLUMN())))</formula>
    </cfRule>
  </conditionalFormatting>
  <conditionalFormatting sqref="AA252:AF252">
    <cfRule type="expression" dxfId="770" priority="497">
      <formula>INDIRECT(ADDRESS(ROW(),COLUMN()))=TRUNC(INDIRECT(ADDRESS(ROW(),COLUMN())))</formula>
    </cfRule>
  </conditionalFormatting>
  <conditionalFormatting sqref="AA251:AF251">
    <cfRule type="expression" dxfId="769" priority="496">
      <formula>INDIRECT(ADDRESS(ROW(),COLUMN()))=TRUNC(INDIRECT(ADDRESS(ROW(),COLUMN())))</formula>
    </cfRule>
  </conditionalFormatting>
  <conditionalFormatting sqref="AG252">
    <cfRule type="expression" dxfId="768" priority="495">
      <formula>INDIRECT(ADDRESS(ROW(),COLUMN()))=TRUNC(INDIRECT(ADDRESS(ROW(),COLUMN())))</formula>
    </cfRule>
  </conditionalFormatting>
  <conditionalFormatting sqref="AG251">
    <cfRule type="expression" dxfId="767" priority="494">
      <formula>INDIRECT(ADDRESS(ROW(),COLUMN()))=TRUNC(INDIRECT(ADDRESS(ROW(),COLUMN())))</formula>
    </cfRule>
  </conditionalFormatting>
  <conditionalFormatting sqref="AH252:AM252">
    <cfRule type="expression" dxfId="766" priority="493">
      <formula>INDIRECT(ADDRESS(ROW(),COLUMN()))=TRUNC(INDIRECT(ADDRESS(ROW(),COLUMN())))</formula>
    </cfRule>
  </conditionalFormatting>
  <conditionalFormatting sqref="AH251:AM251">
    <cfRule type="expression" dxfId="765" priority="492">
      <formula>INDIRECT(ADDRESS(ROW(),COLUMN()))=TRUNC(INDIRECT(ADDRESS(ROW(),COLUMN())))</formula>
    </cfRule>
  </conditionalFormatting>
  <conditionalFormatting sqref="AN252">
    <cfRule type="expression" dxfId="764" priority="491">
      <formula>INDIRECT(ADDRESS(ROW(),COLUMN()))=TRUNC(INDIRECT(ADDRESS(ROW(),COLUMN())))</formula>
    </cfRule>
  </conditionalFormatting>
  <conditionalFormatting sqref="AN251">
    <cfRule type="expression" dxfId="763" priority="490">
      <formula>INDIRECT(ADDRESS(ROW(),COLUMN()))=TRUNC(INDIRECT(ADDRESS(ROW(),COLUMN())))</formula>
    </cfRule>
  </conditionalFormatting>
  <conditionalFormatting sqref="AO252:AT252">
    <cfRule type="expression" dxfId="762" priority="489">
      <formula>INDIRECT(ADDRESS(ROW(),COLUMN()))=TRUNC(INDIRECT(ADDRESS(ROW(),COLUMN())))</formula>
    </cfRule>
  </conditionalFormatting>
  <conditionalFormatting sqref="AO251:AT251">
    <cfRule type="expression" dxfId="761" priority="488">
      <formula>INDIRECT(ADDRESS(ROW(),COLUMN()))=TRUNC(INDIRECT(ADDRESS(ROW(),COLUMN())))</formula>
    </cfRule>
  </conditionalFormatting>
  <conditionalFormatting sqref="AU252">
    <cfRule type="expression" dxfId="760" priority="487">
      <formula>INDIRECT(ADDRESS(ROW(),COLUMN()))=TRUNC(INDIRECT(ADDRESS(ROW(),COLUMN())))</formula>
    </cfRule>
  </conditionalFormatting>
  <conditionalFormatting sqref="AU251">
    <cfRule type="expression" dxfId="759" priority="486">
      <formula>INDIRECT(ADDRESS(ROW(),COLUMN()))=TRUNC(INDIRECT(ADDRESS(ROW(),COLUMN())))</formula>
    </cfRule>
  </conditionalFormatting>
  <conditionalFormatting sqref="AV252:AW252">
    <cfRule type="expression" dxfId="758" priority="485">
      <formula>INDIRECT(ADDRESS(ROW(),COLUMN()))=TRUNC(INDIRECT(ADDRESS(ROW(),COLUMN())))</formula>
    </cfRule>
  </conditionalFormatting>
  <conditionalFormatting sqref="AV251:AW251">
    <cfRule type="expression" dxfId="757" priority="484">
      <formula>INDIRECT(ADDRESS(ROW(),COLUMN()))=TRUNC(INDIRECT(ADDRESS(ROW(),COLUMN())))</formula>
    </cfRule>
  </conditionalFormatting>
  <conditionalFormatting sqref="AX254:BA255">
    <cfRule type="expression" dxfId="756" priority="483">
      <formula>INDIRECT(ADDRESS(ROW(),COLUMN()))=TRUNC(INDIRECT(ADDRESS(ROW(),COLUMN())))</formula>
    </cfRule>
  </conditionalFormatting>
  <conditionalFormatting sqref="S255">
    <cfRule type="expression" dxfId="755" priority="482">
      <formula>INDIRECT(ADDRESS(ROW(),COLUMN()))=TRUNC(INDIRECT(ADDRESS(ROW(),COLUMN())))</formula>
    </cfRule>
  </conditionalFormatting>
  <conditionalFormatting sqref="S254">
    <cfRule type="expression" dxfId="754" priority="481">
      <formula>INDIRECT(ADDRESS(ROW(),COLUMN()))=TRUNC(INDIRECT(ADDRESS(ROW(),COLUMN())))</formula>
    </cfRule>
  </conditionalFormatting>
  <conditionalFormatting sqref="T255:Y255">
    <cfRule type="expression" dxfId="753" priority="480">
      <formula>INDIRECT(ADDRESS(ROW(),COLUMN()))=TRUNC(INDIRECT(ADDRESS(ROW(),COLUMN())))</formula>
    </cfRule>
  </conditionalFormatting>
  <conditionalFormatting sqref="T254:Y254">
    <cfRule type="expression" dxfId="752" priority="479">
      <formula>INDIRECT(ADDRESS(ROW(),COLUMN()))=TRUNC(INDIRECT(ADDRESS(ROW(),COLUMN())))</formula>
    </cfRule>
  </conditionalFormatting>
  <conditionalFormatting sqref="Z255">
    <cfRule type="expression" dxfId="751" priority="478">
      <formula>INDIRECT(ADDRESS(ROW(),COLUMN()))=TRUNC(INDIRECT(ADDRESS(ROW(),COLUMN())))</formula>
    </cfRule>
  </conditionalFormatting>
  <conditionalFormatting sqref="Z254">
    <cfRule type="expression" dxfId="750" priority="477">
      <formula>INDIRECT(ADDRESS(ROW(),COLUMN()))=TRUNC(INDIRECT(ADDRESS(ROW(),COLUMN())))</formula>
    </cfRule>
  </conditionalFormatting>
  <conditionalFormatting sqref="AA255:AF255">
    <cfRule type="expression" dxfId="749" priority="476">
      <formula>INDIRECT(ADDRESS(ROW(),COLUMN()))=TRUNC(INDIRECT(ADDRESS(ROW(),COLUMN())))</formula>
    </cfRule>
  </conditionalFormatting>
  <conditionalFormatting sqref="AA254:AF254">
    <cfRule type="expression" dxfId="748" priority="475">
      <formula>INDIRECT(ADDRESS(ROW(),COLUMN()))=TRUNC(INDIRECT(ADDRESS(ROW(),COLUMN())))</formula>
    </cfRule>
  </conditionalFormatting>
  <conditionalFormatting sqref="AG255">
    <cfRule type="expression" dxfId="747" priority="474">
      <formula>INDIRECT(ADDRESS(ROW(),COLUMN()))=TRUNC(INDIRECT(ADDRESS(ROW(),COLUMN())))</formula>
    </cfRule>
  </conditionalFormatting>
  <conditionalFormatting sqref="AG254">
    <cfRule type="expression" dxfId="746" priority="473">
      <formula>INDIRECT(ADDRESS(ROW(),COLUMN()))=TRUNC(INDIRECT(ADDRESS(ROW(),COLUMN())))</formula>
    </cfRule>
  </conditionalFormatting>
  <conditionalFormatting sqref="AH255:AM255">
    <cfRule type="expression" dxfId="745" priority="472">
      <formula>INDIRECT(ADDRESS(ROW(),COLUMN()))=TRUNC(INDIRECT(ADDRESS(ROW(),COLUMN())))</formula>
    </cfRule>
  </conditionalFormatting>
  <conditionalFormatting sqref="AH254:AM254">
    <cfRule type="expression" dxfId="744" priority="471">
      <formula>INDIRECT(ADDRESS(ROW(),COLUMN()))=TRUNC(INDIRECT(ADDRESS(ROW(),COLUMN())))</formula>
    </cfRule>
  </conditionalFormatting>
  <conditionalFormatting sqref="AN255">
    <cfRule type="expression" dxfId="743" priority="470">
      <formula>INDIRECT(ADDRESS(ROW(),COLUMN()))=TRUNC(INDIRECT(ADDRESS(ROW(),COLUMN())))</formula>
    </cfRule>
  </conditionalFormatting>
  <conditionalFormatting sqref="AN254">
    <cfRule type="expression" dxfId="742" priority="469">
      <formula>INDIRECT(ADDRESS(ROW(),COLUMN()))=TRUNC(INDIRECT(ADDRESS(ROW(),COLUMN())))</formula>
    </cfRule>
  </conditionalFormatting>
  <conditionalFormatting sqref="AO255:AT255">
    <cfRule type="expression" dxfId="741" priority="468">
      <formula>INDIRECT(ADDRESS(ROW(),COLUMN()))=TRUNC(INDIRECT(ADDRESS(ROW(),COLUMN())))</formula>
    </cfRule>
  </conditionalFormatting>
  <conditionalFormatting sqref="AO254:AT254">
    <cfRule type="expression" dxfId="740" priority="467">
      <formula>INDIRECT(ADDRESS(ROW(),COLUMN()))=TRUNC(INDIRECT(ADDRESS(ROW(),COLUMN())))</formula>
    </cfRule>
  </conditionalFormatting>
  <conditionalFormatting sqref="AU255">
    <cfRule type="expression" dxfId="739" priority="466">
      <formula>INDIRECT(ADDRESS(ROW(),COLUMN()))=TRUNC(INDIRECT(ADDRESS(ROW(),COLUMN())))</formula>
    </cfRule>
  </conditionalFormatting>
  <conditionalFormatting sqref="AU254">
    <cfRule type="expression" dxfId="738" priority="465">
      <formula>INDIRECT(ADDRESS(ROW(),COLUMN()))=TRUNC(INDIRECT(ADDRESS(ROW(),COLUMN())))</formula>
    </cfRule>
  </conditionalFormatting>
  <conditionalFormatting sqref="AV255:AW255">
    <cfRule type="expression" dxfId="737" priority="464">
      <formula>INDIRECT(ADDRESS(ROW(),COLUMN()))=TRUNC(INDIRECT(ADDRESS(ROW(),COLUMN())))</formula>
    </cfRule>
  </conditionalFormatting>
  <conditionalFormatting sqref="AV254:AW254">
    <cfRule type="expression" dxfId="736" priority="463">
      <formula>INDIRECT(ADDRESS(ROW(),COLUMN()))=TRUNC(INDIRECT(ADDRESS(ROW(),COLUMN())))</formula>
    </cfRule>
  </conditionalFormatting>
  <conditionalFormatting sqref="AX257:BA258">
    <cfRule type="expression" dxfId="735" priority="462">
      <formula>INDIRECT(ADDRESS(ROW(),COLUMN()))=TRUNC(INDIRECT(ADDRESS(ROW(),COLUMN())))</formula>
    </cfRule>
  </conditionalFormatting>
  <conditionalFormatting sqref="S258">
    <cfRule type="expression" dxfId="734" priority="461">
      <formula>INDIRECT(ADDRESS(ROW(),COLUMN()))=TRUNC(INDIRECT(ADDRESS(ROW(),COLUMN())))</formula>
    </cfRule>
  </conditionalFormatting>
  <conditionalFormatting sqref="S257">
    <cfRule type="expression" dxfId="733" priority="460">
      <formula>INDIRECT(ADDRESS(ROW(),COLUMN()))=TRUNC(INDIRECT(ADDRESS(ROW(),COLUMN())))</formula>
    </cfRule>
  </conditionalFormatting>
  <conditionalFormatting sqref="T258:Y258">
    <cfRule type="expression" dxfId="732" priority="459">
      <formula>INDIRECT(ADDRESS(ROW(),COLUMN()))=TRUNC(INDIRECT(ADDRESS(ROW(),COLUMN())))</formula>
    </cfRule>
  </conditionalFormatting>
  <conditionalFormatting sqref="T257:Y257">
    <cfRule type="expression" dxfId="731" priority="458">
      <formula>INDIRECT(ADDRESS(ROW(),COLUMN()))=TRUNC(INDIRECT(ADDRESS(ROW(),COLUMN())))</formula>
    </cfRule>
  </conditionalFormatting>
  <conditionalFormatting sqref="Z258">
    <cfRule type="expression" dxfId="730" priority="457">
      <formula>INDIRECT(ADDRESS(ROW(),COLUMN()))=TRUNC(INDIRECT(ADDRESS(ROW(),COLUMN())))</formula>
    </cfRule>
  </conditionalFormatting>
  <conditionalFormatting sqref="Z257">
    <cfRule type="expression" dxfId="729" priority="456">
      <formula>INDIRECT(ADDRESS(ROW(),COLUMN()))=TRUNC(INDIRECT(ADDRESS(ROW(),COLUMN())))</formula>
    </cfRule>
  </conditionalFormatting>
  <conditionalFormatting sqref="AA258:AF258">
    <cfRule type="expression" dxfId="728" priority="455">
      <formula>INDIRECT(ADDRESS(ROW(),COLUMN()))=TRUNC(INDIRECT(ADDRESS(ROW(),COLUMN())))</formula>
    </cfRule>
  </conditionalFormatting>
  <conditionalFormatting sqref="AA257:AF257">
    <cfRule type="expression" dxfId="727" priority="454">
      <formula>INDIRECT(ADDRESS(ROW(),COLUMN()))=TRUNC(INDIRECT(ADDRESS(ROW(),COLUMN())))</formula>
    </cfRule>
  </conditionalFormatting>
  <conditionalFormatting sqref="AG258">
    <cfRule type="expression" dxfId="726" priority="453">
      <formula>INDIRECT(ADDRESS(ROW(),COLUMN()))=TRUNC(INDIRECT(ADDRESS(ROW(),COLUMN())))</formula>
    </cfRule>
  </conditionalFormatting>
  <conditionalFormatting sqref="AG257">
    <cfRule type="expression" dxfId="725" priority="452">
      <formula>INDIRECT(ADDRESS(ROW(),COLUMN()))=TRUNC(INDIRECT(ADDRESS(ROW(),COLUMN())))</formula>
    </cfRule>
  </conditionalFormatting>
  <conditionalFormatting sqref="AH258:AM258">
    <cfRule type="expression" dxfId="724" priority="451">
      <formula>INDIRECT(ADDRESS(ROW(),COLUMN()))=TRUNC(INDIRECT(ADDRESS(ROW(),COLUMN())))</formula>
    </cfRule>
  </conditionalFormatting>
  <conditionalFormatting sqref="AH257:AM257">
    <cfRule type="expression" dxfId="723" priority="450">
      <formula>INDIRECT(ADDRESS(ROW(),COLUMN()))=TRUNC(INDIRECT(ADDRESS(ROW(),COLUMN())))</formula>
    </cfRule>
  </conditionalFormatting>
  <conditionalFormatting sqref="AN258">
    <cfRule type="expression" dxfId="722" priority="449">
      <formula>INDIRECT(ADDRESS(ROW(),COLUMN()))=TRUNC(INDIRECT(ADDRESS(ROW(),COLUMN())))</formula>
    </cfRule>
  </conditionalFormatting>
  <conditionalFormatting sqref="AN257">
    <cfRule type="expression" dxfId="721" priority="448">
      <formula>INDIRECT(ADDRESS(ROW(),COLUMN()))=TRUNC(INDIRECT(ADDRESS(ROW(),COLUMN())))</formula>
    </cfRule>
  </conditionalFormatting>
  <conditionalFormatting sqref="AO258:AT258">
    <cfRule type="expression" dxfId="720" priority="447">
      <formula>INDIRECT(ADDRESS(ROW(),COLUMN()))=TRUNC(INDIRECT(ADDRESS(ROW(),COLUMN())))</formula>
    </cfRule>
  </conditionalFormatting>
  <conditionalFormatting sqref="AO257:AT257">
    <cfRule type="expression" dxfId="719" priority="446">
      <formula>INDIRECT(ADDRESS(ROW(),COLUMN()))=TRUNC(INDIRECT(ADDRESS(ROW(),COLUMN())))</formula>
    </cfRule>
  </conditionalFormatting>
  <conditionalFormatting sqref="AU258">
    <cfRule type="expression" dxfId="718" priority="445">
      <formula>INDIRECT(ADDRESS(ROW(),COLUMN()))=TRUNC(INDIRECT(ADDRESS(ROW(),COLUMN())))</formula>
    </cfRule>
  </conditionalFormatting>
  <conditionalFormatting sqref="AU257">
    <cfRule type="expression" dxfId="717" priority="444">
      <formula>INDIRECT(ADDRESS(ROW(),COLUMN()))=TRUNC(INDIRECT(ADDRESS(ROW(),COLUMN())))</formula>
    </cfRule>
  </conditionalFormatting>
  <conditionalFormatting sqref="AV258:AW258">
    <cfRule type="expression" dxfId="716" priority="443">
      <formula>INDIRECT(ADDRESS(ROW(),COLUMN()))=TRUNC(INDIRECT(ADDRESS(ROW(),COLUMN())))</formula>
    </cfRule>
  </conditionalFormatting>
  <conditionalFormatting sqref="AV257:AW257">
    <cfRule type="expression" dxfId="715" priority="442">
      <formula>INDIRECT(ADDRESS(ROW(),COLUMN()))=TRUNC(INDIRECT(ADDRESS(ROW(),COLUMN())))</formula>
    </cfRule>
  </conditionalFormatting>
  <conditionalFormatting sqref="AX260:BA261">
    <cfRule type="expression" dxfId="714" priority="441">
      <formula>INDIRECT(ADDRESS(ROW(),COLUMN()))=TRUNC(INDIRECT(ADDRESS(ROW(),COLUMN())))</formula>
    </cfRule>
  </conditionalFormatting>
  <conditionalFormatting sqref="S261">
    <cfRule type="expression" dxfId="713" priority="440">
      <formula>INDIRECT(ADDRESS(ROW(),COLUMN()))=TRUNC(INDIRECT(ADDRESS(ROW(),COLUMN())))</formula>
    </cfRule>
  </conditionalFormatting>
  <conditionalFormatting sqref="S260">
    <cfRule type="expression" dxfId="712" priority="439">
      <formula>INDIRECT(ADDRESS(ROW(),COLUMN()))=TRUNC(INDIRECT(ADDRESS(ROW(),COLUMN())))</formula>
    </cfRule>
  </conditionalFormatting>
  <conditionalFormatting sqref="T261:Y261">
    <cfRule type="expression" dxfId="711" priority="438">
      <formula>INDIRECT(ADDRESS(ROW(),COLUMN()))=TRUNC(INDIRECT(ADDRESS(ROW(),COLUMN())))</formula>
    </cfRule>
  </conditionalFormatting>
  <conditionalFormatting sqref="T260:Y260">
    <cfRule type="expression" dxfId="710" priority="437">
      <formula>INDIRECT(ADDRESS(ROW(),COLUMN()))=TRUNC(INDIRECT(ADDRESS(ROW(),COLUMN())))</formula>
    </cfRule>
  </conditionalFormatting>
  <conditionalFormatting sqref="Z261">
    <cfRule type="expression" dxfId="709" priority="436">
      <formula>INDIRECT(ADDRESS(ROW(),COLUMN()))=TRUNC(INDIRECT(ADDRESS(ROW(),COLUMN())))</formula>
    </cfRule>
  </conditionalFormatting>
  <conditionalFormatting sqref="Z260">
    <cfRule type="expression" dxfId="708" priority="435">
      <formula>INDIRECT(ADDRESS(ROW(),COLUMN()))=TRUNC(INDIRECT(ADDRESS(ROW(),COLUMN())))</formula>
    </cfRule>
  </conditionalFormatting>
  <conditionalFormatting sqref="AA261:AF261">
    <cfRule type="expression" dxfId="707" priority="434">
      <formula>INDIRECT(ADDRESS(ROW(),COLUMN()))=TRUNC(INDIRECT(ADDRESS(ROW(),COLUMN())))</formula>
    </cfRule>
  </conditionalFormatting>
  <conditionalFormatting sqref="AA260:AF260">
    <cfRule type="expression" dxfId="706" priority="433">
      <formula>INDIRECT(ADDRESS(ROW(),COLUMN()))=TRUNC(INDIRECT(ADDRESS(ROW(),COLUMN())))</formula>
    </cfRule>
  </conditionalFormatting>
  <conditionalFormatting sqref="AG261">
    <cfRule type="expression" dxfId="705" priority="432">
      <formula>INDIRECT(ADDRESS(ROW(),COLUMN()))=TRUNC(INDIRECT(ADDRESS(ROW(),COLUMN())))</formula>
    </cfRule>
  </conditionalFormatting>
  <conditionalFormatting sqref="AG260">
    <cfRule type="expression" dxfId="704" priority="431">
      <formula>INDIRECT(ADDRESS(ROW(),COLUMN()))=TRUNC(INDIRECT(ADDRESS(ROW(),COLUMN())))</formula>
    </cfRule>
  </conditionalFormatting>
  <conditionalFormatting sqref="AH261:AM261">
    <cfRule type="expression" dxfId="703" priority="430">
      <formula>INDIRECT(ADDRESS(ROW(),COLUMN()))=TRUNC(INDIRECT(ADDRESS(ROW(),COLUMN())))</formula>
    </cfRule>
  </conditionalFormatting>
  <conditionalFormatting sqref="AH260:AM260">
    <cfRule type="expression" dxfId="702" priority="429">
      <formula>INDIRECT(ADDRESS(ROW(),COLUMN()))=TRUNC(INDIRECT(ADDRESS(ROW(),COLUMN())))</formula>
    </cfRule>
  </conditionalFormatting>
  <conditionalFormatting sqref="AN261">
    <cfRule type="expression" dxfId="701" priority="428">
      <formula>INDIRECT(ADDRESS(ROW(),COLUMN()))=TRUNC(INDIRECT(ADDRESS(ROW(),COLUMN())))</formula>
    </cfRule>
  </conditionalFormatting>
  <conditionalFormatting sqref="AN260">
    <cfRule type="expression" dxfId="700" priority="427">
      <formula>INDIRECT(ADDRESS(ROW(),COLUMN()))=TRUNC(INDIRECT(ADDRESS(ROW(),COLUMN())))</formula>
    </cfRule>
  </conditionalFormatting>
  <conditionalFormatting sqref="AO261:AT261">
    <cfRule type="expression" dxfId="699" priority="426">
      <formula>INDIRECT(ADDRESS(ROW(),COLUMN()))=TRUNC(INDIRECT(ADDRESS(ROW(),COLUMN())))</formula>
    </cfRule>
  </conditionalFormatting>
  <conditionalFormatting sqref="AO260:AT260">
    <cfRule type="expression" dxfId="698" priority="425">
      <formula>INDIRECT(ADDRESS(ROW(),COLUMN()))=TRUNC(INDIRECT(ADDRESS(ROW(),COLUMN())))</formula>
    </cfRule>
  </conditionalFormatting>
  <conditionalFormatting sqref="AU261">
    <cfRule type="expression" dxfId="697" priority="424">
      <formula>INDIRECT(ADDRESS(ROW(),COLUMN()))=TRUNC(INDIRECT(ADDRESS(ROW(),COLUMN())))</formula>
    </cfRule>
  </conditionalFormatting>
  <conditionalFormatting sqref="AU260">
    <cfRule type="expression" dxfId="696" priority="423">
      <formula>INDIRECT(ADDRESS(ROW(),COLUMN()))=TRUNC(INDIRECT(ADDRESS(ROW(),COLUMN())))</formula>
    </cfRule>
  </conditionalFormatting>
  <conditionalFormatting sqref="AV261:AW261">
    <cfRule type="expression" dxfId="695" priority="422">
      <formula>INDIRECT(ADDRESS(ROW(),COLUMN()))=TRUNC(INDIRECT(ADDRESS(ROW(),COLUMN())))</formula>
    </cfRule>
  </conditionalFormatting>
  <conditionalFormatting sqref="AV260:AW260">
    <cfRule type="expression" dxfId="694" priority="421">
      <formula>INDIRECT(ADDRESS(ROW(),COLUMN()))=TRUNC(INDIRECT(ADDRESS(ROW(),COLUMN())))</formula>
    </cfRule>
  </conditionalFormatting>
  <conditionalFormatting sqref="AX263:BA264">
    <cfRule type="expression" dxfId="693" priority="420">
      <formula>INDIRECT(ADDRESS(ROW(),COLUMN()))=TRUNC(INDIRECT(ADDRESS(ROW(),COLUMN())))</formula>
    </cfRule>
  </conditionalFormatting>
  <conditionalFormatting sqref="S264">
    <cfRule type="expression" dxfId="692" priority="419">
      <formula>INDIRECT(ADDRESS(ROW(),COLUMN()))=TRUNC(INDIRECT(ADDRESS(ROW(),COLUMN())))</formula>
    </cfRule>
  </conditionalFormatting>
  <conditionalFormatting sqref="S263">
    <cfRule type="expression" dxfId="691" priority="418">
      <formula>INDIRECT(ADDRESS(ROW(),COLUMN()))=TRUNC(INDIRECT(ADDRESS(ROW(),COLUMN())))</formula>
    </cfRule>
  </conditionalFormatting>
  <conditionalFormatting sqref="T264:Y264">
    <cfRule type="expression" dxfId="690" priority="417">
      <formula>INDIRECT(ADDRESS(ROW(),COLUMN()))=TRUNC(INDIRECT(ADDRESS(ROW(),COLUMN())))</formula>
    </cfRule>
  </conditionalFormatting>
  <conditionalFormatting sqref="T263:Y263">
    <cfRule type="expression" dxfId="689" priority="416">
      <formula>INDIRECT(ADDRESS(ROW(),COLUMN()))=TRUNC(INDIRECT(ADDRESS(ROW(),COLUMN())))</formula>
    </cfRule>
  </conditionalFormatting>
  <conditionalFormatting sqref="Z264">
    <cfRule type="expression" dxfId="688" priority="415">
      <formula>INDIRECT(ADDRESS(ROW(),COLUMN()))=TRUNC(INDIRECT(ADDRESS(ROW(),COLUMN())))</formula>
    </cfRule>
  </conditionalFormatting>
  <conditionalFormatting sqref="Z263">
    <cfRule type="expression" dxfId="687" priority="414">
      <formula>INDIRECT(ADDRESS(ROW(),COLUMN()))=TRUNC(INDIRECT(ADDRESS(ROW(),COLUMN())))</formula>
    </cfRule>
  </conditionalFormatting>
  <conditionalFormatting sqref="AA264:AF264">
    <cfRule type="expression" dxfId="686" priority="413">
      <formula>INDIRECT(ADDRESS(ROW(),COLUMN()))=TRUNC(INDIRECT(ADDRESS(ROW(),COLUMN())))</formula>
    </cfRule>
  </conditionalFormatting>
  <conditionalFormatting sqref="AA263:AF263">
    <cfRule type="expression" dxfId="685" priority="412">
      <formula>INDIRECT(ADDRESS(ROW(),COLUMN()))=TRUNC(INDIRECT(ADDRESS(ROW(),COLUMN())))</formula>
    </cfRule>
  </conditionalFormatting>
  <conditionalFormatting sqref="AG264">
    <cfRule type="expression" dxfId="684" priority="411">
      <formula>INDIRECT(ADDRESS(ROW(),COLUMN()))=TRUNC(INDIRECT(ADDRESS(ROW(),COLUMN())))</formula>
    </cfRule>
  </conditionalFormatting>
  <conditionalFormatting sqref="AG263">
    <cfRule type="expression" dxfId="683" priority="410">
      <formula>INDIRECT(ADDRESS(ROW(),COLUMN()))=TRUNC(INDIRECT(ADDRESS(ROW(),COLUMN())))</formula>
    </cfRule>
  </conditionalFormatting>
  <conditionalFormatting sqref="AH264:AM264">
    <cfRule type="expression" dxfId="682" priority="409">
      <formula>INDIRECT(ADDRESS(ROW(),COLUMN()))=TRUNC(INDIRECT(ADDRESS(ROW(),COLUMN())))</formula>
    </cfRule>
  </conditionalFormatting>
  <conditionalFormatting sqref="AH263:AM263">
    <cfRule type="expression" dxfId="681" priority="408">
      <formula>INDIRECT(ADDRESS(ROW(),COLUMN()))=TRUNC(INDIRECT(ADDRESS(ROW(),COLUMN())))</formula>
    </cfRule>
  </conditionalFormatting>
  <conditionalFormatting sqref="AN264">
    <cfRule type="expression" dxfId="680" priority="407">
      <formula>INDIRECT(ADDRESS(ROW(),COLUMN()))=TRUNC(INDIRECT(ADDRESS(ROW(),COLUMN())))</formula>
    </cfRule>
  </conditionalFormatting>
  <conditionalFormatting sqref="AN263">
    <cfRule type="expression" dxfId="679" priority="406">
      <formula>INDIRECT(ADDRESS(ROW(),COLUMN()))=TRUNC(INDIRECT(ADDRESS(ROW(),COLUMN())))</formula>
    </cfRule>
  </conditionalFormatting>
  <conditionalFormatting sqref="AO264:AT264">
    <cfRule type="expression" dxfId="678" priority="405">
      <formula>INDIRECT(ADDRESS(ROW(),COLUMN()))=TRUNC(INDIRECT(ADDRESS(ROW(),COLUMN())))</formula>
    </cfRule>
  </conditionalFormatting>
  <conditionalFormatting sqref="AO263:AT263">
    <cfRule type="expression" dxfId="677" priority="404">
      <formula>INDIRECT(ADDRESS(ROW(),COLUMN()))=TRUNC(INDIRECT(ADDRESS(ROW(),COLUMN())))</formula>
    </cfRule>
  </conditionalFormatting>
  <conditionalFormatting sqref="AU264">
    <cfRule type="expression" dxfId="676" priority="403">
      <formula>INDIRECT(ADDRESS(ROW(),COLUMN()))=TRUNC(INDIRECT(ADDRESS(ROW(),COLUMN())))</formula>
    </cfRule>
  </conditionalFormatting>
  <conditionalFormatting sqref="AU263">
    <cfRule type="expression" dxfId="675" priority="402">
      <formula>INDIRECT(ADDRESS(ROW(),COLUMN()))=TRUNC(INDIRECT(ADDRESS(ROW(),COLUMN())))</formula>
    </cfRule>
  </conditionalFormatting>
  <conditionalFormatting sqref="AV264:AW264">
    <cfRule type="expression" dxfId="674" priority="401">
      <formula>INDIRECT(ADDRESS(ROW(),COLUMN()))=TRUNC(INDIRECT(ADDRESS(ROW(),COLUMN())))</formula>
    </cfRule>
  </conditionalFormatting>
  <conditionalFormatting sqref="AV263:AW263">
    <cfRule type="expression" dxfId="673" priority="400">
      <formula>INDIRECT(ADDRESS(ROW(),COLUMN()))=TRUNC(INDIRECT(ADDRESS(ROW(),COLUMN())))</formula>
    </cfRule>
  </conditionalFormatting>
  <conditionalFormatting sqref="AX266:BA267">
    <cfRule type="expression" dxfId="672" priority="399">
      <formula>INDIRECT(ADDRESS(ROW(),COLUMN()))=TRUNC(INDIRECT(ADDRESS(ROW(),COLUMN())))</formula>
    </cfRule>
  </conditionalFormatting>
  <conditionalFormatting sqref="S267">
    <cfRule type="expression" dxfId="671" priority="398">
      <formula>INDIRECT(ADDRESS(ROW(),COLUMN()))=TRUNC(INDIRECT(ADDRESS(ROW(),COLUMN())))</formula>
    </cfRule>
  </conditionalFormatting>
  <conditionalFormatting sqref="S266">
    <cfRule type="expression" dxfId="670" priority="397">
      <formula>INDIRECT(ADDRESS(ROW(),COLUMN()))=TRUNC(INDIRECT(ADDRESS(ROW(),COLUMN())))</formula>
    </cfRule>
  </conditionalFormatting>
  <conditionalFormatting sqref="T267:Y267">
    <cfRule type="expression" dxfId="669" priority="396">
      <formula>INDIRECT(ADDRESS(ROW(),COLUMN()))=TRUNC(INDIRECT(ADDRESS(ROW(),COLUMN())))</formula>
    </cfRule>
  </conditionalFormatting>
  <conditionalFormatting sqref="T266:Y266">
    <cfRule type="expression" dxfId="668" priority="395">
      <formula>INDIRECT(ADDRESS(ROW(),COLUMN()))=TRUNC(INDIRECT(ADDRESS(ROW(),COLUMN())))</formula>
    </cfRule>
  </conditionalFormatting>
  <conditionalFormatting sqref="Z267">
    <cfRule type="expression" dxfId="667" priority="394">
      <formula>INDIRECT(ADDRESS(ROW(),COLUMN()))=TRUNC(INDIRECT(ADDRESS(ROW(),COLUMN())))</formula>
    </cfRule>
  </conditionalFormatting>
  <conditionalFormatting sqref="Z266">
    <cfRule type="expression" dxfId="666" priority="393">
      <formula>INDIRECT(ADDRESS(ROW(),COLUMN()))=TRUNC(INDIRECT(ADDRESS(ROW(),COLUMN())))</formula>
    </cfRule>
  </conditionalFormatting>
  <conditionalFormatting sqref="AA267:AF267">
    <cfRule type="expression" dxfId="665" priority="392">
      <formula>INDIRECT(ADDRESS(ROW(),COLUMN()))=TRUNC(INDIRECT(ADDRESS(ROW(),COLUMN())))</formula>
    </cfRule>
  </conditionalFormatting>
  <conditionalFormatting sqref="AA266:AF266">
    <cfRule type="expression" dxfId="664" priority="391">
      <formula>INDIRECT(ADDRESS(ROW(),COLUMN()))=TRUNC(INDIRECT(ADDRESS(ROW(),COLUMN())))</formula>
    </cfRule>
  </conditionalFormatting>
  <conditionalFormatting sqref="AG267">
    <cfRule type="expression" dxfId="663" priority="390">
      <formula>INDIRECT(ADDRESS(ROW(),COLUMN()))=TRUNC(INDIRECT(ADDRESS(ROW(),COLUMN())))</formula>
    </cfRule>
  </conditionalFormatting>
  <conditionalFormatting sqref="AG266">
    <cfRule type="expression" dxfId="662" priority="389">
      <formula>INDIRECT(ADDRESS(ROW(),COLUMN()))=TRUNC(INDIRECT(ADDRESS(ROW(),COLUMN())))</formula>
    </cfRule>
  </conditionalFormatting>
  <conditionalFormatting sqref="AH267:AM267">
    <cfRule type="expression" dxfId="661" priority="388">
      <formula>INDIRECT(ADDRESS(ROW(),COLUMN()))=TRUNC(INDIRECT(ADDRESS(ROW(),COLUMN())))</formula>
    </cfRule>
  </conditionalFormatting>
  <conditionalFormatting sqref="AH266:AM266">
    <cfRule type="expression" dxfId="660" priority="387">
      <formula>INDIRECT(ADDRESS(ROW(),COLUMN()))=TRUNC(INDIRECT(ADDRESS(ROW(),COLUMN())))</formula>
    </cfRule>
  </conditionalFormatting>
  <conditionalFormatting sqref="AN267">
    <cfRule type="expression" dxfId="659" priority="386">
      <formula>INDIRECT(ADDRESS(ROW(),COLUMN()))=TRUNC(INDIRECT(ADDRESS(ROW(),COLUMN())))</formula>
    </cfRule>
  </conditionalFormatting>
  <conditionalFormatting sqref="AN266">
    <cfRule type="expression" dxfId="658" priority="385">
      <formula>INDIRECT(ADDRESS(ROW(),COLUMN()))=TRUNC(INDIRECT(ADDRESS(ROW(),COLUMN())))</formula>
    </cfRule>
  </conditionalFormatting>
  <conditionalFormatting sqref="AO267:AT267">
    <cfRule type="expression" dxfId="657" priority="384">
      <formula>INDIRECT(ADDRESS(ROW(),COLUMN()))=TRUNC(INDIRECT(ADDRESS(ROW(),COLUMN())))</formula>
    </cfRule>
  </conditionalFormatting>
  <conditionalFormatting sqref="AO266:AT266">
    <cfRule type="expression" dxfId="656" priority="383">
      <formula>INDIRECT(ADDRESS(ROW(),COLUMN()))=TRUNC(INDIRECT(ADDRESS(ROW(),COLUMN())))</formula>
    </cfRule>
  </conditionalFormatting>
  <conditionalFormatting sqref="AU267">
    <cfRule type="expression" dxfId="655" priority="382">
      <formula>INDIRECT(ADDRESS(ROW(),COLUMN()))=TRUNC(INDIRECT(ADDRESS(ROW(),COLUMN())))</formula>
    </cfRule>
  </conditionalFormatting>
  <conditionalFormatting sqref="AU266">
    <cfRule type="expression" dxfId="654" priority="381">
      <formula>INDIRECT(ADDRESS(ROW(),COLUMN()))=TRUNC(INDIRECT(ADDRESS(ROW(),COLUMN())))</formula>
    </cfRule>
  </conditionalFormatting>
  <conditionalFormatting sqref="AV267:AW267">
    <cfRule type="expression" dxfId="653" priority="380">
      <formula>INDIRECT(ADDRESS(ROW(),COLUMN()))=TRUNC(INDIRECT(ADDRESS(ROW(),COLUMN())))</formula>
    </cfRule>
  </conditionalFormatting>
  <conditionalFormatting sqref="AV266:AW266">
    <cfRule type="expression" dxfId="652" priority="379">
      <formula>INDIRECT(ADDRESS(ROW(),COLUMN()))=TRUNC(INDIRECT(ADDRESS(ROW(),COLUMN())))</formula>
    </cfRule>
  </conditionalFormatting>
  <conditionalFormatting sqref="AX269:BA270">
    <cfRule type="expression" dxfId="651" priority="378">
      <formula>INDIRECT(ADDRESS(ROW(),COLUMN()))=TRUNC(INDIRECT(ADDRESS(ROW(),COLUMN())))</formula>
    </cfRule>
  </conditionalFormatting>
  <conditionalFormatting sqref="S270">
    <cfRule type="expression" dxfId="650" priority="377">
      <formula>INDIRECT(ADDRESS(ROW(),COLUMN()))=TRUNC(INDIRECT(ADDRESS(ROW(),COLUMN())))</formula>
    </cfRule>
  </conditionalFormatting>
  <conditionalFormatting sqref="S269">
    <cfRule type="expression" dxfId="649" priority="376">
      <formula>INDIRECT(ADDRESS(ROW(),COLUMN()))=TRUNC(INDIRECT(ADDRESS(ROW(),COLUMN())))</formula>
    </cfRule>
  </conditionalFormatting>
  <conditionalFormatting sqref="T270:Y270">
    <cfRule type="expression" dxfId="648" priority="375">
      <formula>INDIRECT(ADDRESS(ROW(),COLUMN()))=TRUNC(INDIRECT(ADDRESS(ROW(),COLUMN())))</formula>
    </cfRule>
  </conditionalFormatting>
  <conditionalFormatting sqref="T269:Y269">
    <cfRule type="expression" dxfId="647" priority="374">
      <formula>INDIRECT(ADDRESS(ROW(),COLUMN()))=TRUNC(INDIRECT(ADDRESS(ROW(),COLUMN())))</formula>
    </cfRule>
  </conditionalFormatting>
  <conditionalFormatting sqref="Z270">
    <cfRule type="expression" dxfId="646" priority="373">
      <formula>INDIRECT(ADDRESS(ROW(),COLUMN()))=TRUNC(INDIRECT(ADDRESS(ROW(),COLUMN())))</formula>
    </cfRule>
  </conditionalFormatting>
  <conditionalFormatting sqref="Z269">
    <cfRule type="expression" dxfId="645" priority="372">
      <formula>INDIRECT(ADDRESS(ROW(),COLUMN()))=TRUNC(INDIRECT(ADDRESS(ROW(),COLUMN())))</formula>
    </cfRule>
  </conditionalFormatting>
  <conditionalFormatting sqref="AA270:AF270">
    <cfRule type="expression" dxfId="644" priority="371">
      <formula>INDIRECT(ADDRESS(ROW(),COLUMN()))=TRUNC(INDIRECT(ADDRESS(ROW(),COLUMN())))</formula>
    </cfRule>
  </conditionalFormatting>
  <conditionalFormatting sqref="AA269:AF269">
    <cfRule type="expression" dxfId="643" priority="370">
      <formula>INDIRECT(ADDRESS(ROW(),COLUMN()))=TRUNC(INDIRECT(ADDRESS(ROW(),COLUMN())))</formula>
    </cfRule>
  </conditionalFormatting>
  <conditionalFormatting sqref="AG270">
    <cfRule type="expression" dxfId="642" priority="369">
      <formula>INDIRECT(ADDRESS(ROW(),COLUMN()))=TRUNC(INDIRECT(ADDRESS(ROW(),COLUMN())))</formula>
    </cfRule>
  </conditionalFormatting>
  <conditionalFormatting sqref="AG269">
    <cfRule type="expression" dxfId="641" priority="368">
      <formula>INDIRECT(ADDRESS(ROW(),COLUMN()))=TRUNC(INDIRECT(ADDRESS(ROW(),COLUMN())))</formula>
    </cfRule>
  </conditionalFormatting>
  <conditionalFormatting sqref="AH270:AM270">
    <cfRule type="expression" dxfId="640" priority="367">
      <formula>INDIRECT(ADDRESS(ROW(),COLUMN()))=TRUNC(INDIRECT(ADDRESS(ROW(),COLUMN())))</formula>
    </cfRule>
  </conditionalFormatting>
  <conditionalFormatting sqref="AH269:AM269">
    <cfRule type="expression" dxfId="639" priority="366">
      <formula>INDIRECT(ADDRESS(ROW(),COLUMN()))=TRUNC(INDIRECT(ADDRESS(ROW(),COLUMN())))</formula>
    </cfRule>
  </conditionalFormatting>
  <conditionalFormatting sqref="AN270">
    <cfRule type="expression" dxfId="638" priority="365">
      <formula>INDIRECT(ADDRESS(ROW(),COLUMN()))=TRUNC(INDIRECT(ADDRESS(ROW(),COLUMN())))</formula>
    </cfRule>
  </conditionalFormatting>
  <conditionalFormatting sqref="AN269">
    <cfRule type="expression" dxfId="637" priority="364">
      <formula>INDIRECT(ADDRESS(ROW(),COLUMN()))=TRUNC(INDIRECT(ADDRESS(ROW(),COLUMN())))</formula>
    </cfRule>
  </conditionalFormatting>
  <conditionalFormatting sqref="AO270:AT270">
    <cfRule type="expression" dxfId="636" priority="363">
      <formula>INDIRECT(ADDRESS(ROW(),COLUMN()))=TRUNC(INDIRECT(ADDRESS(ROW(),COLUMN())))</formula>
    </cfRule>
  </conditionalFormatting>
  <conditionalFormatting sqref="AO269:AT269">
    <cfRule type="expression" dxfId="635" priority="362">
      <formula>INDIRECT(ADDRESS(ROW(),COLUMN()))=TRUNC(INDIRECT(ADDRESS(ROW(),COLUMN())))</formula>
    </cfRule>
  </conditionalFormatting>
  <conditionalFormatting sqref="AU270">
    <cfRule type="expression" dxfId="634" priority="361">
      <formula>INDIRECT(ADDRESS(ROW(),COLUMN()))=TRUNC(INDIRECT(ADDRESS(ROW(),COLUMN())))</formula>
    </cfRule>
  </conditionalFormatting>
  <conditionalFormatting sqref="AU269">
    <cfRule type="expression" dxfId="633" priority="360">
      <formula>INDIRECT(ADDRESS(ROW(),COLUMN()))=TRUNC(INDIRECT(ADDRESS(ROW(),COLUMN())))</formula>
    </cfRule>
  </conditionalFormatting>
  <conditionalFormatting sqref="AV270:AW270">
    <cfRule type="expression" dxfId="632" priority="359">
      <formula>INDIRECT(ADDRESS(ROW(),COLUMN()))=TRUNC(INDIRECT(ADDRESS(ROW(),COLUMN())))</formula>
    </cfRule>
  </conditionalFormatting>
  <conditionalFormatting sqref="AV269:AW269">
    <cfRule type="expression" dxfId="631" priority="358">
      <formula>INDIRECT(ADDRESS(ROW(),COLUMN()))=TRUNC(INDIRECT(ADDRESS(ROW(),COLUMN())))</formula>
    </cfRule>
  </conditionalFormatting>
  <conditionalFormatting sqref="AX272:BA273">
    <cfRule type="expression" dxfId="630" priority="357">
      <formula>INDIRECT(ADDRESS(ROW(),COLUMN()))=TRUNC(INDIRECT(ADDRESS(ROW(),COLUMN())))</formula>
    </cfRule>
  </conditionalFormatting>
  <conditionalFormatting sqref="S273">
    <cfRule type="expression" dxfId="629" priority="356">
      <formula>INDIRECT(ADDRESS(ROW(),COLUMN()))=TRUNC(INDIRECT(ADDRESS(ROW(),COLUMN())))</formula>
    </cfRule>
  </conditionalFormatting>
  <conditionalFormatting sqref="S272">
    <cfRule type="expression" dxfId="628" priority="355">
      <formula>INDIRECT(ADDRESS(ROW(),COLUMN()))=TRUNC(INDIRECT(ADDRESS(ROW(),COLUMN())))</formula>
    </cfRule>
  </conditionalFormatting>
  <conditionalFormatting sqref="T273:Y273">
    <cfRule type="expression" dxfId="627" priority="354">
      <formula>INDIRECT(ADDRESS(ROW(),COLUMN()))=TRUNC(INDIRECT(ADDRESS(ROW(),COLUMN())))</formula>
    </cfRule>
  </conditionalFormatting>
  <conditionalFormatting sqref="T272:Y272">
    <cfRule type="expression" dxfId="626" priority="353">
      <formula>INDIRECT(ADDRESS(ROW(),COLUMN()))=TRUNC(INDIRECT(ADDRESS(ROW(),COLUMN())))</formula>
    </cfRule>
  </conditionalFormatting>
  <conditionalFormatting sqref="Z273">
    <cfRule type="expression" dxfId="625" priority="352">
      <formula>INDIRECT(ADDRESS(ROW(),COLUMN()))=TRUNC(INDIRECT(ADDRESS(ROW(),COLUMN())))</formula>
    </cfRule>
  </conditionalFormatting>
  <conditionalFormatting sqref="Z272">
    <cfRule type="expression" dxfId="624" priority="351">
      <formula>INDIRECT(ADDRESS(ROW(),COLUMN()))=TRUNC(INDIRECT(ADDRESS(ROW(),COLUMN())))</formula>
    </cfRule>
  </conditionalFormatting>
  <conditionalFormatting sqref="AA273:AF273">
    <cfRule type="expression" dxfId="623" priority="350">
      <formula>INDIRECT(ADDRESS(ROW(),COLUMN()))=TRUNC(INDIRECT(ADDRESS(ROW(),COLUMN())))</formula>
    </cfRule>
  </conditionalFormatting>
  <conditionalFormatting sqref="AA272:AF272">
    <cfRule type="expression" dxfId="622" priority="349">
      <formula>INDIRECT(ADDRESS(ROW(),COLUMN()))=TRUNC(INDIRECT(ADDRESS(ROW(),COLUMN())))</formula>
    </cfRule>
  </conditionalFormatting>
  <conditionalFormatting sqref="AG273">
    <cfRule type="expression" dxfId="621" priority="348">
      <formula>INDIRECT(ADDRESS(ROW(),COLUMN()))=TRUNC(INDIRECT(ADDRESS(ROW(),COLUMN())))</formula>
    </cfRule>
  </conditionalFormatting>
  <conditionalFormatting sqref="AG272">
    <cfRule type="expression" dxfId="620" priority="347">
      <formula>INDIRECT(ADDRESS(ROW(),COLUMN()))=TRUNC(INDIRECT(ADDRESS(ROW(),COLUMN())))</formula>
    </cfRule>
  </conditionalFormatting>
  <conditionalFormatting sqref="AH273:AM273">
    <cfRule type="expression" dxfId="619" priority="346">
      <formula>INDIRECT(ADDRESS(ROW(),COLUMN()))=TRUNC(INDIRECT(ADDRESS(ROW(),COLUMN())))</formula>
    </cfRule>
  </conditionalFormatting>
  <conditionalFormatting sqref="AH272:AM272">
    <cfRule type="expression" dxfId="618" priority="345">
      <formula>INDIRECT(ADDRESS(ROW(),COLUMN()))=TRUNC(INDIRECT(ADDRESS(ROW(),COLUMN())))</formula>
    </cfRule>
  </conditionalFormatting>
  <conditionalFormatting sqref="AN273">
    <cfRule type="expression" dxfId="617" priority="344">
      <formula>INDIRECT(ADDRESS(ROW(),COLUMN()))=TRUNC(INDIRECT(ADDRESS(ROW(),COLUMN())))</formula>
    </cfRule>
  </conditionalFormatting>
  <conditionalFormatting sqref="AN272">
    <cfRule type="expression" dxfId="616" priority="343">
      <formula>INDIRECT(ADDRESS(ROW(),COLUMN()))=TRUNC(INDIRECT(ADDRESS(ROW(),COLUMN())))</formula>
    </cfRule>
  </conditionalFormatting>
  <conditionalFormatting sqref="AO273:AT273">
    <cfRule type="expression" dxfId="615" priority="342">
      <formula>INDIRECT(ADDRESS(ROW(),COLUMN()))=TRUNC(INDIRECT(ADDRESS(ROW(),COLUMN())))</formula>
    </cfRule>
  </conditionalFormatting>
  <conditionalFormatting sqref="AO272:AT272">
    <cfRule type="expression" dxfId="614" priority="341">
      <formula>INDIRECT(ADDRESS(ROW(),COLUMN()))=TRUNC(INDIRECT(ADDRESS(ROW(),COLUMN())))</formula>
    </cfRule>
  </conditionalFormatting>
  <conditionalFormatting sqref="AU273">
    <cfRule type="expression" dxfId="613" priority="340">
      <formula>INDIRECT(ADDRESS(ROW(),COLUMN()))=TRUNC(INDIRECT(ADDRESS(ROW(),COLUMN())))</formula>
    </cfRule>
  </conditionalFormatting>
  <conditionalFormatting sqref="AU272">
    <cfRule type="expression" dxfId="612" priority="339">
      <formula>INDIRECT(ADDRESS(ROW(),COLUMN()))=TRUNC(INDIRECT(ADDRESS(ROW(),COLUMN())))</formula>
    </cfRule>
  </conditionalFormatting>
  <conditionalFormatting sqref="AV273:AW273">
    <cfRule type="expression" dxfId="611" priority="338">
      <formula>INDIRECT(ADDRESS(ROW(),COLUMN()))=TRUNC(INDIRECT(ADDRESS(ROW(),COLUMN())))</formula>
    </cfRule>
  </conditionalFormatting>
  <conditionalFormatting sqref="AV272:AW272">
    <cfRule type="expression" dxfId="610" priority="337">
      <formula>INDIRECT(ADDRESS(ROW(),COLUMN()))=TRUNC(INDIRECT(ADDRESS(ROW(),COLUMN())))</formula>
    </cfRule>
  </conditionalFormatting>
  <conditionalFormatting sqref="AX275:BA276">
    <cfRule type="expression" dxfId="609" priority="336">
      <formula>INDIRECT(ADDRESS(ROW(),COLUMN()))=TRUNC(INDIRECT(ADDRESS(ROW(),COLUMN())))</formula>
    </cfRule>
  </conditionalFormatting>
  <conditionalFormatting sqref="S276">
    <cfRule type="expression" dxfId="608" priority="335">
      <formula>INDIRECT(ADDRESS(ROW(),COLUMN()))=TRUNC(INDIRECT(ADDRESS(ROW(),COLUMN())))</formula>
    </cfRule>
  </conditionalFormatting>
  <conditionalFormatting sqref="S275">
    <cfRule type="expression" dxfId="607" priority="334">
      <formula>INDIRECT(ADDRESS(ROW(),COLUMN()))=TRUNC(INDIRECT(ADDRESS(ROW(),COLUMN())))</formula>
    </cfRule>
  </conditionalFormatting>
  <conditionalFormatting sqref="T276:Y276">
    <cfRule type="expression" dxfId="606" priority="333">
      <formula>INDIRECT(ADDRESS(ROW(),COLUMN()))=TRUNC(INDIRECT(ADDRESS(ROW(),COLUMN())))</formula>
    </cfRule>
  </conditionalFormatting>
  <conditionalFormatting sqref="T275:Y275">
    <cfRule type="expression" dxfId="605" priority="332">
      <formula>INDIRECT(ADDRESS(ROW(),COLUMN()))=TRUNC(INDIRECT(ADDRESS(ROW(),COLUMN())))</formula>
    </cfRule>
  </conditionalFormatting>
  <conditionalFormatting sqref="Z276">
    <cfRule type="expression" dxfId="604" priority="331">
      <formula>INDIRECT(ADDRESS(ROW(),COLUMN()))=TRUNC(INDIRECT(ADDRESS(ROW(),COLUMN())))</formula>
    </cfRule>
  </conditionalFormatting>
  <conditionalFormatting sqref="Z275">
    <cfRule type="expression" dxfId="603" priority="330">
      <formula>INDIRECT(ADDRESS(ROW(),COLUMN()))=TRUNC(INDIRECT(ADDRESS(ROW(),COLUMN())))</formula>
    </cfRule>
  </conditionalFormatting>
  <conditionalFormatting sqref="AA276:AF276">
    <cfRule type="expression" dxfId="602" priority="329">
      <formula>INDIRECT(ADDRESS(ROW(),COLUMN()))=TRUNC(INDIRECT(ADDRESS(ROW(),COLUMN())))</formula>
    </cfRule>
  </conditionalFormatting>
  <conditionalFormatting sqref="AA275:AF275">
    <cfRule type="expression" dxfId="601" priority="328">
      <formula>INDIRECT(ADDRESS(ROW(),COLUMN()))=TRUNC(INDIRECT(ADDRESS(ROW(),COLUMN())))</formula>
    </cfRule>
  </conditionalFormatting>
  <conditionalFormatting sqref="AG276">
    <cfRule type="expression" dxfId="600" priority="327">
      <formula>INDIRECT(ADDRESS(ROW(),COLUMN()))=TRUNC(INDIRECT(ADDRESS(ROW(),COLUMN())))</formula>
    </cfRule>
  </conditionalFormatting>
  <conditionalFormatting sqref="AG275">
    <cfRule type="expression" dxfId="599" priority="326">
      <formula>INDIRECT(ADDRESS(ROW(),COLUMN()))=TRUNC(INDIRECT(ADDRESS(ROW(),COLUMN())))</formula>
    </cfRule>
  </conditionalFormatting>
  <conditionalFormatting sqref="AH276:AM276">
    <cfRule type="expression" dxfId="598" priority="325">
      <formula>INDIRECT(ADDRESS(ROW(),COLUMN()))=TRUNC(INDIRECT(ADDRESS(ROW(),COLUMN())))</formula>
    </cfRule>
  </conditionalFormatting>
  <conditionalFormatting sqref="AH275:AM275">
    <cfRule type="expression" dxfId="597" priority="324">
      <formula>INDIRECT(ADDRESS(ROW(),COLUMN()))=TRUNC(INDIRECT(ADDRESS(ROW(),COLUMN())))</formula>
    </cfRule>
  </conditionalFormatting>
  <conditionalFormatting sqref="AN276">
    <cfRule type="expression" dxfId="596" priority="323">
      <formula>INDIRECT(ADDRESS(ROW(),COLUMN()))=TRUNC(INDIRECT(ADDRESS(ROW(),COLUMN())))</formula>
    </cfRule>
  </conditionalFormatting>
  <conditionalFormatting sqref="AN275">
    <cfRule type="expression" dxfId="595" priority="322">
      <formula>INDIRECT(ADDRESS(ROW(),COLUMN()))=TRUNC(INDIRECT(ADDRESS(ROW(),COLUMN())))</formula>
    </cfRule>
  </conditionalFormatting>
  <conditionalFormatting sqref="AO276:AT276">
    <cfRule type="expression" dxfId="594" priority="321">
      <formula>INDIRECT(ADDRESS(ROW(),COLUMN()))=TRUNC(INDIRECT(ADDRESS(ROW(),COLUMN())))</formula>
    </cfRule>
  </conditionalFormatting>
  <conditionalFormatting sqref="AO275:AT275">
    <cfRule type="expression" dxfId="593" priority="320">
      <formula>INDIRECT(ADDRESS(ROW(),COLUMN()))=TRUNC(INDIRECT(ADDRESS(ROW(),COLUMN())))</formula>
    </cfRule>
  </conditionalFormatting>
  <conditionalFormatting sqref="AU276">
    <cfRule type="expression" dxfId="592" priority="319">
      <formula>INDIRECT(ADDRESS(ROW(),COLUMN()))=TRUNC(INDIRECT(ADDRESS(ROW(),COLUMN())))</formula>
    </cfRule>
  </conditionalFormatting>
  <conditionalFormatting sqref="AU275">
    <cfRule type="expression" dxfId="591" priority="318">
      <formula>INDIRECT(ADDRESS(ROW(),COLUMN()))=TRUNC(INDIRECT(ADDRESS(ROW(),COLUMN())))</formula>
    </cfRule>
  </conditionalFormatting>
  <conditionalFormatting sqref="AV276:AW276">
    <cfRule type="expression" dxfId="590" priority="317">
      <formula>INDIRECT(ADDRESS(ROW(),COLUMN()))=TRUNC(INDIRECT(ADDRESS(ROW(),COLUMN())))</formula>
    </cfRule>
  </conditionalFormatting>
  <conditionalFormatting sqref="AV275:AW275">
    <cfRule type="expression" dxfId="589" priority="316">
      <formula>INDIRECT(ADDRESS(ROW(),COLUMN()))=TRUNC(INDIRECT(ADDRESS(ROW(),COLUMN())))</formula>
    </cfRule>
  </conditionalFormatting>
  <conditionalFormatting sqref="AX278:BA279">
    <cfRule type="expression" dxfId="588" priority="315">
      <formula>INDIRECT(ADDRESS(ROW(),COLUMN()))=TRUNC(INDIRECT(ADDRESS(ROW(),COLUMN())))</formula>
    </cfRule>
  </conditionalFormatting>
  <conditionalFormatting sqref="S279">
    <cfRule type="expression" dxfId="587" priority="314">
      <formula>INDIRECT(ADDRESS(ROW(),COLUMN()))=TRUNC(INDIRECT(ADDRESS(ROW(),COLUMN())))</formula>
    </cfRule>
  </conditionalFormatting>
  <conditionalFormatting sqref="S278">
    <cfRule type="expression" dxfId="586" priority="313">
      <formula>INDIRECT(ADDRESS(ROW(),COLUMN()))=TRUNC(INDIRECT(ADDRESS(ROW(),COLUMN())))</formula>
    </cfRule>
  </conditionalFormatting>
  <conditionalFormatting sqref="T279:Y279">
    <cfRule type="expression" dxfId="585" priority="312">
      <formula>INDIRECT(ADDRESS(ROW(),COLUMN()))=TRUNC(INDIRECT(ADDRESS(ROW(),COLUMN())))</formula>
    </cfRule>
  </conditionalFormatting>
  <conditionalFormatting sqref="T278:Y278">
    <cfRule type="expression" dxfId="584" priority="311">
      <formula>INDIRECT(ADDRESS(ROW(),COLUMN()))=TRUNC(INDIRECT(ADDRESS(ROW(),COLUMN())))</formula>
    </cfRule>
  </conditionalFormatting>
  <conditionalFormatting sqref="Z279">
    <cfRule type="expression" dxfId="583" priority="310">
      <formula>INDIRECT(ADDRESS(ROW(),COLUMN()))=TRUNC(INDIRECT(ADDRESS(ROW(),COLUMN())))</formula>
    </cfRule>
  </conditionalFormatting>
  <conditionalFormatting sqref="Z278">
    <cfRule type="expression" dxfId="582" priority="309">
      <formula>INDIRECT(ADDRESS(ROW(),COLUMN()))=TRUNC(INDIRECT(ADDRESS(ROW(),COLUMN())))</formula>
    </cfRule>
  </conditionalFormatting>
  <conditionalFormatting sqref="AA279:AF279">
    <cfRule type="expression" dxfId="581" priority="308">
      <formula>INDIRECT(ADDRESS(ROW(),COLUMN()))=TRUNC(INDIRECT(ADDRESS(ROW(),COLUMN())))</formula>
    </cfRule>
  </conditionalFormatting>
  <conditionalFormatting sqref="AA278:AF278">
    <cfRule type="expression" dxfId="580" priority="307">
      <formula>INDIRECT(ADDRESS(ROW(),COLUMN()))=TRUNC(INDIRECT(ADDRESS(ROW(),COLUMN())))</formula>
    </cfRule>
  </conditionalFormatting>
  <conditionalFormatting sqref="AG279">
    <cfRule type="expression" dxfId="579" priority="306">
      <formula>INDIRECT(ADDRESS(ROW(),COLUMN()))=TRUNC(INDIRECT(ADDRESS(ROW(),COLUMN())))</formula>
    </cfRule>
  </conditionalFormatting>
  <conditionalFormatting sqref="AG278">
    <cfRule type="expression" dxfId="578" priority="305">
      <formula>INDIRECT(ADDRESS(ROW(),COLUMN()))=TRUNC(INDIRECT(ADDRESS(ROW(),COLUMN())))</formula>
    </cfRule>
  </conditionalFormatting>
  <conditionalFormatting sqref="AH279:AM279">
    <cfRule type="expression" dxfId="577" priority="304">
      <formula>INDIRECT(ADDRESS(ROW(),COLUMN()))=TRUNC(INDIRECT(ADDRESS(ROW(),COLUMN())))</formula>
    </cfRule>
  </conditionalFormatting>
  <conditionalFormatting sqref="AH278:AM278">
    <cfRule type="expression" dxfId="576" priority="303">
      <formula>INDIRECT(ADDRESS(ROW(),COLUMN()))=TRUNC(INDIRECT(ADDRESS(ROW(),COLUMN())))</formula>
    </cfRule>
  </conditionalFormatting>
  <conditionalFormatting sqref="AN279">
    <cfRule type="expression" dxfId="575" priority="302">
      <formula>INDIRECT(ADDRESS(ROW(),COLUMN()))=TRUNC(INDIRECT(ADDRESS(ROW(),COLUMN())))</formula>
    </cfRule>
  </conditionalFormatting>
  <conditionalFormatting sqref="AN278">
    <cfRule type="expression" dxfId="574" priority="301">
      <formula>INDIRECT(ADDRESS(ROW(),COLUMN()))=TRUNC(INDIRECT(ADDRESS(ROW(),COLUMN())))</formula>
    </cfRule>
  </conditionalFormatting>
  <conditionalFormatting sqref="AO279:AT279">
    <cfRule type="expression" dxfId="573" priority="300">
      <formula>INDIRECT(ADDRESS(ROW(),COLUMN()))=TRUNC(INDIRECT(ADDRESS(ROW(),COLUMN())))</formula>
    </cfRule>
  </conditionalFormatting>
  <conditionalFormatting sqref="AO278:AT278">
    <cfRule type="expression" dxfId="572" priority="299">
      <formula>INDIRECT(ADDRESS(ROW(),COLUMN()))=TRUNC(INDIRECT(ADDRESS(ROW(),COLUMN())))</formula>
    </cfRule>
  </conditionalFormatting>
  <conditionalFormatting sqref="AU279">
    <cfRule type="expression" dxfId="571" priority="298">
      <formula>INDIRECT(ADDRESS(ROW(),COLUMN()))=TRUNC(INDIRECT(ADDRESS(ROW(),COLUMN())))</formula>
    </cfRule>
  </conditionalFormatting>
  <conditionalFormatting sqref="AU278">
    <cfRule type="expression" dxfId="570" priority="297">
      <formula>INDIRECT(ADDRESS(ROW(),COLUMN()))=TRUNC(INDIRECT(ADDRESS(ROW(),COLUMN())))</formula>
    </cfRule>
  </conditionalFormatting>
  <conditionalFormatting sqref="AV279:AW279">
    <cfRule type="expression" dxfId="569" priority="296">
      <formula>INDIRECT(ADDRESS(ROW(),COLUMN()))=TRUNC(INDIRECT(ADDRESS(ROW(),COLUMN())))</formula>
    </cfRule>
  </conditionalFormatting>
  <conditionalFormatting sqref="AV278:AW278">
    <cfRule type="expression" dxfId="568" priority="295">
      <formula>INDIRECT(ADDRESS(ROW(),COLUMN()))=TRUNC(INDIRECT(ADDRESS(ROW(),COLUMN())))</formula>
    </cfRule>
  </conditionalFormatting>
  <conditionalFormatting sqref="AX281:BA282">
    <cfRule type="expression" dxfId="567" priority="294">
      <formula>INDIRECT(ADDRESS(ROW(),COLUMN()))=TRUNC(INDIRECT(ADDRESS(ROW(),COLUMN())))</formula>
    </cfRule>
  </conditionalFormatting>
  <conditionalFormatting sqref="S282">
    <cfRule type="expression" dxfId="566" priority="293">
      <formula>INDIRECT(ADDRESS(ROW(),COLUMN()))=TRUNC(INDIRECT(ADDRESS(ROW(),COLUMN())))</formula>
    </cfRule>
  </conditionalFormatting>
  <conditionalFormatting sqref="S281">
    <cfRule type="expression" dxfId="565" priority="292">
      <formula>INDIRECT(ADDRESS(ROW(),COLUMN()))=TRUNC(INDIRECT(ADDRESS(ROW(),COLUMN())))</formula>
    </cfRule>
  </conditionalFormatting>
  <conditionalFormatting sqref="T282:Y282">
    <cfRule type="expression" dxfId="564" priority="291">
      <formula>INDIRECT(ADDRESS(ROW(),COLUMN()))=TRUNC(INDIRECT(ADDRESS(ROW(),COLUMN())))</formula>
    </cfRule>
  </conditionalFormatting>
  <conditionalFormatting sqref="T281:Y281">
    <cfRule type="expression" dxfId="563" priority="290">
      <formula>INDIRECT(ADDRESS(ROW(),COLUMN()))=TRUNC(INDIRECT(ADDRESS(ROW(),COLUMN())))</formula>
    </cfRule>
  </conditionalFormatting>
  <conditionalFormatting sqref="Z282">
    <cfRule type="expression" dxfId="562" priority="289">
      <formula>INDIRECT(ADDRESS(ROW(),COLUMN()))=TRUNC(INDIRECT(ADDRESS(ROW(),COLUMN())))</formula>
    </cfRule>
  </conditionalFormatting>
  <conditionalFormatting sqref="Z281">
    <cfRule type="expression" dxfId="561" priority="288">
      <formula>INDIRECT(ADDRESS(ROW(),COLUMN()))=TRUNC(INDIRECT(ADDRESS(ROW(),COLUMN())))</formula>
    </cfRule>
  </conditionalFormatting>
  <conditionalFormatting sqref="AA282:AF282">
    <cfRule type="expression" dxfId="560" priority="287">
      <formula>INDIRECT(ADDRESS(ROW(),COLUMN()))=TRUNC(INDIRECT(ADDRESS(ROW(),COLUMN())))</formula>
    </cfRule>
  </conditionalFormatting>
  <conditionalFormatting sqref="AA281:AF281">
    <cfRule type="expression" dxfId="559" priority="286">
      <formula>INDIRECT(ADDRESS(ROW(),COLUMN()))=TRUNC(INDIRECT(ADDRESS(ROW(),COLUMN())))</formula>
    </cfRule>
  </conditionalFormatting>
  <conditionalFormatting sqref="AG282">
    <cfRule type="expression" dxfId="558" priority="285">
      <formula>INDIRECT(ADDRESS(ROW(),COLUMN()))=TRUNC(INDIRECT(ADDRESS(ROW(),COLUMN())))</formula>
    </cfRule>
  </conditionalFormatting>
  <conditionalFormatting sqref="AG281">
    <cfRule type="expression" dxfId="557" priority="284">
      <formula>INDIRECT(ADDRESS(ROW(),COLUMN()))=TRUNC(INDIRECT(ADDRESS(ROW(),COLUMN())))</formula>
    </cfRule>
  </conditionalFormatting>
  <conditionalFormatting sqref="AH282:AM282">
    <cfRule type="expression" dxfId="556" priority="283">
      <formula>INDIRECT(ADDRESS(ROW(),COLUMN()))=TRUNC(INDIRECT(ADDRESS(ROW(),COLUMN())))</formula>
    </cfRule>
  </conditionalFormatting>
  <conditionalFormatting sqref="AH281:AM281">
    <cfRule type="expression" dxfId="555" priority="282">
      <formula>INDIRECT(ADDRESS(ROW(),COLUMN()))=TRUNC(INDIRECT(ADDRESS(ROW(),COLUMN())))</formula>
    </cfRule>
  </conditionalFormatting>
  <conditionalFormatting sqref="AN282">
    <cfRule type="expression" dxfId="554" priority="281">
      <formula>INDIRECT(ADDRESS(ROW(),COLUMN()))=TRUNC(INDIRECT(ADDRESS(ROW(),COLUMN())))</formula>
    </cfRule>
  </conditionalFormatting>
  <conditionalFormatting sqref="AN281">
    <cfRule type="expression" dxfId="553" priority="280">
      <formula>INDIRECT(ADDRESS(ROW(),COLUMN()))=TRUNC(INDIRECT(ADDRESS(ROW(),COLUMN())))</formula>
    </cfRule>
  </conditionalFormatting>
  <conditionalFormatting sqref="AO282:AT282">
    <cfRule type="expression" dxfId="552" priority="279">
      <formula>INDIRECT(ADDRESS(ROW(),COLUMN()))=TRUNC(INDIRECT(ADDRESS(ROW(),COLUMN())))</formula>
    </cfRule>
  </conditionalFormatting>
  <conditionalFormatting sqref="AO281:AT281">
    <cfRule type="expression" dxfId="551" priority="278">
      <formula>INDIRECT(ADDRESS(ROW(),COLUMN()))=TRUNC(INDIRECT(ADDRESS(ROW(),COLUMN())))</formula>
    </cfRule>
  </conditionalFormatting>
  <conditionalFormatting sqref="AU282">
    <cfRule type="expression" dxfId="550" priority="277">
      <formula>INDIRECT(ADDRESS(ROW(),COLUMN()))=TRUNC(INDIRECT(ADDRESS(ROW(),COLUMN())))</formula>
    </cfRule>
  </conditionalFormatting>
  <conditionalFormatting sqref="AU281">
    <cfRule type="expression" dxfId="549" priority="276">
      <formula>INDIRECT(ADDRESS(ROW(),COLUMN()))=TRUNC(INDIRECT(ADDRESS(ROW(),COLUMN())))</formula>
    </cfRule>
  </conditionalFormatting>
  <conditionalFormatting sqref="AV282:AW282">
    <cfRule type="expression" dxfId="548" priority="275">
      <formula>INDIRECT(ADDRESS(ROW(),COLUMN()))=TRUNC(INDIRECT(ADDRESS(ROW(),COLUMN())))</formula>
    </cfRule>
  </conditionalFormatting>
  <conditionalFormatting sqref="AV281:AW281">
    <cfRule type="expression" dxfId="547" priority="274">
      <formula>INDIRECT(ADDRESS(ROW(),COLUMN()))=TRUNC(INDIRECT(ADDRESS(ROW(),COLUMN())))</formula>
    </cfRule>
  </conditionalFormatting>
  <conditionalFormatting sqref="AX284:BA285">
    <cfRule type="expression" dxfId="546" priority="273">
      <formula>INDIRECT(ADDRESS(ROW(),COLUMN()))=TRUNC(INDIRECT(ADDRESS(ROW(),COLUMN())))</formula>
    </cfRule>
  </conditionalFormatting>
  <conditionalFormatting sqref="S285">
    <cfRule type="expression" dxfId="545" priority="272">
      <formula>INDIRECT(ADDRESS(ROW(),COLUMN()))=TRUNC(INDIRECT(ADDRESS(ROW(),COLUMN())))</formula>
    </cfRule>
  </conditionalFormatting>
  <conditionalFormatting sqref="S284">
    <cfRule type="expression" dxfId="544" priority="271">
      <formula>INDIRECT(ADDRESS(ROW(),COLUMN()))=TRUNC(INDIRECT(ADDRESS(ROW(),COLUMN())))</formula>
    </cfRule>
  </conditionalFormatting>
  <conditionalFormatting sqref="T285:Y285">
    <cfRule type="expression" dxfId="543" priority="270">
      <formula>INDIRECT(ADDRESS(ROW(),COLUMN()))=TRUNC(INDIRECT(ADDRESS(ROW(),COLUMN())))</formula>
    </cfRule>
  </conditionalFormatting>
  <conditionalFormatting sqref="T284:Y284">
    <cfRule type="expression" dxfId="542" priority="269">
      <formula>INDIRECT(ADDRESS(ROW(),COLUMN()))=TRUNC(INDIRECT(ADDRESS(ROW(),COLUMN())))</formula>
    </cfRule>
  </conditionalFormatting>
  <conditionalFormatting sqref="Z285">
    <cfRule type="expression" dxfId="541" priority="268">
      <formula>INDIRECT(ADDRESS(ROW(),COLUMN()))=TRUNC(INDIRECT(ADDRESS(ROW(),COLUMN())))</formula>
    </cfRule>
  </conditionalFormatting>
  <conditionalFormatting sqref="Z284">
    <cfRule type="expression" dxfId="540" priority="267">
      <formula>INDIRECT(ADDRESS(ROW(),COLUMN()))=TRUNC(INDIRECT(ADDRESS(ROW(),COLUMN())))</formula>
    </cfRule>
  </conditionalFormatting>
  <conditionalFormatting sqref="AA285:AF285">
    <cfRule type="expression" dxfId="539" priority="266">
      <formula>INDIRECT(ADDRESS(ROW(),COLUMN()))=TRUNC(INDIRECT(ADDRESS(ROW(),COLUMN())))</formula>
    </cfRule>
  </conditionalFormatting>
  <conditionalFormatting sqref="AA284:AF284">
    <cfRule type="expression" dxfId="538" priority="265">
      <formula>INDIRECT(ADDRESS(ROW(),COLUMN()))=TRUNC(INDIRECT(ADDRESS(ROW(),COLUMN())))</formula>
    </cfRule>
  </conditionalFormatting>
  <conditionalFormatting sqref="AG285">
    <cfRule type="expression" dxfId="537" priority="264">
      <formula>INDIRECT(ADDRESS(ROW(),COLUMN()))=TRUNC(INDIRECT(ADDRESS(ROW(),COLUMN())))</formula>
    </cfRule>
  </conditionalFormatting>
  <conditionalFormatting sqref="AG284">
    <cfRule type="expression" dxfId="536" priority="263">
      <formula>INDIRECT(ADDRESS(ROW(),COLUMN()))=TRUNC(INDIRECT(ADDRESS(ROW(),COLUMN())))</formula>
    </cfRule>
  </conditionalFormatting>
  <conditionalFormatting sqref="AH285:AM285">
    <cfRule type="expression" dxfId="535" priority="262">
      <formula>INDIRECT(ADDRESS(ROW(),COLUMN()))=TRUNC(INDIRECT(ADDRESS(ROW(),COLUMN())))</formula>
    </cfRule>
  </conditionalFormatting>
  <conditionalFormatting sqref="AH284:AM284">
    <cfRule type="expression" dxfId="534" priority="261">
      <formula>INDIRECT(ADDRESS(ROW(),COLUMN()))=TRUNC(INDIRECT(ADDRESS(ROW(),COLUMN())))</formula>
    </cfRule>
  </conditionalFormatting>
  <conditionalFormatting sqref="AN285">
    <cfRule type="expression" dxfId="533" priority="260">
      <formula>INDIRECT(ADDRESS(ROW(),COLUMN()))=TRUNC(INDIRECT(ADDRESS(ROW(),COLUMN())))</formula>
    </cfRule>
  </conditionalFormatting>
  <conditionalFormatting sqref="AN284">
    <cfRule type="expression" dxfId="532" priority="259">
      <formula>INDIRECT(ADDRESS(ROW(),COLUMN()))=TRUNC(INDIRECT(ADDRESS(ROW(),COLUMN())))</formula>
    </cfRule>
  </conditionalFormatting>
  <conditionalFormatting sqref="AO285:AT285">
    <cfRule type="expression" dxfId="531" priority="258">
      <formula>INDIRECT(ADDRESS(ROW(),COLUMN()))=TRUNC(INDIRECT(ADDRESS(ROW(),COLUMN())))</formula>
    </cfRule>
  </conditionalFormatting>
  <conditionalFormatting sqref="AO284:AT284">
    <cfRule type="expression" dxfId="530" priority="257">
      <formula>INDIRECT(ADDRESS(ROW(),COLUMN()))=TRUNC(INDIRECT(ADDRESS(ROW(),COLUMN())))</formula>
    </cfRule>
  </conditionalFormatting>
  <conditionalFormatting sqref="AU285">
    <cfRule type="expression" dxfId="529" priority="256">
      <formula>INDIRECT(ADDRESS(ROW(),COLUMN()))=TRUNC(INDIRECT(ADDRESS(ROW(),COLUMN())))</formula>
    </cfRule>
  </conditionalFormatting>
  <conditionalFormatting sqref="AU284">
    <cfRule type="expression" dxfId="528" priority="255">
      <formula>INDIRECT(ADDRESS(ROW(),COLUMN()))=TRUNC(INDIRECT(ADDRESS(ROW(),COLUMN())))</formula>
    </cfRule>
  </conditionalFormatting>
  <conditionalFormatting sqref="AV285:AW285">
    <cfRule type="expression" dxfId="527" priority="254">
      <formula>INDIRECT(ADDRESS(ROW(),COLUMN()))=TRUNC(INDIRECT(ADDRESS(ROW(),COLUMN())))</formula>
    </cfRule>
  </conditionalFormatting>
  <conditionalFormatting sqref="AV284:AW284">
    <cfRule type="expression" dxfId="526" priority="253">
      <formula>INDIRECT(ADDRESS(ROW(),COLUMN()))=TRUNC(INDIRECT(ADDRESS(ROW(),COLUMN())))</formula>
    </cfRule>
  </conditionalFormatting>
  <conditionalFormatting sqref="AX287:BA288">
    <cfRule type="expression" dxfId="525" priority="252">
      <formula>INDIRECT(ADDRESS(ROW(),COLUMN()))=TRUNC(INDIRECT(ADDRESS(ROW(),COLUMN())))</formula>
    </cfRule>
  </conditionalFormatting>
  <conditionalFormatting sqref="S288">
    <cfRule type="expression" dxfId="524" priority="251">
      <formula>INDIRECT(ADDRESS(ROW(),COLUMN()))=TRUNC(INDIRECT(ADDRESS(ROW(),COLUMN())))</formula>
    </cfRule>
  </conditionalFormatting>
  <conditionalFormatting sqref="S287">
    <cfRule type="expression" dxfId="523" priority="250">
      <formula>INDIRECT(ADDRESS(ROW(),COLUMN()))=TRUNC(INDIRECT(ADDRESS(ROW(),COLUMN())))</formula>
    </cfRule>
  </conditionalFormatting>
  <conditionalFormatting sqref="T288:Y288">
    <cfRule type="expression" dxfId="522" priority="249">
      <formula>INDIRECT(ADDRESS(ROW(),COLUMN()))=TRUNC(INDIRECT(ADDRESS(ROW(),COLUMN())))</formula>
    </cfRule>
  </conditionalFormatting>
  <conditionalFormatting sqref="T287:Y287">
    <cfRule type="expression" dxfId="521" priority="248">
      <formula>INDIRECT(ADDRESS(ROW(),COLUMN()))=TRUNC(INDIRECT(ADDRESS(ROW(),COLUMN())))</formula>
    </cfRule>
  </conditionalFormatting>
  <conditionalFormatting sqref="Z288">
    <cfRule type="expression" dxfId="520" priority="247">
      <formula>INDIRECT(ADDRESS(ROW(),COLUMN()))=TRUNC(INDIRECT(ADDRESS(ROW(),COLUMN())))</formula>
    </cfRule>
  </conditionalFormatting>
  <conditionalFormatting sqref="Z287">
    <cfRule type="expression" dxfId="519" priority="246">
      <formula>INDIRECT(ADDRESS(ROW(),COLUMN()))=TRUNC(INDIRECT(ADDRESS(ROW(),COLUMN())))</formula>
    </cfRule>
  </conditionalFormatting>
  <conditionalFormatting sqref="AA288:AF288">
    <cfRule type="expression" dxfId="518" priority="245">
      <formula>INDIRECT(ADDRESS(ROW(),COLUMN()))=TRUNC(INDIRECT(ADDRESS(ROW(),COLUMN())))</formula>
    </cfRule>
  </conditionalFormatting>
  <conditionalFormatting sqref="AA287:AF287">
    <cfRule type="expression" dxfId="517" priority="244">
      <formula>INDIRECT(ADDRESS(ROW(),COLUMN()))=TRUNC(INDIRECT(ADDRESS(ROW(),COLUMN())))</formula>
    </cfRule>
  </conditionalFormatting>
  <conditionalFormatting sqref="AG288">
    <cfRule type="expression" dxfId="516" priority="243">
      <formula>INDIRECT(ADDRESS(ROW(),COLUMN()))=TRUNC(INDIRECT(ADDRESS(ROW(),COLUMN())))</formula>
    </cfRule>
  </conditionalFormatting>
  <conditionalFormatting sqref="AG287">
    <cfRule type="expression" dxfId="515" priority="242">
      <formula>INDIRECT(ADDRESS(ROW(),COLUMN()))=TRUNC(INDIRECT(ADDRESS(ROW(),COLUMN())))</formula>
    </cfRule>
  </conditionalFormatting>
  <conditionalFormatting sqref="AH288:AM288">
    <cfRule type="expression" dxfId="514" priority="241">
      <formula>INDIRECT(ADDRESS(ROW(),COLUMN()))=TRUNC(INDIRECT(ADDRESS(ROW(),COLUMN())))</formula>
    </cfRule>
  </conditionalFormatting>
  <conditionalFormatting sqref="AH287:AM287">
    <cfRule type="expression" dxfId="513" priority="240">
      <formula>INDIRECT(ADDRESS(ROW(),COLUMN()))=TRUNC(INDIRECT(ADDRESS(ROW(),COLUMN())))</formula>
    </cfRule>
  </conditionalFormatting>
  <conditionalFormatting sqref="AN288">
    <cfRule type="expression" dxfId="512" priority="239">
      <formula>INDIRECT(ADDRESS(ROW(),COLUMN()))=TRUNC(INDIRECT(ADDRESS(ROW(),COLUMN())))</formula>
    </cfRule>
  </conditionalFormatting>
  <conditionalFormatting sqref="AN287">
    <cfRule type="expression" dxfId="511" priority="238">
      <formula>INDIRECT(ADDRESS(ROW(),COLUMN()))=TRUNC(INDIRECT(ADDRESS(ROW(),COLUMN())))</formula>
    </cfRule>
  </conditionalFormatting>
  <conditionalFormatting sqref="AO288:AT288">
    <cfRule type="expression" dxfId="510" priority="237">
      <formula>INDIRECT(ADDRESS(ROW(),COLUMN()))=TRUNC(INDIRECT(ADDRESS(ROW(),COLUMN())))</formula>
    </cfRule>
  </conditionalFormatting>
  <conditionalFormatting sqref="AO287:AT287">
    <cfRule type="expression" dxfId="509" priority="236">
      <formula>INDIRECT(ADDRESS(ROW(),COLUMN()))=TRUNC(INDIRECT(ADDRESS(ROW(),COLUMN())))</formula>
    </cfRule>
  </conditionalFormatting>
  <conditionalFormatting sqref="AU288">
    <cfRule type="expression" dxfId="508" priority="235">
      <formula>INDIRECT(ADDRESS(ROW(),COLUMN()))=TRUNC(INDIRECT(ADDRESS(ROW(),COLUMN())))</formula>
    </cfRule>
  </conditionalFormatting>
  <conditionalFormatting sqref="AU287">
    <cfRule type="expression" dxfId="507" priority="234">
      <formula>INDIRECT(ADDRESS(ROW(),COLUMN()))=TRUNC(INDIRECT(ADDRESS(ROW(),COLUMN())))</formula>
    </cfRule>
  </conditionalFormatting>
  <conditionalFormatting sqref="AV288:AW288">
    <cfRule type="expression" dxfId="506" priority="233">
      <formula>INDIRECT(ADDRESS(ROW(),COLUMN()))=TRUNC(INDIRECT(ADDRESS(ROW(),COLUMN())))</formula>
    </cfRule>
  </conditionalFormatting>
  <conditionalFormatting sqref="AV287:AW287">
    <cfRule type="expression" dxfId="505" priority="232">
      <formula>INDIRECT(ADDRESS(ROW(),COLUMN()))=TRUNC(INDIRECT(ADDRESS(ROW(),COLUMN())))</formula>
    </cfRule>
  </conditionalFormatting>
  <conditionalFormatting sqref="AX290:BA291">
    <cfRule type="expression" dxfId="504" priority="231">
      <formula>INDIRECT(ADDRESS(ROW(),COLUMN()))=TRUNC(INDIRECT(ADDRESS(ROW(),COLUMN())))</formula>
    </cfRule>
  </conditionalFormatting>
  <conditionalFormatting sqref="S291">
    <cfRule type="expression" dxfId="503" priority="230">
      <formula>INDIRECT(ADDRESS(ROW(),COLUMN()))=TRUNC(INDIRECT(ADDRESS(ROW(),COLUMN())))</formula>
    </cfRule>
  </conditionalFormatting>
  <conditionalFormatting sqref="S290">
    <cfRule type="expression" dxfId="502" priority="229">
      <formula>INDIRECT(ADDRESS(ROW(),COLUMN()))=TRUNC(INDIRECT(ADDRESS(ROW(),COLUMN())))</formula>
    </cfRule>
  </conditionalFormatting>
  <conditionalFormatting sqref="T291:Y291">
    <cfRule type="expression" dxfId="501" priority="228">
      <formula>INDIRECT(ADDRESS(ROW(),COLUMN()))=TRUNC(INDIRECT(ADDRESS(ROW(),COLUMN())))</formula>
    </cfRule>
  </conditionalFormatting>
  <conditionalFormatting sqref="T290:Y290">
    <cfRule type="expression" dxfId="500" priority="227">
      <formula>INDIRECT(ADDRESS(ROW(),COLUMN()))=TRUNC(INDIRECT(ADDRESS(ROW(),COLUMN())))</formula>
    </cfRule>
  </conditionalFormatting>
  <conditionalFormatting sqref="Z291">
    <cfRule type="expression" dxfId="499" priority="226">
      <formula>INDIRECT(ADDRESS(ROW(),COLUMN()))=TRUNC(INDIRECT(ADDRESS(ROW(),COLUMN())))</formula>
    </cfRule>
  </conditionalFormatting>
  <conditionalFormatting sqref="Z290">
    <cfRule type="expression" dxfId="498" priority="225">
      <formula>INDIRECT(ADDRESS(ROW(),COLUMN()))=TRUNC(INDIRECT(ADDRESS(ROW(),COLUMN())))</formula>
    </cfRule>
  </conditionalFormatting>
  <conditionalFormatting sqref="AA291:AF291">
    <cfRule type="expression" dxfId="497" priority="224">
      <formula>INDIRECT(ADDRESS(ROW(),COLUMN()))=TRUNC(INDIRECT(ADDRESS(ROW(),COLUMN())))</formula>
    </cfRule>
  </conditionalFormatting>
  <conditionalFormatting sqref="AA290:AF290">
    <cfRule type="expression" dxfId="496" priority="223">
      <formula>INDIRECT(ADDRESS(ROW(),COLUMN()))=TRUNC(INDIRECT(ADDRESS(ROW(),COLUMN())))</formula>
    </cfRule>
  </conditionalFormatting>
  <conditionalFormatting sqref="AG291">
    <cfRule type="expression" dxfId="495" priority="222">
      <formula>INDIRECT(ADDRESS(ROW(),COLUMN()))=TRUNC(INDIRECT(ADDRESS(ROW(),COLUMN())))</formula>
    </cfRule>
  </conditionalFormatting>
  <conditionalFormatting sqref="AG290">
    <cfRule type="expression" dxfId="494" priority="221">
      <formula>INDIRECT(ADDRESS(ROW(),COLUMN()))=TRUNC(INDIRECT(ADDRESS(ROW(),COLUMN())))</formula>
    </cfRule>
  </conditionalFormatting>
  <conditionalFormatting sqref="AH291:AM291">
    <cfRule type="expression" dxfId="493" priority="220">
      <formula>INDIRECT(ADDRESS(ROW(),COLUMN()))=TRUNC(INDIRECT(ADDRESS(ROW(),COLUMN())))</formula>
    </cfRule>
  </conditionalFormatting>
  <conditionalFormatting sqref="AH290:AM290">
    <cfRule type="expression" dxfId="492" priority="219">
      <formula>INDIRECT(ADDRESS(ROW(),COLUMN()))=TRUNC(INDIRECT(ADDRESS(ROW(),COLUMN())))</formula>
    </cfRule>
  </conditionalFormatting>
  <conditionalFormatting sqref="AN291">
    <cfRule type="expression" dxfId="491" priority="218">
      <formula>INDIRECT(ADDRESS(ROW(),COLUMN()))=TRUNC(INDIRECT(ADDRESS(ROW(),COLUMN())))</formula>
    </cfRule>
  </conditionalFormatting>
  <conditionalFormatting sqref="AN290">
    <cfRule type="expression" dxfId="490" priority="217">
      <formula>INDIRECT(ADDRESS(ROW(),COLUMN()))=TRUNC(INDIRECT(ADDRESS(ROW(),COLUMN())))</formula>
    </cfRule>
  </conditionalFormatting>
  <conditionalFormatting sqref="AO291:AT291">
    <cfRule type="expression" dxfId="489" priority="216">
      <formula>INDIRECT(ADDRESS(ROW(),COLUMN()))=TRUNC(INDIRECT(ADDRESS(ROW(),COLUMN())))</formula>
    </cfRule>
  </conditionalFormatting>
  <conditionalFormatting sqref="AO290:AT290">
    <cfRule type="expression" dxfId="488" priority="215">
      <formula>INDIRECT(ADDRESS(ROW(),COLUMN()))=TRUNC(INDIRECT(ADDRESS(ROW(),COLUMN())))</formula>
    </cfRule>
  </conditionalFormatting>
  <conditionalFormatting sqref="AU291">
    <cfRule type="expression" dxfId="487" priority="214">
      <formula>INDIRECT(ADDRESS(ROW(),COLUMN()))=TRUNC(INDIRECT(ADDRESS(ROW(),COLUMN())))</formula>
    </cfRule>
  </conditionalFormatting>
  <conditionalFormatting sqref="AU290">
    <cfRule type="expression" dxfId="486" priority="213">
      <formula>INDIRECT(ADDRESS(ROW(),COLUMN()))=TRUNC(INDIRECT(ADDRESS(ROW(),COLUMN())))</formula>
    </cfRule>
  </conditionalFormatting>
  <conditionalFormatting sqref="AV291:AW291">
    <cfRule type="expression" dxfId="485" priority="212">
      <formula>INDIRECT(ADDRESS(ROW(),COLUMN()))=TRUNC(INDIRECT(ADDRESS(ROW(),COLUMN())))</formula>
    </cfRule>
  </conditionalFormatting>
  <conditionalFormatting sqref="AV290:AW290">
    <cfRule type="expression" dxfId="484" priority="211">
      <formula>INDIRECT(ADDRESS(ROW(),COLUMN()))=TRUNC(INDIRECT(ADDRESS(ROW(),COLUMN())))</formula>
    </cfRule>
  </conditionalFormatting>
  <conditionalFormatting sqref="AX293:BA294">
    <cfRule type="expression" dxfId="483" priority="210">
      <formula>INDIRECT(ADDRESS(ROW(),COLUMN()))=TRUNC(INDIRECT(ADDRESS(ROW(),COLUMN())))</formula>
    </cfRule>
  </conditionalFormatting>
  <conditionalFormatting sqref="S294">
    <cfRule type="expression" dxfId="482" priority="209">
      <formula>INDIRECT(ADDRESS(ROW(),COLUMN()))=TRUNC(INDIRECT(ADDRESS(ROW(),COLUMN())))</formula>
    </cfRule>
  </conditionalFormatting>
  <conditionalFormatting sqref="S293">
    <cfRule type="expression" dxfId="481" priority="208">
      <formula>INDIRECT(ADDRESS(ROW(),COLUMN()))=TRUNC(INDIRECT(ADDRESS(ROW(),COLUMN())))</formula>
    </cfRule>
  </conditionalFormatting>
  <conditionalFormatting sqref="T294:Y294">
    <cfRule type="expression" dxfId="480" priority="207">
      <formula>INDIRECT(ADDRESS(ROW(),COLUMN()))=TRUNC(INDIRECT(ADDRESS(ROW(),COLUMN())))</formula>
    </cfRule>
  </conditionalFormatting>
  <conditionalFormatting sqref="T293:Y293">
    <cfRule type="expression" dxfId="479" priority="206">
      <formula>INDIRECT(ADDRESS(ROW(),COLUMN()))=TRUNC(INDIRECT(ADDRESS(ROW(),COLUMN())))</formula>
    </cfRule>
  </conditionalFormatting>
  <conditionalFormatting sqref="Z294">
    <cfRule type="expression" dxfId="478" priority="205">
      <formula>INDIRECT(ADDRESS(ROW(),COLUMN()))=TRUNC(INDIRECT(ADDRESS(ROW(),COLUMN())))</formula>
    </cfRule>
  </conditionalFormatting>
  <conditionalFormatting sqref="Z293">
    <cfRule type="expression" dxfId="477" priority="204">
      <formula>INDIRECT(ADDRESS(ROW(),COLUMN()))=TRUNC(INDIRECT(ADDRESS(ROW(),COLUMN())))</formula>
    </cfRule>
  </conditionalFormatting>
  <conditionalFormatting sqref="AA294:AF294">
    <cfRule type="expression" dxfId="476" priority="203">
      <formula>INDIRECT(ADDRESS(ROW(),COLUMN()))=TRUNC(INDIRECT(ADDRESS(ROW(),COLUMN())))</formula>
    </cfRule>
  </conditionalFormatting>
  <conditionalFormatting sqref="AA293:AF293">
    <cfRule type="expression" dxfId="475" priority="202">
      <formula>INDIRECT(ADDRESS(ROW(),COLUMN()))=TRUNC(INDIRECT(ADDRESS(ROW(),COLUMN())))</formula>
    </cfRule>
  </conditionalFormatting>
  <conditionalFormatting sqref="AG294">
    <cfRule type="expression" dxfId="474" priority="201">
      <formula>INDIRECT(ADDRESS(ROW(),COLUMN()))=TRUNC(INDIRECT(ADDRESS(ROW(),COLUMN())))</formula>
    </cfRule>
  </conditionalFormatting>
  <conditionalFormatting sqref="AG293">
    <cfRule type="expression" dxfId="473" priority="200">
      <formula>INDIRECT(ADDRESS(ROW(),COLUMN()))=TRUNC(INDIRECT(ADDRESS(ROW(),COLUMN())))</formula>
    </cfRule>
  </conditionalFormatting>
  <conditionalFormatting sqref="AH294:AM294">
    <cfRule type="expression" dxfId="472" priority="199">
      <formula>INDIRECT(ADDRESS(ROW(),COLUMN()))=TRUNC(INDIRECT(ADDRESS(ROW(),COLUMN())))</formula>
    </cfRule>
  </conditionalFormatting>
  <conditionalFormatting sqref="AH293:AM293">
    <cfRule type="expression" dxfId="471" priority="198">
      <formula>INDIRECT(ADDRESS(ROW(),COLUMN()))=TRUNC(INDIRECT(ADDRESS(ROW(),COLUMN())))</formula>
    </cfRule>
  </conditionalFormatting>
  <conditionalFormatting sqref="AN294">
    <cfRule type="expression" dxfId="470" priority="197">
      <formula>INDIRECT(ADDRESS(ROW(),COLUMN()))=TRUNC(INDIRECT(ADDRESS(ROW(),COLUMN())))</formula>
    </cfRule>
  </conditionalFormatting>
  <conditionalFormatting sqref="AN293">
    <cfRule type="expression" dxfId="469" priority="196">
      <formula>INDIRECT(ADDRESS(ROW(),COLUMN()))=TRUNC(INDIRECT(ADDRESS(ROW(),COLUMN())))</formula>
    </cfRule>
  </conditionalFormatting>
  <conditionalFormatting sqref="AO294:AT294">
    <cfRule type="expression" dxfId="468" priority="195">
      <formula>INDIRECT(ADDRESS(ROW(),COLUMN()))=TRUNC(INDIRECT(ADDRESS(ROW(),COLUMN())))</formula>
    </cfRule>
  </conditionalFormatting>
  <conditionalFormatting sqref="AO293:AT293">
    <cfRule type="expression" dxfId="467" priority="194">
      <formula>INDIRECT(ADDRESS(ROW(),COLUMN()))=TRUNC(INDIRECT(ADDRESS(ROW(),COLUMN())))</formula>
    </cfRule>
  </conditionalFormatting>
  <conditionalFormatting sqref="AU294">
    <cfRule type="expression" dxfId="466" priority="193">
      <formula>INDIRECT(ADDRESS(ROW(),COLUMN()))=TRUNC(INDIRECT(ADDRESS(ROW(),COLUMN())))</formula>
    </cfRule>
  </conditionalFormatting>
  <conditionalFormatting sqref="AU293">
    <cfRule type="expression" dxfId="465" priority="192">
      <formula>INDIRECT(ADDRESS(ROW(),COLUMN()))=TRUNC(INDIRECT(ADDRESS(ROW(),COLUMN())))</formula>
    </cfRule>
  </conditionalFormatting>
  <conditionalFormatting sqref="AV294:AW294">
    <cfRule type="expression" dxfId="464" priority="191">
      <formula>INDIRECT(ADDRESS(ROW(),COLUMN()))=TRUNC(INDIRECT(ADDRESS(ROW(),COLUMN())))</formula>
    </cfRule>
  </conditionalFormatting>
  <conditionalFormatting sqref="AV293:AW293">
    <cfRule type="expression" dxfId="463" priority="190">
      <formula>INDIRECT(ADDRESS(ROW(),COLUMN()))=TRUNC(INDIRECT(ADDRESS(ROW(),COLUMN())))</formula>
    </cfRule>
  </conditionalFormatting>
  <conditionalFormatting sqref="AX296:BA297">
    <cfRule type="expression" dxfId="462" priority="189">
      <formula>INDIRECT(ADDRESS(ROW(),COLUMN()))=TRUNC(INDIRECT(ADDRESS(ROW(),COLUMN())))</formula>
    </cfRule>
  </conditionalFormatting>
  <conditionalFormatting sqref="S297">
    <cfRule type="expression" dxfId="461" priority="188">
      <formula>INDIRECT(ADDRESS(ROW(),COLUMN()))=TRUNC(INDIRECT(ADDRESS(ROW(),COLUMN())))</formula>
    </cfRule>
  </conditionalFormatting>
  <conditionalFormatting sqref="S296">
    <cfRule type="expression" dxfId="460" priority="187">
      <formula>INDIRECT(ADDRESS(ROW(),COLUMN()))=TRUNC(INDIRECT(ADDRESS(ROW(),COLUMN())))</formula>
    </cfRule>
  </conditionalFormatting>
  <conditionalFormatting sqref="T297:Y297">
    <cfRule type="expression" dxfId="459" priority="186">
      <formula>INDIRECT(ADDRESS(ROW(),COLUMN()))=TRUNC(INDIRECT(ADDRESS(ROW(),COLUMN())))</formula>
    </cfRule>
  </conditionalFormatting>
  <conditionalFormatting sqref="T296:Y296">
    <cfRule type="expression" dxfId="458" priority="185">
      <formula>INDIRECT(ADDRESS(ROW(),COLUMN()))=TRUNC(INDIRECT(ADDRESS(ROW(),COLUMN())))</formula>
    </cfRule>
  </conditionalFormatting>
  <conditionalFormatting sqref="Z297">
    <cfRule type="expression" dxfId="457" priority="184">
      <formula>INDIRECT(ADDRESS(ROW(),COLUMN()))=TRUNC(INDIRECT(ADDRESS(ROW(),COLUMN())))</formula>
    </cfRule>
  </conditionalFormatting>
  <conditionalFormatting sqref="Z296">
    <cfRule type="expression" dxfId="456" priority="183">
      <formula>INDIRECT(ADDRESS(ROW(),COLUMN()))=TRUNC(INDIRECT(ADDRESS(ROW(),COLUMN())))</formula>
    </cfRule>
  </conditionalFormatting>
  <conditionalFormatting sqref="AA297:AF297">
    <cfRule type="expression" dxfId="455" priority="182">
      <formula>INDIRECT(ADDRESS(ROW(),COLUMN()))=TRUNC(INDIRECT(ADDRESS(ROW(),COLUMN())))</formula>
    </cfRule>
  </conditionalFormatting>
  <conditionalFormatting sqref="AA296:AF296">
    <cfRule type="expression" dxfId="454" priority="181">
      <formula>INDIRECT(ADDRESS(ROW(),COLUMN()))=TRUNC(INDIRECT(ADDRESS(ROW(),COLUMN())))</formula>
    </cfRule>
  </conditionalFormatting>
  <conditionalFormatting sqref="AG297">
    <cfRule type="expression" dxfId="453" priority="180">
      <formula>INDIRECT(ADDRESS(ROW(),COLUMN()))=TRUNC(INDIRECT(ADDRESS(ROW(),COLUMN())))</formula>
    </cfRule>
  </conditionalFormatting>
  <conditionalFormatting sqref="AG296">
    <cfRule type="expression" dxfId="452" priority="179">
      <formula>INDIRECT(ADDRESS(ROW(),COLUMN()))=TRUNC(INDIRECT(ADDRESS(ROW(),COLUMN())))</formula>
    </cfRule>
  </conditionalFormatting>
  <conditionalFormatting sqref="AH297:AM297">
    <cfRule type="expression" dxfId="451" priority="178">
      <formula>INDIRECT(ADDRESS(ROW(),COLUMN()))=TRUNC(INDIRECT(ADDRESS(ROW(),COLUMN())))</formula>
    </cfRule>
  </conditionalFormatting>
  <conditionalFormatting sqref="AH296:AM296">
    <cfRule type="expression" dxfId="450" priority="177">
      <formula>INDIRECT(ADDRESS(ROW(),COLUMN()))=TRUNC(INDIRECT(ADDRESS(ROW(),COLUMN())))</formula>
    </cfRule>
  </conditionalFormatting>
  <conditionalFormatting sqref="AN297">
    <cfRule type="expression" dxfId="449" priority="176">
      <formula>INDIRECT(ADDRESS(ROW(),COLUMN()))=TRUNC(INDIRECT(ADDRESS(ROW(),COLUMN())))</formula>
    </cfRule>
  </conditionalFormatting>
  <conditionalFormatting sqref="AN296">
    <cfRule type="expression" dxfId="448" priority="175">
      <formula>INDIRECT(ADDRESS(ROW(),COLUMN()))=TRUNC(INDIRECT(ADDRESS(ROW(),COLUMN())))</formula>
    </cfRule>
  </conditionalFormatting>
  <conditionalFormatting sqref="AO297:AT297">
    <cfRule type="expression" dxfId="447" priority="174">
      <formula>INDIRECT(ADDRESS(ROW(),COLUMN()))=TRUNC(INDIRECT(ADDRESS(ROW(),COLUMN())))</formula>
    </cfRule>
  </conditionalFormatting>
  <conditionalFormatting sqref="AO296:AT296">
    <cfRule type="expression" dxfId="446" priority="173">
      <formula>INDIRECT(ADDRESS(ROW(),COLUMN()))=TRUNC(INDIRECT(ADDRESS(ROW(),COLUMN())))</formula>
    </cfRule>
  </conditionalFormatting>
  <conditionalFormatting sqref="AU297">
    <cfRule type="expression" dxfId="445" priority="172">
      <formula>INDIRECT(ADDRESS(ROW(),COLUMN()))=TRUNC(INDIRECT(ADDRESS(ROW(),COLUMN())))</formula>
    </cfRule>
  </conditionalFormatting>
  <conditionalFormatting sqref="AU296">
    <cfRule type="expression" dxfId="444" priority="171">
      <formula>INDIRECT(ADDRESS(ROW(),COLUMN()))=TRUNC(INDIRECT(ADDRESS(ROW(),COLUMN())))</formula>
    </cfRule>
  </conditionalFormatting>
  <conditionalFormatting sqref="AV297:AW297">
    <cfRule type="expression" dxfId="443" priority="170">
      <formula>INDIRECT(ADDRESS(ROW(),COLUMN()))=TRUNC(INDIRECT(ADDRESS(ROW(),COLUMN())))</formula>
    </cfRule>
  </conditionalFormatting>
  <conditionalFormatting sqref="AV296:AW296">
    <cfRule type="expression" dxfId="442" priority="169">
      <formula>INDIRECT(ADDRESS(ROW(),COLUMN()))=TRUNC(INDIRECT(ADDRESS(ROW(),COLUMN())))</formula>
    </cfRule>
  </conditionalFormatting>
  <conditionalFormatting sqref="AX299:BA300">
    <cfRule type="expression" dxfId="441" priority="168">
      <formula>INDIRECT(ADDRESS(ROW(),COLUMN()))=TRUNC(INDIRECT(ADDRESS(ROW(),COLUMN())))</formula>
    </cfRule>
  </conditionalFormatting>
  <conditionalFormatting sqref="S300">
    <cfRule type="expression" dxfId="440" priority="167">
      <formula>INDIRECT(ADDRESS(ROW(),COLUMN()))=TRUNC(INDIRECT(ADDRESS(ROW(),COLUMN())))</formula>
    </cfRule>
  </conditionalFormatting>
  <conditionalFormatting sqref="S299">
    <cfRule type="expression" dxfId="439" priority="166">
      <formula>INDIRECT(ADDRESS(ROW(),COLUMN()))=TRUNC(INDIRECT(ADDRESS(ROW(),COLUMN())))</formula>
    </cfRule>
  </conditionalFormatting>
  <conditionalFormatting sqref="T300:Y300">
    <cfRule type="expression" dxfId="438" priority="165">
      <formula>INDIRECT(ADDRESS(ROW(),COLUMN()))=TRUNC(INDIRECT(ADDRESS(ROW(),COLUMN())))</formula>
    </cfRule>
  </conditionalFormatting>
  <conditionalFormatting sqref="T299:Y299">
    <cfRule type="expression" dxfId="437" priority="164">
      <formula>INDIRECT(ADDRESS(ROW(),COLUMN()))=TRUNC(INDIRECT(ADDRESS(ROW(),COLUMN())))</formula>
    </cfRule>
  </conditionalFormatting>
  <conditionalFormatting sqref="Z300">
    <cfRule type="expression" dxfId="436" priority="163">
      <formula>INDIRECT(ADDRESS(ROW(),COLUMN()))=TRUNC(INDIRECT(ADDRESS(ROW(),COLUMN())))</formula>
    </cfRule>
  </conditionalFormatting>
  <conditionalFormatting sqref="Z299">
    <cfRule type="expression" dxfId="435" priority="162">
      <formula>INDIRECT(ADDRESS(ROW(),COLUMN()))=TRUNC(INDIRECT(ADDRESS(ROW(),COLUMN())))</formula>
    </cfRule>
  </conditionalFormatting>
  <conditionalFormatting sqref="AA300:AF300">
    <cfRule type="expression" dxfId="434" priority="161">
      <formula>INDIRECT(ADDRESS(ROW(),COLUMN()))=TRUNC(INDIRECT(ADDRESS(ROW(),COLUMN())))</formula>
    </cfRule>
  </conditionalFormatting>
  <conditionalFormatting sqref="AA299:AF299">
    <cfRule type="expression" dxfId="433" priority="160">
      <formula>INDIRECT(ADDRESS(ROW(),COLUMN()))=TRUNC(INDIRECT(ADDRESS(ROW(),COLUMN())))</formula>
    </cfRule>
  </conditionalFormatting>
  <conditionalFormatting sqref="AG300">
    <cfRule type="expression" dxfId="432" priority="159">
      <formula>INDIRECT(ADDRESS(ROW(),COLUMN()))=TRUNC(INDIRECT(ADDRESS(ROW(),COLUMN())))</formula>
    </cfRule>
  </conditionalFormatting>
  <conditionalFormatting sqref="AG299">
    <cfRule type="expression" dxfId="431" priority="158">
      <formula>INDIRECT(ADDRESS(ROW(),COLUMN()))=TRUNC(INDIRECT(ADDRESS(ROW(),COLUMN())))</formula>
    </cfRule>
  </conditionalFormatting>
  <conditionalFormatting sqref="AH300:AM300">
    <cfRule type="expression" dxfId="430" priority="157">
      <formula>INDIRECT(ADDRESS(ROW(),COLUMN()))=TRUNC(INDIRECT(ADDRESS(ROW(),COLUMN())))</formula>
    </cfRule>
  </conditionalFormatting>
  <conditionalFormatting sqref="AH299:AM299">
    <cfRule type="expression" dxfId="429" priority="156">
      <formula>INDIRECT(ADDRESS(ROW(),COLUMN()))=TRUNC(INDIRECT(ADDRESS(ROW(),COLUMN())))</formula>
    </cfRule>
  </conditionalFormatting>
  <conditionalFormatting sqref="AN300">
    <cfRule type="expression" dxfId="428" priority="155">
      <formula>INDIRECT(ADDRESS(ROW(),COLUMN()))=TRUNC(INDIRECT(ADDRESS(ROW(),COLUMN())))</formula>
    </cfRule>
  </conditionalFormatting>
  <conditionalFormatting sqref="AN299">
    <cfRule type="expression" dxfId="427" priority="154">
      <formula>INDIRECT(ADDRESS(ROW(),COLUMN()))=TRUNC(INDIRECT(ADDRESS(ROW(),COLUMN())))</formula>
    </cfRule>
  </conditionalFormatting>
  <conditionalFormatting sqref="AO300:AT300">
    <cfRule type="expression" dxfId="426" priority="153">
      <formula>INDIRECT(ADDRESS(ROW(),COLUMN()))=TRUNC(INDIRECT(ADDRESS(ROW(),COLUMN())))</formula>
    </cfRule>
  </conditionalFormatting>
  <conditionalFormatting sqref="AO299:AT299">
    <cfRule type="expression" dxfId="425" priority="152">
      <formula>INDIRECT(ADDRESS(ROW(),COLUMN()))=TRUNC(INDIRECT(ADDRESS(ROW(),COLUMN())))</formula>
    </cfRule>
  </conditionalFormatting>
  <conditionalFormatting sqref="AU300">
    <cfRule type="expression" dxfId="424" priority="151">
      <formula>INDIRECT(ADDRESS(ROW(),COLUMN()))=TRUNC(INDIRECT(ADDRESS(ROW(),COLUMN())))</formula>
    </cfRule>
  </conditionalFormatting>
  <conditionalFormatting sqref="AU299">
    <cfRule type="expression" dxfId="423" priority="150">
      <formula>INDIRECT(ADDRESS(ROW(),COLUMN()))=TRUNC(INDIRECT(ADDRESS(ROW(),COLUMN())))</formula>
    </cfRule>
  </conditionalFormatting>
  <conditionalFormatting sqref="AV300:AW300">
    <cfRule type="expression" dxfId="422" priority="149">
      <formula>INDIRECT(ADDRESS(ROW(),COLUMN()))=TRUNC(INDIRECT(ADDRESS(ROW(),COLUMN())))</formula>
    </cfRule>
  </conditionalFormatting>
  <conditionalFormatting sqref="AV299:AW299">
    <cfRule type="expression" dxfId="421" priority="148">
      <formula>INDIRECT(ADDRESS(ROW(),COLUMN()))=TRUNC(INDIRECT(ADDRESS(ROW(),COLUMN())))</formula>
    </cfRule>
  </conditionalFormatting>
  <conditionalFormatting sqref="AX302:BA303">
    <cfRule type="expression" dxfId="420" priority="147">
      <formula>INDIRECT(ADDRESS(ROW(),COLUMN()))=TRUNC(INDIRECT(ADDRESS(ROW(),COLUMN())))</formula>
    </cfRule>
  </conditionalFormatting>
  <conditionalFormatting sqref="S303">
    <cfRule type="expression" dxfId="419" priority="146">
      <formula>INDIRECT(ADDRESS(ROW(),COLUMN()))=TRUNC(INDIRECT(ADDRESS(ROW(),COLUMN())))</formula>
    </cfRule>
  </conditionalFormatting>
  <conditionalFormatting sqref="S302">
    <cfRule type="expression" dxfId="418" priority="145">
      <formula>INDIRECT(ADDRESS(ROW(),COLUMN()))=TRUNC(INDIRECT(ADDRESS(ROW(),COLUMN())))</formula>
    </cfRule>
  </conditionalFormatting>
  <conditionalFormatting sqref="T303:Y303">
    <cfRule type="expression" dxfId="417" priority="144">
      <formula>INDIRECT(ADDRESS(ROW(),COLUMN()))=TRUNC(INDIRECT(ADDRESS(ROW(),COLUMN())))</formula>
    </cfRule>
  </conditionalFormatting>
  <conditionalFormatting sqref="T302:Y302">
    <cfRule type="expression" dxfId="416" priority="143">
      <formula>INDIRECT(ADDRESS(ROW(),COLUMN()))=TRUNC(INDIRECT(ADDRESS(ROW(),COLUMN())))</formula>
    </cfRule>
  </conditionalFormatting>
  <conditionalFormatting sqref="Z303">
    <cfRule type="expression" dxfId="415" priority="142">
      <formula>INDIRECT(ADDRESS(ROW(),COLUMN()))=TRUNC(INDIRECT(ADDRESS(ROW(),COLUMN())))</formula>
    </cfRule>
  </conditionalFormatting>
  <conditionalFormatting sqref="Z302">
    <cfRule type="expression" dxfId="414" priority="141">
      <formula>INDIRECT(ADDRESS(ROW(),COLUMN()))=TRUNC(INDIRECT(ADDRESS(ROW(),COLUMN())))</formula>
    </cfRule>
  </conditionalFormatting>
  <conditionalFormatting sqref="AA303:AF303">
    <cfRule type="expression" dxfId="413" priority="140">
      <formula>INDIRECT(ADDRESS(ROW(),COLUMN()))=TRUNC(INDIRECT(ADDRESS(ROW(),COLUMN())))</formula>
    </cfRule>
  </conditionalFormatting>
  <conditionalFormatting sqref="AA302:AF302">
    <cfRule type="expression" dxfId="412" priority="139">
      <formula>INDIRECT(ADDRESS(ROW(),COLUMN()))=TRUNC(INDIRECT(ADDRESS(ROW(),COLUMN())))</formula>
    </cfRule>
  </conditionalFormatting>
  <conditionalFormatting sqref="AG303">
    <cfRule type="expression" dxfId="411" priority="138">
      <formula>INDIRECT(ADDRESS(ROW(),COLUMN()))=TRUNC(INDIRECT(ADDRESS(ROW(),COLUMN())))</formula>
    </cfRule>
  </conditionalFormatting>
  <conditionalFormatting sqref="AG302">
    <cfRule type="expression" dxfId="410" priority="137">
      <formula>INDIRECT(ADDRESS(ROW(),COLUMN()))=TRUNC(INDIRECT(ADDRESS(ROW(),COLUMN())))</formula>
    </cfRule>
  </conditionalFormatting>
  <conditionalFormatting sqref="AH303:AM303">
    <cfRule type="expression" dxfId="409" priority="136">
      <formula>INDIRECT(ADDRESS(ROW(),COLUMN()))=TRUNC(INDIRECT(ADDRESS(ROW(),COLUMN())))</formula>
    </cfRule>
  </conditionalFormatting>
  <conditionalFormatting sqref="AH302:AM302">
    <cfRule type="expression" dxfId="408" priority="135">
      <formula>INDIRECT(ADDRESS(ROW(),COLUMN()))=TRUNC(INDIRECT(ADDRESS(ROW(),COLUMN())))</formula>
    </cfRule>
  </conditionalFormatting>
  <conditionalFormatting sqref="AN303">
    <cfRule type="expression" dxfId="407" priority="134">
      <formula>INDIRECT(ADDRESS(ROW(),COLUMN()))=TRUNC(INDIRECT(ADDRESS(ROW(),COLUMN())))</formula>
    </cfRule>
  </conditionalFormatting>
  <conditionalFormatting sqref="AN302">
    <cfRule type="expression" dxfId="406" priority="133">
      <formula>INDIRECT(ADDRESS(ROW(),COLUMN()))=TRUNC(INDIRECT(ADDRESS(ROW(),COLUMN())))</formula>
    </cfRule>
  </conditionalFormatting>
  <conditionalFormatting sqref="AO303:AT303">
    <cfRule type="expression" dxfId="405" priority="132">
      <formula>INDIRECT(ADDRESS(ROW(),COLUMN()))=TRUNC(INDIRECT(ADDRESS(ROW(),COLUMN())))</formula>
    </cfRule>
  </conditionalFormatting>
  <conditionalFormatting sqref="AO302:AT302">
    <cfRule type="expression" dxfId="404" priority="131">
      <formula>INDIRECT(ADDRESS(ROW(),COLUMN()))=TRUNC(INDIRECT(ADDRESS(ROW(),COLUMN())))</formula>
    </cfRule>
  </conditionalFormatting>
  <conditionalFormatting sqref="AU303">
    <cfRule type="expression" dxfId="403" priority="130">
      <formula>INDIRECT(ADDRESS(ROW(),COLUMN()))=TRUNC(INDIRECT(ADDRESS(ROW(),COLUMN())))</formula>
    </cfRule>
  </conditionalFormatting>
  <conditionalFormatting sqref="AU302">
    <cfRule type="expression" dxfId="402" priority="129">
      <formula>INDIRECT(ADDRESS(ROW(),COLUMN()))=TRUNC(INDIRECT(ADDRESS(ROW(),COLUMN())))</formula>
    </cfRule>
  </conditionalFormatting>
  <conditionalFormatting sqref="AV303:AW303">
    <cfRule type="expression" dxfId="401" priority="128">
      <formula>INDIRECT(ADDRESS(ROW(),COLUMN()))=TRUNC(INDIRECT(ADDRESS(ROW(),COLUMN())))</formula>
    </cfRule>
  </conditionalFormatting>
  <conditionalFormatting sqref="AV302:AW302">
    <cfRule type="expression" dxfId="400" priority="127">
      <formula>INDIRECT(ADDRESS(ROW(),COLUMN()))=TRUNC(INDIRECT(ADDRESS(ROW(),COLUMN())))</formula>
    </cfRule>
  </conditionalFormatting>
  <conditionalFormatting sqref="AX305:BA306">
    <cfRule type="expression" dxfId="399" priority="126">
      <formula>INDIRECT(ADDRESS(ROW(),COLUMN()))=TRUNC(INDIRECT(ADDRESS(ROW(),COLUMN())))</formula>
    </cfRule>
  </conditionalFormatting>
  <conditionalFormatting sqref="S306">
    <cfRule type="expression" dxfId="398" priority="125">
      <formula>INDIRECT(ADDRESS(ROW(),COLUMN()))=TRUNC(INDIRECT(ADDRESS(ROW(),COLUMN())))</formula>
    </cfRule>
  </conditionalFormatting>
  <conditionalFormatting sqref="S305">
    <cfRule type="expression" dxfId="397" priority="124">
      <formula>INDIRECT(ADDRESS(ROW(),COLUMN()))=TRUNC(INDIRECT(ADDRESS(ROW(),COLUMN())))</formula>
    </cfRule>
  </conditionalFormatting>
  <conditionalFormatting sqref="T306:Y306">
    <cfRule type="expression" dxfId="396" priority="123">
      <formula>INDIRECT(ADDRESS(ROW(),COLUMN()))=TRUNC(INDIRECT(ADDRESS(ROW(),COLUMN())))</formula>
    </cfRule>
  </conditionalFormatting>
  <conditionalFormatting sqref="T305:Y305">
    <cfRule type="expression" dxfId="395" priority="122">
      <formula>INDIRECT(ADDRESS(ROW(),COLUMN()))=TRUNC(INDIRECT(ADDRESS(ROW(),COLUMN())))</formula>
    </cfRule>
  </conditionalFormatting>
  <conditionalFormatting sqref="Z306">
    <cfRule type="expression" dxfId="394" priority="121">
      <formula>INDIRECT(ADDRESS(ROW(),COLUMN()))=TRUNC(INDIRECT(ADDRESS(ROW(),COLUMN())))</formula>
    </cfRule>
  </conditionalFormatting>
  <conditionalFormatting sqref="Z305">
    <cfRule type="expression" dxfId="393" priority="120">
      <formula>INDIRECT(ADDRESS(ROW(),COLUMN()))=TRUNC(INDIRECT(ADDRESS(ROW(),COLUMN())))</formula>
    </cfRule>
  </conditionalFormatting>
  <conditionalFormatting sqref="AA306:AF306">
    <cfRule type="expression" dxfId="392" priority="119">
      <formula>INDIRECT(ADDRESS(ROW(),COLUMN()))=TRUNC(INDIRECT(ADDRESS(ROW(),COLUMN())))</formula>
    </cfRule>
  </conditionalFormatting>
  <conditionalFormatting sqref="AA305:AF305">
    <cfRule type="expression" dxfId="391" priority="118">
      <formula>INDIRECT(ADDRESS(ROW(),COLUMN()))=TRUNC(INDIRECT(ADDRESS(ROW(),COLUMN())))</formula>
    </cfRule>
  </conditionalFormatting>
  <conditionalFormatting sqref="AG306">
    <cfRule type="expression" dxfId="390" priority="117">
      <formula>INDIRECT(ADDRESS(ROW(),COLUMN()))=TRUNC(INDIRECT(ADDRESS(ROW(),COLUMN())))</formula>
    </cfRule>
  </conditionalFormatting>
  <conditionalFormatting sqref="AG305">
    <cfRule type="expression" dxfId="389" priority="116">
      <formula>INDIRECT(ADDRESS(ROW(),COLUMN()))=TRUNC(INDIRECT(ADDRESS(ROW(),COLUMN())))</formula>
    </cfRule>
  </conditionalFormatting>
  <conditionalFormatting sqref="AH306:AM306">
    <cfRule type="expression" dxfId="388" priority="115">
      <formula>INDIRECT(ADDRESS(ROW(),COLUMN()))=TRUNC(INDIRECT(ADDRESS(ROW(),COLUMN())))</formula>
    </cfRule>
  </conditionalFormatting>
  <conditionalFormatting sqref="AH305:AM305">
    <cfRule type="expression" dxfId="387" priority="114">
      <formula>INDIRECT(ADDRESS(ROW(),COLUMN()))=TRUNC(INDIRECT(ADDRESS(ROW(),COLUMN())))</formula>
    </cfRule>
  </conditionalFormatting>
  <conditionalFormatting sqref="AN306">
    <cfRule type="expression" dxfId="386" priority="113">
      <formula>INDIRECT(ADDRESS(ROW(),COLUMN()))=TRUNC(INDIRECT(ADDRESS(ROW(),COLUMN())))</formula>
    </cfRule>
  </conditionalFormatting>
  <conditionalFormatting sqref="AN305">
    <cfRule type="expression" dxfId="385" priority="112">
      <formula>INDIRECT(ADDRESS(ROW(),COLUMN()))=TRUNC(INDIRECT(ADDRESS(ROW(),COLUMN())))</formula>
    </cfRule>
  </conditionalFormatting>
  <conditionalFormatting sqref="AO306:AT306">
    <cfRule type="expression" dxfId="384" priority="111">
      <formula>INDIRECT(ADDRESS(ROW(),COLUMN()))=TRUNC(INDIRECT(ADDRESS(ROW(),COLUMN())))</formula>
    </cfRule>
  </conditionalFormatting>
  <conditionalFormatting sqref="AO305:AT305">
    <cfRule type="expression" dxfId="383" priority="110">
      <formula>INDIRECT(ADDRESS(ROW(),COLUMN()))=TRUNC(INDIRECT(ADDRESS(ROW(),COLUMN())))</formula>
    </cfRule>
  </conditionalFormatting>
  <conditionalFormatting sqref="AU306">
    <cfRule type="expression" dxfId="382" priority="109">
      <formula>INDIRECT(ADDRESS(ROW(),COLUMN()))=TRUNC(INDIRECT(ADDRESS(ROW(),COLUMN())))</formula>
    </cfRule>
  </conditionalFormatting>
  <conditionalFormatting sqref="AU305">
    <cfRule type="expression" dxfId="381" priority="108">
      <formula>INDIRECT(ADDRESS(ROW(),COLUMN()))=TRUNC(INDIRECT(ADDRESS(ROW(),COLUMN())))</formula>
    </cfRule>
  </conditionalFormatting>
  <conditionalFormatting sqref="AV306:AW306">
    <cfRule type="expression" dxfId="380" priority="107">
      <formula>INDIRECT(ADDRESS(ROW(),COLUMN()))=TRUNC(INDIRECT(ADDRESS(ROW(),COLUMN())))</formula>
    </cfRule>
  </conditionalFormatting>
  <conditionalFormatting sqref="AV305:AW305">
    <cfRule type="expression" dxfId="379" priority="106">
      <formula>INDIRECT(ADDRESS(ROW(),COLUMN()))=TRUNC(INDIRECT(ADDRESS(ROW(),COLUMN())))</formula>
    </cfRule>
  </conditionalFormatting>
  <conditionalFormatting sqref="AX308:BA309">
    <cfRule type="expression" dxfId="378" priority="105">
      <formula>INDIRECT(ADDRESS(ROW(),COLUMN()))=TRUNC(INDIRECT(ADDRESS(ROW(),COLUMN())))</formula>
    </cfRule>
  </conditionalFormatting>
  <conditionalFormatting sqref="S309">
    <cfRule type="expression" dxfId="377" priority="104">
      <formula>INDIRECT(ADDRESS(ROW(),COLUMN()))=TRUNC(INDIRECT(ADDRESS(ROW(),COLUMN())))</formula>
    </cfRule>
  </conditionalFormatting>
  <conditionalFormatting sqref="S308">
    <cfRule type="expression" dxfId="376" priority="103">
      <formula>INDIRECT(ADDRESS(ROW(),COLUMN()))=TRUNC(INDIRECT(ADDRESS(ROW(),COLUMN())))</formula>
    </cfRule>
  </conditionalFormatting>
  <conditionalFormatting sqref="T309:Y309">
    <cfRule type="expression" dxfId="375" priority="102">
      <formula>INDIRECT(ADDRESS(ROW(),COLUMN()))=TRUNC(INDIRECT(ADDRESS(ROW(),COLUMN())))</formula>
    </cfRule>
  </conditionalFormatting>
  <conditionalFormatting sqref="T308:Y308">
    <cfRule type="expression" dxfId="374" priority="101">
      <formula>INDIRECT(ADDRESS(ROW(),COLUMN()))=TRUNC(INDIRECT(ADDRESS(ROW(),COLUMN())))</formula>
    </cfRule>
  </conditionalFormatting>
  <conditionalFormatting sqref="Z309">
    <cfRule type="expression" dxfId="373" priority="100">
      <formula>INDIRECT(ADDRESS(ROW(),COLUMN()))=TRUNC(INDIRECT(ADDRESS(ROW(),COLUMN())))</formula>
    </cfRule>
  </conditionalFormatting>
  <conditionalFormatting sqref="Z308">
    <cfRule type="expression" dxfId="372" priority="99">
      <formula>INDIRECT(ADDRESS(ROW(),COLUMN()))=TRUNC(INDIRECT(ADDRESS(ROW(),COLUMN())))</formula>
    </cfRule>
  </conditionalFormatting>
  <conditionalFormatting sqref="AA309:AF309">
    <cfRule type="expression" dxfId="371" priority="98">
      <formula>INDIRECT(ADDRESS(ROW(),COLUMN()))=TRUNC(INDIRECT(ADDRESS(ROW(),COLUMN())))</formula>
    </cfRule>
  </conditionalFormatting>
  <conditionalFormatting sqref="AA308:AF308">
    <cfRule type="expression" dxfId="370" priority="97">
      <formula>INDIRECT(ADDRESS(ROW(),COLUMN()))=TRUNC(INDIRECT(ADDRESS(ROW(),COLUMN())))</formula>
    </cfRule>
  </conditionalFormatting>
  <conditionalFormatting sqref="AG309">
    <cfRule type="expression" dxfId="369" priority="96">
      <formula>INDIRECT(ADDRESS(ROW(),COLUMN()))=TRUNC(INDIRECT(ADDRESS(ROW(),COLUMN())))</formula>
    </cfRule>
  </conditionalFormatting>
  <conditionalFormatting sqref="AG308">
    <cfRule type="expression" dxfId="368" priority="95">
      <formula>INDIRECT(ADDRESS(ROW(),COLUMN()))=TRUNC(INDIRECT(ADDRESS(ROW(),COLUMN())))</formula>
    </cfRule>
  </conditionalFormatting>
  <conditionalFormatting sqref="AH309:AM309">
    <cfRule type="expression" dxfId="367" priority="94">
      <formula>INDIRECT(ADDRESS(ROW(),COLUMN()))=TRUNC(INDIRECT(ADDRESS(ROW(),COLUMN())))</formula>
    </cfRule>
  </conditionalFormatting>
  <conditionalFormatting sqref="AH308:AM308">
    <cfRule type="expression" dxfId="366" priority="93">
      <formula>INDIRECT(ADDRESS(ROW(),COLUMN()))=TRUNC(INDIRECT(ADDRESS(ROW(),COLUMN())))</formula>
    </cfRule>
  </conditionalFormatting>
  <conditionalFormatting sqref="AN309">
    <cfRule type="expression" dxfId="365" priority="92">
      <formula>INDIRECT(ADDRESS(ROW(),COLUMN()))=TRUNC(INDIRECT(ADDRESS(ROW(),COLUMN())))</formula>
    </cfRule>
  </conditionalFormatting>
  <conditionalFormatting sqref="AN308">
    <cfRule type="expression" dxfId="364" priority="91">
      <formula>INDIRECT(ADDRESS(ROW(),COLUMN()))=TRUNC(INDIRECT(ADDRESS(ROW(),COLUMN())))</formula>
    </cfRule>
  </conditionalFormatting>
  <conditionalFormatting sqref="AO309:AT309">
    <cfRule type="expression" dxfId="363" priority="90">
      <formula>INDIRECT(ADDRESS(ROW(),COLUMN()))=TRUNC(INDIRECT(ADDRESS(ROW(),COLUMN())))</formula>
    </cfRule>
  </conditionalFormatting>
  <conditionalFormatting sqref="AO308:AT308">
    <cfRule type="expression" dxfId="362" priority="89">
      <formula>INDIRECT(ADDRESS(ROW(),COLUMN()))=TRUNC(INDIRECT(ADDRESS(ROW(),COLUMN())))</formula>
    </cfRule>
  </conditionalFormatting>
  <conditionalFormatting sqref="AU309">
    <cfRule type="expression" dxfId="361" priority="88">
      <formula>INDIRECT(ADDRESS(ROW(),COLUMN()))=TRUNC(INDIRECT(ADDRESS(ROW(),COLUMN())))</formula>
    </cfRule>
  </conditionalFormatting>
  <conditionalFormatting sqref="AU308">
    <cfRule type="expression" dxfId="360" priority="87">
      <formula>INDIRECT(ADDRESS(ROW(),COLUMN()))=TRUNC(INDIRECT(ADDRESS(ROW(),COLUMN())))</formula>
    </cfRule>
  </conditionalFormatting>
  <conditionalFormatting sqref="AV309:AW309">
    <cfRule type="expression" dxfId="359" priority="86">
      <formula>INDIRECT(ADDRESS(ROW(),COLUMN()))=TRUNC(INDIRECT(ADDRESS(ROW(),COLUMN())))</formula>
    </cfRule>
  </conditionalFormatting>
  <conditionalFormatting sqref="AV308:AW308">
    <cfRule type="expression" dxfId="358" priority="85">
      <formula>INDIRECT(ADDRESS(ROW(),COLUMN()))=TRUNC(INDIRECT(ADDRESS(ROW(),COLUMN())))</formula>
    </cfRule>
  </conditionalFormatting>
  <conditionalFormatting sqref="AX311:BA312">
    <cfRule type="expression" dxfId="357" priority="84">
      <formula>INDIRECT(ADDRESS(ROW(),COLUMN()))=TRUNC(INDIRECT(ADDRESS(ROW(),COLUMN())))</formula>
    </cfRule>
  </conditionalFormatting>
  <conditionalFormatting sqref="S312">
    <cfRule type="expression" dxfId="356" priority="83">
      <formula>INDIRECT(ADDRESS(ROW(),COLUMN()))=TRUNC(INDIRECT(ADDRESS(ROW(),COLUMN())))</formula>
    </cfRule>
  </conditionalFormatting>
  <conditionalFormatting sqref="S311">
    <cfRule type="expression" dxfId="355" priority="82">
      <formula>INDIRECT(ADDRESS(ROW(),COLUMN()))=TRUNC(INDIRECT(ADDRESS(ROW(),COLUMN())))</formula>
    </cfRule>
  </conditionalFormatting>
  <conditionalFormatting sqref="T312:Y312">
    <cfRule type="expression" dxfId="354" priority="81">
      <formula>INDIRECT(ADDRESS(ROW(),COLUMN()))=TRUNC(INDIRECT(ADDRESS(ROW(),COLUMN())))</formula>
    </cfRule>
  </conditionalFormatting>
  <conditionalFormatting sqref="T311:Y311">
    <cfRule type="expression" dxfId="353" priority="80">
      <formula>INDIRECT(ADDRESS(ROW(),COLUMN()))=TRUNC(INDIRECT(ADDRESS(ROW(),COLUMN())))</formula>
    </cfRule>
  </conditionalFormatting>
  <conditionalFormatting sqref="Z312">
    <cfRule type="expression" dxfId="352" priority="79">
      <formula>INDIRECT(ADDRESS(ROW(),COLUMN()))=TRUNC(INDIRECT(ADDRESS(ROW(),COLUMN())))</formula>
    </cfRule>
  </conditionalFormatting>
  <conditionalFormatting sqref="Z311">
    <cfRule type="expression" dxfId="351" priority="78">
      <formula>INDIRECT(ADDRESS(ROW(),COLUMN()))=TRUNC(INDIRECT(ADDRESS(ROW(),COLUMN())))</formula>
    </cfRule>
  </conditionalFormatting>
  <conditionalFormatting sqref="AA312:AF312">
    <cfRule type="expression" dxfId="350" priority="77">
      <formula>INDIRECT(ADDRESS(ROW(),COLUMN()))=TRUNC(INDIRECT(ADDRESS(ROW(),COLUMN())))</formula>
    </cfRule>
  </conditionalFormatting>
  <conditionalFormatting sqref="AA311:AF311">
    <cfRule type="expression" dxfId="349" priority="76">
      <formula>INDIRECT(ADDRESS(ROW(),COLUMN()))=TRUNC(INDIRECT(ADDRESS(ROW(),COLUMN())))</formula>
    </cfRule>
  </conditionalFormatting>
  <conditionalFormatting sqref="AG312">
    <cfRule type="expression" dxfId="348" priority="75">
      <formula>INDIRECT(ADDRESS(ROW(),COLUMN()))=TRUNC(INDIRECT(ADDRESS(ROW(),COLUMN())))</formula>
    </cfRule>
  </conditionalFormatting>
  <conditionalFormatting sqref="AG311">
    <cfRule type="expression" dxfId="347" priority="74">
      <formula>INDIRECT(ADDRESS(ROW(),COLUMN()))=TRUNC(INDIRECT(ADDRESS(ROW(),COLUMN())))</formula>
    </cfRule>
  </conditionalFormatting>
  <conditionalFormatting sqref="AH312:AM312">
    <cfRule type="expression" dxfId="346" priority="73">
      <formula>INDIRECT(ADDRESS(ROW(),COLUMN()))=TRUNC(INDIRECT(ADDRESS(ROW(),COLUMN())))</formula>
    </cfRule>
  </conditionalFormatting>
  <conditionalFormatting sqref="AH311:AM311">
    <cfRule type="expression" dxfId="345" priority="72">
      <formula>INDIRECT(ADDRESS(ROW(),COLUMN()))=TRUNC(INDIRECT(ADDRESS(ROW(),COLUMN())))</formula>
    </cfRule>
  </conditionalFormatting>
  <conditionalFormatting sqref="AN312">
    <cfRule type="expression" dxfId="344" priority="71">
      <formula>INDIRECT(ADDRESS(ROW(),COLUMN()))=TRUNC(INDIRECT(ADDRESS(ROW(),COLUMN())))</formula>
    </cfRule>
  </conditionalFormatting>
  <conditionalFormatting sqref="AN311">
    <cfRule type="expression" dxfId="343" priority="70">
      <formula>INDIRECT(ADDRESS(ROW(),COLUMN()))=TRUNC(INDIRECT(ADDRESS(ROW(),COLUMN())))</formula>
    </cfRule>
  </conditionalFormatting>
  <conditionalFormatting sqref="AO312:AT312">
    <cfRule type="expression" dxfId="342" priority="69">
      <formula>INDIRECT(ADDRESS(ROW(),COLUMN()))=TRUNC(INDIRECT(ADDRESS(ROW(),COLUMN())))</formula>
    </cfRule>
  </conditionalFormatting>
  <conditionalFormatting sqref="AO311:AT311">
    <cfRule type="expression" dxfId="341" priority="68">
      <formula>INDIRECT(ADDRESS(ROW(),COLUMN()))=TRUNC(INDIRECT(ADDRESS(ROW(),COLUMN())))</formula>
    </cfRule>
  </conditionalFormatting>
  <conditionalFormatting sqref="AU312">
    <cfRule type="expression" dxfId="340" priority="67">
      <formula>INDIRECT(ADDRESS(ROW(),COLUMN()))=TRUNC(INDIRECT(ADDRESS(ROW(),COLUMN())))</formula>
    </cfRule>
  </conditionalFormatting>
  <conditionalFormatting sqref="AU311">
    <cfRule type="expression" dxfId="339" priority="66">
      <formula>INDIRECT(ADDRESS(ROW(),COLUMN()))=TRUNC(INDIRECT(ADDRESS(ROW(),COLUMN())))</formula>
    </cfRule>
  </conditionalFormatting>
  <conditionalFormatting sqref="AV312:AW312">
    <cfRule type="expression" dxfId="338" priority="65">
      <formula>INDIRECT(ADDRESS(ROW(),COLUMN()))=TRUNC(INDIRECT(ADDRESS(ROW(),COLUMN())))</formula>
    </cfRule>
  </conditionalFormatting>
  <conditionalFormatting sqref="AV311:AW311">
    <cfRule type="expression" dxfId="337" priority="64">
      <formula>INDIRECT(ADDRESS(ROW(),COLUMN()))=TRUNC(INDIRECT(ADDRESS(ROW(),COLUMN())))</formula>
    </cfRule>
  </conditionalFormatting>
  <conditionalFormatting sqref="AX314:BA315">
    <cfRule type="expression" dxfId="336" priority="63">
      <formula>INDIRECT(ADDRESS(ROW(),COLUMN()))=TRUNC(INDIRECT(ADDRESS(ROW(),COLUMN())))</formula>
    </cfRule>
  </conditionalFormatting>
  <conditionalFormatting sqref="S315">
    <cfRule type="expression" dxfId="335" priority="62">
      <formula>INDIRECT(ADDRESS(ROW(),COLUMN()))=TRUNC(INDIRECT(ADDRESS(ROW(),COLUMN())))</formula>
    </cfRule>
  </conditionalFormatting>
  <conditionalFormatting sqref="S314">
    <cfRule type="expression" dxfId="334" priority="61">
      <formula>INDIRECT(ADDRESS(ROW(),COLUMN()))=TRUNC(INDIRECT(ADDRESS(ROW(),COLUMN())))</formula>
    </cfRule>
  </conditionalFormatting>
  <conditionalFormatting sqref="T315:Y315">
    <cfRule type="expression" dxfId="333" priority="60">
      <formula>INDIRECT(ADDRESS(ROW(),COLUMN()))=TRUNC(INDIRECT(ADDRESS(ROW(),COLUMN())))</formula>
    </cfRule>
  </conditionalFormatting>
  <conditionalFormatting sqref="T314:Y314">
    <cfRule type="expression" dxfId="332" priority="59">
      <formula>INDIRECT(ADDRESS(ROW(),COLUMN()))=TRUNC(INDIRECT(ADDRESS(ROW(),COLUMN())))</formula>
    </cfRule>
  </conditionalFormatting>
  <conditionalFormatting sqref="Z315">
    <cfRule type="expression" dxfId="331" priority="58">
      <formula>INDIRECT(ADDRESS(ROW(),COLUMN()))=TRUNC(INDIRECT(ADDRESS(ROW(),COLUMN())))</formula>
    </cfRule>
  </conditionalFormatting>
  <conditionalFormatting sqref="Z314">
    <cfRule type="expression" dxfId="330" priority="57">
      <formula>INDIRECT(ADDRESS(ROW(),COLUMN()))=TRUNC(INDIRECT(ADDRESS(ROW(),COLUMN())))</formula>
    </cfRule>
  </conditionalFormatting>
  <conditionalFormatting sqref="AA315:AF315">
    <cfRule type="expression" dxfId="329" priority="56">
      <formula>INDIRECT(ADDRESS(ROW(),COLUMN()))=TRUNC(INDIRECT(ADDRESS(ROW(),COLUMN())))</formula>
    </cfRule>
  </conditionalFormatting>
  <conditionalFormatting sqref="AA314:AF314">
    <cfRule type="expression" dxfId="328" priority="55">
      <formula>INDIRECT(ADDRESS(ROW(),COLUMN()))=TRUNC(INDIRECT(ADDRESS(ROW(),COLUMN())))</formula>
    </cfRule>
  </conditionalFormatting>
  <conditionalFormatting sqref="AG315">
    <cfRule type="expression" dxfId="327" priority="54">
      <formula>INDIRECT(ADDRESS(ROW(),COLUMN()))=TRUNC(INDIRECT(ADDRESS(ROW(),COLUMN())))</formula>
    </cfRule>
  </conditionalFormatting>
  <conditionalFormatting sqref="AG314">
    <cfRule type="expression" dxfId="326" priority="53">
      <formula>INDIRECT(ADDRESS(ROW(),COLUMN()))=TRUNC(INDIRECT(ADDRESS(ROW(),COLUMN())))</formula>
    </cfRule>
  </conditionalFormatting>
  <conditionalFormatting sqref="AH315:AM315">
    <cfRule type="expression" dxfId="325" priority="52">
      <formula>INDIRECT(ADDRESS(ROW(),COLUMN()))=TRUNC(INDIRECT(ADDRESS(ROW(),COLUMN())))</formula>
    </cfRule>
  </conditionalFormatting>
  <conditionalFormatting sqref="AH314:AM314">
    <cfRule type="expression" dxfId="324" priority="51">
      <formula>INDIRECT(ADDRESS(ROW(),COLUMN()))=TRUNC(INDIRECT(ADDRESS(ROW(),COLUMN())))</formula>
    </cfRule>
  </conditionalFormatting>
  <conditionalFormatting sqref="AN315">
    <cfRule type="expression" dxfId="323" priority="50">
      <formula>INDIRECT(ADDRESS(ROW(),COLUMN()))=TRUNC(INDIRECT(ADDRESS(ROW(),COLUMN())))</formula>
    </cfRule>
  </conditionalFormatting>
  <conditionalFormatting sqref="AN314">
    <cfRule type="expression" dxfId="322" priority="49">
      <formula>INDIRECT(ADDRESS(ROW(),COLUMN()))=TRUNC(INDIRECT(ADDRESS(ROW(),COLUMN())))</formula>
    </cfRule>
  </conditionalFormatting>
  <conditionalFormatting sqref="AO315:AT315">
    <cfRule type="expression" dxfId="321" priority="48">
      <formula>INDIRECT(ADDRESS(ROW(),COLUMN()))=TRUNC(INDIRECT(ADDRESS(ROW(),COLUMN())))</formula>
    </cfRule>
  </conditionalFormatting>
  <conditionalFormatting sqref="AO314:AT314">
    <cfRule type="expression" dxfId="320" priority="47">
      <formula>INDIRECT(ADDRESS(ROW(),COLUMN()))=TRUNC(INDIRECT(ADDRESS(ROW(),COLUMN())))</formula>
    </cfRule>
  </conditionalFormatting>
  <conditionalFormatting sqref="AU315">
    <cfRule type="expression" dxfId="319" priority="46">
      <formula>INDIRECT(ADDRESS(ROW(),COLUMN()))=TRUNC(INDIRECT(ADDRESS(ROW(),COLUMN())))</formula>
    </cfRule>
  </conditionalFormatting>
  <conditionalFormatting sqref="AU314">
    <cfRule type="expression" dxfId="318" priority="45">
      <formula>INDIRECT(ADDRESS(ROW(),COLUMN()))=TRUNC(INDIRECT(ADDRESS(ROW(),COLUMN())))</formula>
    </cfRule>
  </conditionalFormatting>
  <conditionalFormatting sqref="AV315:AW315">
    <cfRule type="expression" dxfId="317" priority="44">
      <formula>INDIRECT(ADDRESS(ROW(),COLUMN()))=TRUNC(INDIRECT(ADDRESS(ROW(),COLUMN())))</formula>
    </cfRule>
  </conditionalFormatting>
  <conditionalFormatting sqref="AV314:AW314">
    <cfRule type="expression" dxfId="316" priority="43">
      <formula>INDIRECT(ADDRESS(ROW(),COLUMN()))=TRUNC(INDIRECT(ADDRESS(ROW(),COLUMN())))</formula>
    </cfRule>
  </conditionalFormatting>
  <conditionalFormatting sqref="AX317:BA318">
    <cfRule type="expression" dxfId="315" priority="42">
      <formula>INDIRECT(ADDRESS(ROW(),COLUMN()))=TRUNC(INDIRECT(ADDRESS(ROW(),COLUMN())))</formula>
    </cfRule>
  </conditionalFormatting>
  <conditionalFormatting sqref="S318">
    <cfRule type="expression" dxfId="314" priority="41">
      <formula>INDIRECT(ADDRESS(ROW(),COLUMN()))=TRUNC(INDIRECT(ADDRESS(ROW(),COLUMN())))</formula>
    </cfRule>
  </conditionalFormatting>
  <conditionalFormatting sqref="S317">
    <cfRule type="expression" dxfId="313" priority="40">
      <formula>INDIRECT(ADDRESS(ROW(),COLUMN()))=TRUNC(INDIRECT(ADDRESS(ROW(),COLUMN())))</formula>
    </cfRule>
  </conditionalFormatting>
  <conditionalFormatting sqref="T318:Y318">
    <cfRule type="expression" dxfId="312" priority="39">
      <formula>INDIRECT(ADDRESS(ROW(),COLUMN()))=TRUNC(INDIRECT(ADDRESS(ROW(),COLUMN())))</formula>
    </cfRule>
  </conditionalFormatting>
  <conditionalFormatting sqref="T317:Y317">
    <cfRule type="expression" dxfId="311" priority="38">
      <formula>INDIRECT(ADDRESS(ROW(),COLUMN()))=TRUNC(INDIRECT(ADDRESS(ROW(),COLUMN())))</formula>
    </cfRule>
  </conditionalFormatting>
  <conditionalFormatting sqref="Z318">
    <cfRule type="expression" dxfId="310" priority="37">
      <formula>INDIRECT(ADDRESS(ROW(),COLUMN()))=TRUNC(INDIRECT(ADDRESS(ROW(),COLUMN())))</formula>
    </cfRule>
  </conditionalFormatting>
  <conditionalFormatting sqref="Z317">
    <cfRule type="expression" dxfId="309" priority="36">
      <formula>INDIRECT(ADDRESS(ROW(),COLUMN()))=TRUNC(INDIRECT(ADDRESS(ROW(),COLUMN())))</formula>
    </cfRule>
  </conditionalFormatting>
  <conditionalFormatting sqref="AA318:AF318">
    <cfRule type="expression" dxfId="308" priority="35">
      <formula>INDIRECT(ADDRESS(ROW(),COLUMN()))=TRUNC(INDIRECT(ADDRESS(ROW(),COLUMN())))</formula>
    </cfRule>
  </conditionalFormatting>
  <conditionalFormatting sqref="AA317:AF317">
    <cfRule type="expression" dxfId="307" priority="34">
      <formula>INDIRECT(ADDRESS(ROW(),COLUMN()))=TRUNC(INDIRECT(ADDRESS(ROW(),COLUMN())))</formula>
    </cfRule>
  </conditionalFormatting>
  <conditionalFormatting sqref="AG318">
    <cfRule type="expression" dxfId="306" priority="33">
      <formula>INDIRECT(ADDRESS(ROW(),COLUMN()))=TRUNC(INDIRECT(ADDRESS(ROW(),COLUMN())))</formula>
    </cfRule>
  </conditionalFormatting>
  <conditionalFormatting sqref="AG317">
    <cfRule type="expression" dxfId="305" priority="32">
      <formula>INDIRECT(ADDRESS(ROW(),COLUMN()))=TRUNC(INDIRECT(ADDRESS(ROW(),COLUMN())))</formula>
    </cfRule>
  </conditionalFormatting>
  <conditionalFormatting sqref="AH318:AM318">
    <cfRule type="expression" dxfId="304" priority="31">
      <formula>INDIRECT(ADDRESS(ROW(),COLUMN()))=TRUNC(INDIRECT(ADDRESS(ROW(),COLUMN())))</formula>
    </cfRule>
  </conditionalFormatting>
  <conditionalFormatting sqref="AH317:AM317">
    <cfRule type="expression" dxfId="303" priority="30">
      <formula>INDIRECT(ADDRESS(ROW(),COLUMN()))=TRUNC(INDIRECT(ADDRESS(ROW(),COLUMN())))</formula>
    </cfRule>
  </conditionalFormatting>
  <conditionalFormatting sqref="AN318">
    <cfRule type="expression" dxfId="302" priority="29">
      <formula>INDIRECT(ADDRESS(ROW(),COLUMN()))=TRUNC(INDIRECT(ADDRESS(ROW(),COLUMN())))</formula>
    </cfRule>
  </conditionalFormatting>
  <conditionalFormatting sqref="AN317">
    <cfRule type="expression" dxfId="301" priority="28">
      <formula>INDIRECT(ADDRESS(ROW(),COLUMN()))=TRUNC(INDIRECT(ADDRESS(ROW(),COLUMN())))</formula>
    </cfRule>
  </conditionalFormatting>
  <conditionalFormatting sqref="AO318:AT318">
    <cfRule type="expression" dxfId="300" priority="27">
      <formula>INDIRECT(ADDRESS(ROW(),COLUMN()))=TRUNC(INDIRECT(ADDRESS(ROW(),COLUMN())))</formula>
    </cfRule>
  </conditionalFormatting>
  <conditionalFormatting sqref="AO317:AT317">
    <cfRule type="expression" dxfId="299" priority="26">
      <formula>INDIRECT(ADDRESS(ROW(),COLUMN()))=TRUNC(INDIRECT(ADDRESS(ROW(),COLUMN())))</formula>
    </cfRule>
  </conditionalFormatting>
  <conditionalFormatting sqref="AU318">
    <cfRule type="expression" dxfId="298" priority="25">
      <formula>INDIRECT(ADDRESS(ROW(),COLUMN()))=TRUNC(INDIRECT(ADDRESS(ROW(),COLUMN())))</formula>
    </cfRule>
  </conditionalFormatting>
  <conditionalFormatting sqref="AU317">
    <cfRule type="expression" dxfId="297" priority="24">
      <formula>INDIRECT(ADDRESS(ROW(),COLUMN()))=TRUNC(INDIRECT(ADDRESS(ROW(),COLUMN())))</formula>
    </cfRule>
  </conditionalFormatting>
  <conditionalFormatting sqref="AV318:AW318">
    <cfRule type="expression" dxfId="296" priority="23">
      <formula>INDIRECT(ADDRESS(ROW(),COLUMN()))=TRUNC(INDIRECT(ADDRESS(ROW(),COLUMN())))</formula>
    </cfRule>
  </conditionalFormatting>
  <conditionalFormatting sqref="AV317:AW317">
    <cfRule type="expression" dxfId="295" priority="22">
      <formula>INDIRECT(ADDRESS(ROW(),COLUMN()))=TRUNC(INDIRECT(ADDRESS(ROW(),COLUMN())))</formula>
    </cfRule>
  </conditionalFormatting>
  <conditionalFormatting sqref="AX320:BA321">
    <cfRule type="expression" dxfId="294" priority="21">
      <formula>INDIRECT(ADDRESS(ROW(),COLUMN()))=TRUNC(INDIRECT(ADDRESS(ROW(),COLUMN())))</formula>
    </cfRule>
  </conditionalFormatting>
  <conditionalFormatting sqref="S321">
    <cfRule type="expression" dxfId="293" priority="20">
      <formula>INDIRECT(ADDRESS(ROW(),COLUMN()))=TRUNC(INDIRECT(ADDRESS(ROW(),COLUMN())))</formula>
    </cfRule>
  </conditionalFormatting>
  <conditionalFormatting sqref="S320">
    <cfRule type="expression" dxfId="292" priority="19">
      <formula>INDIRECT(ADDRESS(ROW(),COLUMN()))=TRUNC(INDIRECT(ADDRESS(ROW(),COLUMN())))</formula>
    </cfRule>
  </conditionalFormatting>
  <conditionalFormatting sqref="T321:Y321">
    <cfRule type="expression" dxfId="291" priority="18">
      <formula>INDIRECT(ADDRESS(ROW(),COLUMN()))=TRUNC(INDIRECT(ADDRESS(ROW(),COLUMN())))</formula>
    </cfRule>
  </conditionalFormatting>
  <conditionalFormatting sqref="T320:Y320">
    <cfRule type="expression" dxfId="290" priority="17">
      <formula>INDIRECT(ADDRESS(ROW(),COLUMN()))=TRUNC(INDIRECT(ADDRESS(ROW(),COLUMN())))</formula>
    </cfRule>
  </conditionalFormatting>
  <conditionalFormatting sqref="Z321">
    <cfRule type="expression" dxfId="289" priority="16">
      <formula>INDIRECT(ADDRESS(ROW(),COLUMN()))=TRUNC(INDIRECT(ADDRESS(ROW(),COLUMN())))</formula>
    </cfRule>
  </conditionalFormatting>
  <conditionalFormatting sqref="Z320">
    <cfRule type="expression" dxfId="288" priority="15">
      <formula>INDIRECT(ADDRESS(ROW(),COLUMN()))=TRUNC(INDIRECT(ADDRESS(ROW(),COLUMN())))</formula>
    </cfRule>
  </conditionalFormatting>
  <conditionalFormatting sqref="AA321:AF321">
    <cfRule type="expression" dxfId="287" priority="14">
      <formula>INDIRECT(ADDRESS(ROW(),COLUMN()))=TRUNC(INDIRECT(ADDRESS(ROW(),COLUMN())))</formula>
    </cfRule>
  </conditionalFormatting>
  <conditionalFormatting sqref="AA320:AF320">
    <cfRule type="expression" dxfId="286" priority="13">
      <formula>INDIRECT(ADDRESS(ROW(),COLUMN()))=TRUNC(INDIRECT(ADDRESS(ROW(),COLUMN())))</formula>
    </cfRule>
  </conditionalFormatting>
  <conditionalFormatting sqref="AG321">
    <cfRule type="expression" dxfId="285" priority="12">
      <formula>INDIRECT(ADDRESS(ROW(),COLUMN()))=TRUNC(INDIRECT(ADDRESS(ROW(),COLUMN())))</formula>
    </cfRule>
  </conditionalFormatting>
  <conditionalFormatting sqref="AG320">
    <cfRule type="expression" dxfId="284" priority="11">
      <formula>INDIRECT(ADDRESS(ROW(),COLUMN()))=TRUNC(INDIRECT(ADDRESS(ROW(),COLUMN())))</formula>
    </cfRule>
  </conditionalFormatting>
  <conditionalFormatting sqref="AH321:AM321">
    <cfRule type="expression" dxfId="283" priority="10">
      <formula>INDIRECT(ADDRESS(ROW(),COLUMN()))=TRUNC(INDIRECT(ADDRESS(ROW(),COLUMN())))</formula>
    </cfRule>
  </conditionalFormatting>
  <conditionalFormatting sqref="AH320:AM320">
    <cfRule type="expression" dxfId="282" priority="9">
      <formula>INDIRECT(ADDRESS(ROW(),COLUMN()))=TRUNC(INDIRECT(ADDRESS(ROW(),COLUMN())))</formula>
    </cfRule>
  </conditionalFormatting>
  <conditionalFormatting sqref="AN321">
    <cfRule type="expression" dxfId="281" priority="8">
      <formula>INDIRECT(ADDRESS(ROW(),COLUMN()))=TRUNC(INDIRECT(ADDRESS(ROW(),COLUMN())))</formula>
    </cfRule>
  </conditionalFormatting>
  <conditionalFormatting sqref="AN320">
    <cfRule type="expression" dxfId="280" priority="7">
      <formula>INDIRECT(ADDRESS(ROW(),COLUMN()))=TRUNC(INDIRECT(ADDRESS(ROW(),COLUMN())))</formula>
    </cfRule>
  </conditionalFormatting>
  <conditionalFormatting sqref="AO321:AT321">
    <cfRule type="expression" dxfId="279" priority="6">
      <formula>INDIRECT(ADDRESS(ROW(),COLUMN()))=TRUNC(INDIRECT(ADDRESS(ROW(),COLUMN())))</formula>
    </cfRule>
  </conditionalFormatting>
  <conditionalFormatting sqref="AO320:AT320">
    <cfRule type="expression" dxfId="278" priority="5">
      <formula>INDIRECT(ADDRESS(ROW(),COLUMN()))=TRUNC(INDIRECT(ADDRESS(ROW(),COLUMN())))</formula>
    </cfRule>
  </conditionalFormatting>
  <conditionalFormatting sqref="AU321">
    <cfRule type="expression" dxfId="277" priority="4">
      <formula>INDIRECT(ADDRESS(ROW(),COLUMN()))=TRUNC(INDIRECT(ADDRESS(ROW(),COLUMN())))</formula>
    </cfRule>
  </conditionalFormatting>
  <conditionalFormatting sqref="AU320">
    <cfRule type="expression" dxfId="276" priority="3">
      <formula>INDIRECT(ADDRESS(ROW(),COLUMN()))=TRUNC(INDIRECT(ADDRESS(ROW(),COLUMN())))</formula>
    </cfRule>
  </conditionalFormatting>
  <conditionalFormatting sqref="AV321:AW321">
    <cfRule type="expression" dxfId="275" priority="2">
      <formula>INDIRECT(ADDRESS(ROW(),COLUMN()))=TRUNC(INDIRECT(ADDRESS(ROW(),COLUMN())))</formula>
    </cfRule>
  </conditionalFormatting>
  <conditionalFormatting sqref="AV320:AW320">
    <cfRule type="expression" dxfId="274" priority="1">
      <formula>INDIRECT(ADDRESS(ROW(),COLUMN()))=TRUNC(INDIRECT(ADDRESS(ROW(),COLUMN())))</formula>
    </cfRule>
  </conditionalFormatting>
  <dataValidations count="8">
    <dataValidation type="decimal" allowBlank="1" showInputMessage="1" showErrorMessage="1" error="入力可能範囲　32～40" sqref="AX6">
      <formula1>32</formula1>
      <formula2>40</formula2>
    </dataValidation>
    <dataValidation type="list" allowBlank="1" showInputMessage="1" sqref="G22:G321">
      <formula1>"A, B, C, D"</formula1>
    </dataValidation>
    <dataValidation type="list" allowBlank="1" showInputMessage="1" sqref="S22:AW22 S25:AW25 S28:AW28 S31:AW31 S34:AW34 S37:AW37 S40:AW40 S43:AW43 S46:AW46 S49:AW49 S52:AW52 S55:AW55 S58:AW58 S61:AW61 S64:AW64 S67:AW67 S70:AW70 S73:AW73 S76:AW76 S79:AW79 S82:AW82 S85:AW85 S88:AW88 S91:AW91 S94:AW94 S97:AW97 S100:AW100 S103:AW103 S106:AW106 S109:AW109 S112:AW112 S115:AW115 S118:AW118 S121:AW121 S124:AW124 S127:AW127 S130:AW130 S133:AW133 S136:AW136 S139:AW139 S142:AW142 S145:AW145 S148:AW148 S151:AW151 S154:AW154 S157:AW157 S160:AW160 S163:AW163 S166:AW166 S169:AW169 S172:AW172 S175:AW175 S178:AW178 S181:AW181 S184:AW184 S187:AW187 S190:AW190 S193:AW193 S196:AW196 S199:AW199 S202:AW202 S205:AW205 S208:AW208 S211:AW211 S214:AW214 S217:AW217 S220:AW220 S223:AW223 S226:AW226 S229:AW229 S232:AW232 S235:AW235 S238:AW238 S241:AW241 S244:AW244 S247:AW247 S250:AW250 S253:AW253 S256:AW256 S259:AW259 S262:AW262 S265:AW265 S268:AW268 S271:AW271 S274:AW274 S277:AW277 S280:AW280 S283:AW283 S286:AW286 S289:AW289 S292:AW292 S295:AW295 S298:AW298 S301:AW301 S304:AW304 S307:AW307 S310:AW310 S313:AW313 S316:AW316 S319:AW319">
      <formula1>シフト記号表</formula1>
    </dataValidation>
    <dataValidation type="list" allowBlank="1" showInputMessage="1" showErrorMessage="1" sqref="BB4:BE4">
      <formula1>"予定,実績,予定・実績"</formula1>
    </dataValidation>
    <dataValidation type="list" errorStyle="warning" allowBlank="1" showInputMessage="1" showErrorMessage="1" error="リストにない場合のみ、入力してください。" sqref="H22:K321">
      <formula1>INDIRECT(C22)</formula1>
    </dataValidation>
    <dataValidation type="list" allowBlank="1" showInputMessage="1" showErrorMessage="1" sqref="C52 C49 C22 C25 C28 C31 C34 C37 C40 C43 C46 C55 C58 C61 C64 C67 C70 C73 C76 C79 C82 C85 C88 C91 C94 C97 C100 C103 C106 C109 C112 C115 C118 C121 C124 C127 C130 C133 C136 C139 C142 C145 C148 C151 C154 C157 C160 C163 C166 C169 C172 C175 C178 C181 C184 C187 C190 C193 C196 C199 C202 C205 C208 C211 C214 C217 C220 C223 C226 C229 C232 C235 C238 C241 C244 C247 C250 C253 C256 C259 C262 C265 C268 C271 C274 C277 C280 C283 C286 C289 C292 C295 C298 C301 C304 C307 C310 C313 C316 C319">
      <formula1>職種</formula1>
    </dataValidation>
    <dataValidation type="list" allowBlank="1" showInputMessage="1" showErrorMessage="1" sqref="BB3:BE3">
      <formula1>"４週,暦月"</formula1>
    </dataValidation>
    <dataValidation type="list" allowBlank="1" showInputMessage="1" showErrorMessage="1" sqref="AC3">
      <formula1>#REF!</formula1>
    </dataValidation>
  </dataValidations>
  <printOptions horizontalCentered="1"/>
  <pageMargins left="0.15748031496062992" right="0.15748031496062992" top="0.31496062992125984" bottom="0.15748031496062992" header="0.31496062992125984" footer="0.31496062992125984"/>
  <pageSetup paperSize="9" scale="12" orientation="portrait" r:id="rId1"/>
  <headerFooter>
    <oddFooter>&amp;R&amp;14&amp;P/&amp;N</oddFooter>
  </headerFooter>
  <extLst>
    <ext xmlns:x14="http://schemas.microsoft.com/office/spreadsheetml/2009/9/main" uri="{CCE6A557-97BC-4b89-ADB6-D9C93CAAB3DF}">
      <x14:dataValidations xmlns:xm="http://schemas.microsoft.com/office/excel/2006/main" count="1">
        <x14:dataValidation type="list" allowBlank="1" showInputMessage="1">
          <x14:formula1>
            <xm:f>プルダウン・リスト!$C$4:$C$8</xm:f>
          </x14:formula1>
          <xm:sqref>AP1:BE1</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U80"/>
  <sheetViews>
    <sheetView showGridLines="0" view="pageBreakPreview" zoomScale="55" zoomScaleNormal="70" zoomScaleSheetLayoutView="55" workbookViewId="0">
      <selection activeCell="H22" sqref="H22:K24"/>
    </sheetView>
  </sheetViews>
  <sheetFormatPr defaultColWidth="4.3984375" defaultRowHeight="20.25" customHeight="1" x14ac:dyDescent="0.2"/>
  <cols>
    <col min="1" max="1" width="1.59765625" style="214" customWidth="1"/>
    <col min="2" max="5" width="5.69921875" style="214" customWidth="1"/>
    <col min="6" max="6" width="16.5" style="214" hidden="1" customWidth="1"/>
    <col min="7" max="58" width="5.59765625" style="214" customWidth="1"/>
    <col min="59" max="16384" width="4.3984375" style="214"/>
  </cols>
  <sheetData>
    <row r="1" spans="2:64" s="150" customFormat="1" ht="20.25" customHeight="1" x14ac:dyDescent="0.2">
      <c r="C1" s="151" t="s">
        <v>305</v>
      </c>
      <c r="D1" s="151"/>
      <c r="E1" s="151"/>
      <c r="F1" s="151"/>
      <c r="G1" s="151"/>
      <c r="H1" s="152" t="s">
        <v>306</v>
      </c>
      <c r="J1" s="152"/>
      <c r="L1" s="151"/>
      <c r="M1" s="151"/>
      <c r="N1" s="151"/>
      <c r="O1" s="151"/>
      <c r="P1" s="151"/>
      <c r="Q1" s="151"/>
      <c r="R1" s="151"/>
      <c r="AM1" s="153"/>
      <c r="AN1" s="154"/>
      <c r="AO1" s="154" t="s">
        <v>307</v>
      </c>
      <c r="AP1" s="1375" t="s">
        <v>308</v>
      </c>
      <c r="AQ1" s="1376"/>
      <c r="AR1" s="1376"/>
      <c r="AS1" s="1376"/>
      <c r="AT1" s="1376"/>
      <c r="AU1" s="1376"/>
      <c r="AV1" s="1376"/>
      <c r="AW1" s="1376"/>
      <c r="AX1" s="1376"/>
      <c r="AY1" s="1376"/>
      <c r="AZ1" s="1376"/>
      <c r="BA1" s="1376"/>
      <c r="BB1" s="1376"/>
      <c r="BC1" s="1376"/>
      <c r="BD1" s="1376"/>
      <c r="BE1" s="1376"/>
      <c r="BF1" s="154" t="s">
        <v>194</v>
      </c>
    </row>
    <row r="2" spans="2:64" s="150" customFormat="1" ht="20.25" customHeight="1" x14ac:dyDescent="0.2">
      <c r="C2" s="151"/>
      <c r="D2" s="151"/>
      <c r="E2" s="151"/>
      <c r="F2" s="151"/>
      <c r="G2" s="151"/>
      <c r="J2" s="152"/>
      <c r="L2" s="151"/>
      <c r="M2" s="151"/>
      <c r="N2" s="151"/>
      <c r="O2" s="151"/>
      <c r="P2" s="151"/>
      <c r="Q2" s="151"/>
      <c r="R2" s="151"/>
      <c r="Y2" s="155" t="s">
        <v>309</v>
      </c>
      <c r="Z2" s="1377"/>
      <c r="AA2" s="1377"/>
      <c r="AB2" s="155" t="s">
        <v>310</v>
      </c>
      <c r="AC2" s="1378" t="str">
        <f>IF(Z2=0,"",YEAR(DATE(2018+Z2,1,1)))</f>
        <v/>
      </c>
      <c r="AD2" s="1378"/>
      <c r="AE2" s="156" t="s">
        <v>311</v>
      </c>
      <c r="AF2" s="156" t="s">
        <v>178</v>
      </c>
      <c r="AG2" s="1377"/>
      <c r="AH2" s="1377"/>
      <c r="AI2" s="156" t="s">
        <v>312</v>
      </c>
      <c r="AM2" s="153"/>
      <c r="AN2" s="154"/>
      <c r="AO2" s="154" t="s">
        <v>313</v>
      </c>
      <c r="AP2" s="1377"/>
      <c r="AQ2" s="1377"/>
      <c r="AR2" s="1377"/>
      <c r="AS2" s="1377"/>
      <c r="AT2" s="1377"/>
      <c r="AU2" s="1377"/>
      <c r="AV2" s="1377"/>
      <c r="AW2" s="1377"/>
      <c r="AX2" s="1377"/>
      <c r="AY2" s="1377"/>
      <c r="AZ2" s="1377"/>
      <c r="BA2" s="1377"/>
      <c r="BB2" s="1377"/>
      <c r="BC2" s="1377"/>
      <c r="BD2" s="1377"/>
      <c r="BE2" s="1377"/>
      <c r="BF2" s="154" t="s">
        <v>194</v>
      </c>
    </row>
    <row r="3" spans="2:64" s="163" customFormat="1" ht="20.25" customHeight="1" x14ac:dyDescent="0.2">
      <c r="B3" s="157"/>
      <c r="C3" s="157"/>
      <c r="D3" s="157"/>
      <c r="E3" s="157"/>
      <c r="F3" s="157"/>
      <c r="G3" s="158"/>
      <c r="H3" s="157"/>
      <c r="I3" s="157"/>
      <c r="J3" s="158"/>
      <c r="K3" s="157"/>
      <c r="L3" s="159"/>
      <c r="M3" s="159"/>
      <c r="N3" s="159"/>
      <c r="O3" s="159"/>
      <c r="P3" s="159"/>
      <c r="Q3" s="159"/>
      <c r="R3" s="159"/>
      <c r="S3" s="157"/>
      <c r="T3" s="157"/>
      <c r="U3" s="157"/>
      <c r="V3" s="157"/>
      <c r="W3" s="157"/>
      <c r="X3" s="157"/>
      <c r="Y3" s="157"/>
      <c r="Z3" s="160"/>
      <c r="AA3" s="160"/>
      <c r="AB3" s="161"/>
      <c r="AC3" s="162"/>
      <c r="AD3" s="161"/>
      <c r="AE3" s="157"/>
      <c r="AF3" s="157"/>
      <c r="AG3" s="157"/>
      <c r="AH3" s="157"/>
      <c r="AI3" s="157"/>
      <c r="AJ3" s="157"/>
      <c r="AK3" s="157"/>
      <c r="AL3" s="157"/>
      <c r="AM3" s="157"/>
      <c r="AN3" s="157"/>
      <c r="AO3" s="157"/>
      <c r="AP3" s="157"/>
      <c r="AQ3" s="157"/>
      <c r="AR3" s="157"/>
      <c r="AS3" s="157"/>
      <c r="AT3" s="157"/>
      <c r="BA3" s="164" t="s">
        <v>314</v>
      </c>
      <c r="BB3" s="1366"/>
      <c r="BC3" s="1367"/>
      <c r="BD3" s="1367"/>
      <c r="BE3" s="1368"/>
      <c r="BF3" s="154"/>
    </row>
    <row r="4" spans="2:64" s="163" customFormat="1" ht="19.2" x14ac:dyDescent="0.2">
      <c r="B4" s="157"/>
      <c r="C4" s="157"/>
      <c r="D4" s="157"/>
      <c r="E4" s="157"/>
      <c r="F4" s="157"/>
      <c r="G4" s="158"/>
      <c r="H4" s="157"/>
      <c r="I4" s="157"/>
      <c r="J4" s="158"/>
      <c r="K4" s="157"/>
      <c r="L4" s="159"/>
      <c r="M4" s="159"/>
      <c r="N4" s="159"/>
      <c r="O4" s="159"/>
      <c r="P4" s="159"/>
      <c r="Q4" s="159"/>
      <c r="R4" s="159"/>
      <c r="S4" s="157"/>
      <c r="T4" s="157"/>
      <c r="U4" s="157"/>
      <c r="V4" s="157"/>
      <c r="W4" s="157"/>
      <c r="X4" s="157"/>
      <c r="Y4" s="157"/>
      <c r="Z4" s="165"/>
      <c r="AA4" s="165"/>
      <c r="AB4" s="157"/>
      <c r="AC4" s="157"/>
      <c r="AD4" s="157"/>
      <c r="AE4" s="157"/>
      <c r="AF4" s="157"/>
      <c r="AG4" s="166"/>
      <c r="AH4" s="166"/>
      <c r="AI4" s="166"/>
      <c r="AJ4" s="166"/>
      <c r="AK4" s="166"/>
      <c r="AL4" s="166"/>
      <c r="AM4" s="166"/>
      <c r="AN4" s="166"/>
      <c r="AO4" s="166"/>
      <c r="AP4" s="166"/>
      <c r="AQ4" s="166"/>
      <c r="AR4" s="166"/>
      <c r="AS4" s="166"/>
      <c r="AT4" s="166"/>
      <c r="AU4" s="150"/>
      <c r="AV4" s="150"/>
      <c r="AW4" s="150"/>
      <c r="AX4" s="150"/>
      <c r="AY4" s="150"/>
      <c r="AZ4" s="150"/>
      <c r="BA4" s="164" t="s">
        <v>315</v>
      </c>
      <c r="BB4" s="1366"/>
      <c r="BC4" s="1367"/>
      <c r="BD4" s="1367"/>
      <c r="BE4" s="1368"/>
      <c r="BF4" s="167"/>
    </row>
    <row r="5" spans="2:64" s="163" customFormat="1" ht="6.75" customHeight="1" x14ac:dyDescent="0.2">
      <c r="B5" s="157"/>
      <c r="C5" s="168"/>
      <c r="D5" s="168"/>
      <c r="E5" s="168"/>
      <c r="F5" s="168"/>
      <c r="G5" s="169"/>
      <c r="H5" s="168"/>
      <c r="I5" s="168"/>
      <c r="J5" s="169"/>
      <c r="K5" s="168"/>
      <c r="L5" s="170"/>
      <c r="M5" s="170"/>
      <c r="N5" s="170"/>
      <c r="O5" s="170"/>
      <c r="P5" s="170"/>
      <c r="Q5" s="170"/>
      <c r="R5" s="170"/>
      <c r="S5" s="168"/>
      <c r="T5" s="168"/>
      <c r="U5" s="168"/>
      <c r="V5" s="168"/>
      <c r="W5" s="168"/>
      <c r="X5" s="168"/>
      <c r="Y5" s="168"/>
      <c r="Z5" s="171"/>
      <c r="AA5" s="171"/>
      <c r="AB5" s="168"/>
      <c r="AC5" s="168"/>
      <c r="AD5" s="168"/>
      <c r="AE5" s="168"/>
      <c r="AF5" s="157"/>
      <c r="AG5" s="166"/>
      <c r="AH5" s="166"/>
      <c r="AI5" s="166"/>
      <c r="AJ5" s="166"/>
      <c r="AK5" s="166"/>
      <c r="AL5" s="166"/>
      <c r="AM5" s="166"/>
      <c r="AN5" s="166"/>
      <c r="AO5" s="166"/>
      <c r="AP5" s="166"/>
      <c r="AQ5" s="166"/>
      <c r="AR5" s="166"/>
      <c r="AS5" s="166"/>
      <c r="AT5" s="166"/>
      <c r="AU5" s="150"/>
      <c r="AV5" s="150"/>
      <c r="AW5" s="150"/>
      <c r="AX5" s="150"/>
      <c r="AY5" s="150"/>
      <c r="AZ5" s="150"/>
      <c r="BA5" s="150"/>
      <c r="BB5" s="150"/>
      <c r="BC5" s="150"/>
      <c r="BD5" s="150"/>
      <c r="BE5" s="167"/>
      <c r="BF5" s="167"/>
    </row>
    <row r="6" spans="2:64" s="163" customFormat="1" ht="20.25" customHeight="1" x14ac:dyDescent="0.2">
      <c r="B6" s="157"/>
      <c r="C6" s="168"/>
      <c r="D6" s="168"/>
      <c r="E6" s="168"/>
      <c r="F6" s="168"/>
      <c r="G6" s="169"/>
      <c r="H6" s="168"/>
      <c r="I6" s="168"/>
      <c r="J6" s="169"/>
      <c r="K6" s="168"/>
      <c r="L6" s="170"/>
      <c r="M6" s="170"/>
      <c r="N6" s="170"/>
      <c r="O6" s="170"/>
      <c r="P6" s="170"/>
      <c r="Q6" s="170"/>
      <c r="R6" s="170"/>
      <c r="S6" s="168"/>
      <c r="T6" s="168"/>
      <c r="U6" s="168"/>
      <c r="V6" s="168"/>
      <c r="W6" s="168"/>
      <c r="X6" s="168"/>
      <c r="Y6" s="168"/>
      <c r="Z6" s="171"/>
      <c r="AA6" s="171"/>
      <c r="AB6" s="168"/>
      <c r="AC6" s="168"/>
      <c r="AD6" s="168"/>
      <c r="AE6" s="168"/>
      <c r="AF6" s="157"/>
      <c r="AG6" s="166"/>
      <c r="AH6" s="166"/>
      <c r="AI6" s="166"/>
      <c r="AJ6" s="166"/>
      <c r="AK6" s="166"/>
      <c r="AL6" s="166" t="s">
        <v>316</v>
      </c>
      <c r="AM6" s="166"/>
      <c r="AN6" s="166"/>
      <c r="AO6" s="166"/>
      <c r="AP6" s="166"/>
      <c r="AQ6" s="166"/>
      <c r="AR6" s="166"/>
      <c r="AS6" s="166"/>
      <c r="AT6" s="172"/>
      <c r="AU6" s="172"/>
      <c r="AV6" s="173"/>
      <c r="AW6" s="166"/>
      <c r="AX6" s="1369"/>
      <c r="AY6" s="1370"/>
      <c r="AZ6" s="173" t="s">
        <v>317</v>
      </c>
      <c r="BA6" s="166"/>
      <c r="BB6" s="1369"/>
      <c r="BC6" s="1370"/>
      <c r="BD6" s="173" t="s">
        <v>318</v>
      </c>
      <c r="BE6" s="166"/>
      <c r="BF6" s="167"/>
    </row>
    <row r="7" spans="2:64" s="163" customFormat="1" ht="6.75" customHeight="1" x14ac:dyDescent="0.2">
      <c r="B7" s="157"/>
      <c r="C7" s="168"/>
      <c r="D7" s="168"/>
      <c r="E7" s="168"/>
      <c r="F7" s="168"/>
      <c r="G7" s="169"/>
      <c r="H7" s="168"/>
      <c r="I7" s="168"/>
      <c r="J7" s="169"/>
      <c r="K7" s="168"/>
      <c r="L7" s="170"/>
      <c r="M7" s="170"/>
      <c r="N7" s="170"/>
      <c r="O7" s="170"/>
      <c r="P7" s="170"/>
      <c r="Q7" s="170"/>
      <c r="R7" s="170"/>
      <c r="S7" s="168"/>
      <c r="T7" s="168"/>
      <c r="U7" s="168"/>
      <c r="V7" s="168"/>
      <c r="W7" s="168"/>
      <c r="X7" s="168"/>
      <c r="Y7" s="168"/>
      <c r="Z7" s="171"/>
      <c r="AA7" s="171"/>
      <c r="AB7" s="168"/>
      <c r="AC7" s="168"/>
      <c r="AD7" s="168"/>
      <c r="AE7" s="168"/>
      <c r="AF7" s="157"/>
      <c r="AG7" s="166"/>
      <c r="AH7" s="166"/>
      <c r="AI7" s="166"/>
      <c r="AJ7" s="166"/>
      <c r="AK7" s="166"/>
      <c r="AL7" s="166"/>
      <c r="AM7" s="166"/>
      <c r="AN7" s="166"/>
      <c r="AO7" s="166"/>
      <c r="AP7" s="166"/>
      <c r="AQ7" s="166"/>
      <c r="AR7" s="166"/>
      <c r="AS7" s="166"/>
      <c r="AT7" s="166"/>
      <c r="AU7" s="150"/>
      <c r="AV7" s="150"/>
      <c r="AW7" s="150"/>
      <c r="AX7" s="150"/>
      <c r="AY7" s="150"/>
      <c r="AZ7" s="150"/>
      <c r="BA7" s="150"/>
      <c r="BB7" s="150"/>
      <c r="BC7" s="150"/>
      <c r="BD7" s="150"/>
      <c r="BE7" s="167"/>
      <c r="BF7" s="167"/>
    </row>
    <row r="8" spans="2:64" s="163" customFormat="1" ht="20.25" customHeight="1" x14ac:dyDescent="0.2">
      <c r="B8" s="174"/>
      <c r="C8" s="174"/>
      <c r="D8" s="174"/>
      <c r="E8" s="174"/>
      <c r="F8" s="174"/>
      <c r="G8" s="175"/>
      <c r="H8" s="175"/>
      <c r="I8" s="175"/>
      <c r="J8" s="174"/>
      <c r="K8" s="174"/>
      <c r="L8" s="175"/>
      <c r="M8" s="175"/>
      <c r="N8" s="175"/>
      <c r="O8" s="174"/>
      <c r="P8" s="175"/>
      <c r="Q8" s="175"/>
      <c r="R8" s="175"/>
      <c r="S8" s="176"/>
      <c r="T8" s="177"/>
      <c r="U8" s="177"/>
      <c r="V8" s="178"/>
      <c r="W8" s="157"/>
      <c r="X8" s="157"/>
      <c r="Y8" s="157"/>
      <c r="Z8" s="171"/>
      <c r="AA8" s="179"/>
      <c r="AB8" s="169"/>
      <c r="AC8" s="171"/>
      <c r="AD8" s="171"/>
      <c r="AE8" s="171"/>
      <c r="AF8" s="180"/>
      <c r="AG8" s="181"/>
      <c r="AH8" s="181"/>
      <c r="AI8" s="181"/>
      <c r="AJ8" s="182"/>
      <c r="AK8" s="170"/>
      <c r="AL8" s="179"/>
      <c r="AM8" s="179"/>
      <c r="AN8" s="169"/>
      <c r="AO8" s="172"/>
      <c r="AP8" s="172"/>
      <c r="AQ8" s="172"/>
      <c r="AR8" s="183"/>
      <c r="AS8" s="183"/>
      <c r="AT8" s="166"/>
      <c r="AU8" s="184"/>
      <c r="AV8" s="184"/>
      <c r="AW8" s="185"/>
      <c r="AX8" s="150"/>
      <c r="AY8" s="150" t="s">
        <v>319</v>
      </c>
      <c r="AZ8" s="150"/>
      <c r="BA8" s="150"/>
      <c r="BB8" s="1371" t="e">
        <f>DAY(EOMONTH(DATE(AC2,AG2,1),0))</f>
        <v>#VALUE!</v>
      </c>
      <c r="BC8" s="1372"/>
      <c r="BD8" s="150" t="s">
        <v>179</v>
      </c>
      <c r="BE8" s="150"/>
      <c r="BF8" s="150"/>
      <c r="BJ8" s="154"/>
      <c r="BK8" s="154"/>
      <c r="BL8" s="154"/>
    </row>
    <row r="9" spans="2:64" s="163" customFormat="1" ht="6" customHeight="1" x14ac:dyDescent="0.2">
      <c r="B9" s="186"/>
      <c r="C9" s="186"/>
      <c r="D9" s="186"/>
      <c r="E9" s="186"/>
      <c r="F9" s="186"/>
      <c r="G9" s="174"/>
      <c r="H9" s="175"/>
      <c r="I9" s="172"/>
      <c r="J9" s="172"/>
      <c r="K9" s="186"/>
      <c r="L9" s="174"/>
      <c r="M9" s="175"/>
      <c r="N9" s="172"/>
      <c r="O9" s="172"/>
      <c r="P9" s="174"/>
      <c r="Q9" s="172"/>
      <c r="R9" s="186"/>
      <c r="S9" s="172"/>
      <c r="T9" s="172"/>
      <c r="U9" s="172"/>
      <c r="V9" s="172"/>
      <c r="W9" s="157"/>
      <c r="X9" s="157"/>
      <c r="Y9" s="157"/>
      <c r="Z9" s="168"/>
      <c r="AA9" s="182"/>
      <c r="AB9" s="182"/>
      <c r="AC9" s="168"/>
      <c r="AD9" s="168"/>
      <c r="AE9" s="168"/>
      <c r="AF9" s="187"/>
      <c r="AG9" s="171"/>
      <c r="AH9" s="182"/>
      <c r="AI9" s="168"/>
      <c r="AJ9" s="181"/>
      <c r="AK9" s="182"/>
      <c r="AL9" s="182"/>
      <c r="AM9" s="182"/>
      <c r="AN9" s="182"/>
      <c r="AO9" s="168"/>
      <c r="AP9" s="166"/>
      <c r="AQ9" s="188"/>
      <c r="AR9" s="188"/>
      <c r="AS9" s="188"/>
      <c r="AT9" s="166"/>
      <c r="AU9" s="150"/>
      <c r="AV9" s="150"/>
      <c r="AW9" s="150"/>
      <c r="AX9" s="150"/>
      <c r="AY9" s="150"/>
      <c r="AZ9" s="150"/>
      <c r="BA9" s="150"/>
      <c r="BB9" s="150"/>
      <c r="BC9" s="150"/>
      <c r="BD9" s="150"/>
      <c r="BE9" s="150"/>
      <c r="BF9" s="150"/>
      <c r="BJ9" s="154"/>
      <c r="BK9" s="154"/>
      <c r="BL9" s="154"/>
    </row>
    <row r="10" spans="2:64" s="163" customFormat="1" ht="19.2" x14ac:dyDescent="0.2">
      <c r="B10" s="174"/>
      <c r="C10" s="174"/>
      <c r="D10" s="174"/>
      <c r="E10" s="174"/>
      <c r="F10" s="174"/>
      <c r="G10" s="175"/>
      <c r="H10" s="175"/>
      <c r="I10" s="175"/>
      <c r="J10" s="174"/>
      <c r="K10" s="174"/>
      <c r="L10" s="175"/>
      <c r="M10" s="175"/>
      <c r="N10" s="175"/>
      <c r="O10" s="174"/>
      <c r="P10" s="175"/>
      <c r="Q10" s="175"/>
      <c r="R10" s="175"/>
      <c r="S10" s="176"/>
      <c r="T10" s="177"/>
      <c r="U10" s="177"/>
      <c r="V10" s="178"/>
      <c r="W10" s="157"/>
      <c r="X10" s="157"/>
      <c r="Y10" s="157"/>
      <c r="Z10" s="171"/>
      <c r="AA10" s="179"/>
      <c r="AB10" s="169"/>
      <c r="AC10" s="171"/>
      <c r="AD10" s="171"/>
      <c r="AE10" s="171"/>
      <c r="AF10" s="187"/>
      <c r="AG10" s="181"/>
      <c r="AH10" s="181"/>
      <c r="AI10" s="181"/>
      <c r="AJ10" s="182"/>
      <c r="AK10" s="170"/>
      <c r="AL10" s="179"/>
      <c r="AM10" s="166"/>
      <c r="AN10" s="166"/>
      <c r="AO10" s="189"/>
      <c r="AP10" s="189"/>
      <c r="AQ10" s="189"/>
      <c r="AR10" s="173"/>
      <c r="AS10" s="188"/>
      <c r="AT10" s="188"/>
      <c r="AU10" s="190"/>
      <c r="AV10" s="191"/>
      <c r="AW10" s="191"/>
      <c r="AX10" s="192"/>
      <c r="AY10" s="192"/>
      <c r="AZ10" s="167" t="s">
        <v>320</v>
      </c>
      <c r="BA10" s="191"/>
      <c r="BB10" s="1369"/>
      <c r="BC10" s="1373"/>
      <c r="BD10" s="1370"/>
      <c r="BE10" s="193" t="s">
        <v>321</v>
      </c>
      <c r="BF10" s="150"/>
      <c r="BJ10" s="154"/>
      <c r="BK10" s="154"/>
      <c r="BL10" s="154"/>
    </row>
    <row r="11" spans="2:64" s="163" customFormat="1" ht="6" customHeight="1" x14ac:dyDescent="0.2">
      <c r="B11" s="186"/>
      <c r="C11" s="186"/>
      <c r="D11" s="186"/>
      <c r="E11" s="186"/>
      <c r="F11" s="194"/>
      <c r="G11" s="186"/>
      <c r="H11" s="186"/>
      <c r="I11" s="186"/>
      <c r="J11" s="186"/>
      <c r="K11" s="174"/>
      <c r="L11" s="175"/>
      <c r="M11" s="172"/>
      <c r="N11" s="172"/>
      <c r="O11" s="174"/>
      <c r="P11" s="172"/>
      <c r="Q11" s="186"/>
      <c r="R11" s="172"/>
      <c r="S11" s="172"/>
      <c r="T11" s="172"/>
      <c r="U11" s="172"/>
      <c r="V11" s="194"/>
      <c r="W11" s="157"/>
      <c r="X11" s="157"/>
      <c r="Y11" s="157"/>
      <c r="Z11" s="168"/>
      <c r="AA11" s="182"/>
      <c r="AB11" s="182"/>
      <c r="AC11" s="168"/>
      <c r="AD11" s="168"/>
      <c r="AE11" s="168"/>
      <c r="AF11" s="187"/>
      <c r="AG11" s="171"/>
      <c r="AH11" s="181"/>
      <c r="AI11" s="182"/>
      <c r="AJ11" s="181"/>
      <c r="AK11" s="182"/>
      <c r="AL11" s="182"/>
      <c r="AM11" s="182"/>
      <c r="AN11" s="182"/>
      <c r="AO11" s="186"/>
      <c r="AP11" s="186"/>
      <c r="AQ11" s="174"/>
      <c r="AR11" s="195"/>
      <c r="AS11" s="188"/>
      <c r="AT11" s="188"/>
      <c r="AU11" s="190"/>
      <c r="AV11" s="191"/>
      <c r="AW11" s="191"/>
      <c r="AX11" s="192"/>
      <c r="AY11" s="192"/>
      <c r="AZ11" s="191"/>
      <c r="BA11" s="191"/>
      <c r="BB11" s="196"/>
      <c r="BC11" s="196"/>
      <c r="BD11" s="196"/>
      <c r="BE11" s="193"/>
      <c r="BF11" s="150"/>
      <c r="BJ11" s="154"/>
      <c r="BK11" s="154"/>
      <c r="BL11" s="154"/>
    </row>
    <row r="12" spans="2:64" s="163" customFormat="1" ht="20.25" customHeight="1" x14ac:dyDescent="0.2">
      <c r="B12" s="197"/>
      <c r="C12" s="197"/>
      <c r="D12" s="197"/>
      <c r="E12" s="197"/>
      <c r="F12" s="197"/>
      <c r="G12" s="197"/>
      <c r="H12" s="197"/>
      <c r="I12" s="197"/>
      <c r="J12" s="197"/>
      <c r="K12" s="197"/>
      <c r="L12" s="197"/>
      <c r="M12" s="197"/>
      <c r="N12" s="197"/>
      <c r="O12" s="197"/>
      <c r="P12" s="197"/>
      <c r="Q12" s="197"/>
      <c r="R12" s="197"/>
      <c r="S12" s="197"/>
      <c r="T12" s="197"/>
      <c r="U12" s="197"/>
      <c r="V12" s="197"/>
      <c r="W12" s="157"/>
      <c r="X12" s="157"/>
      <c r="Y12" s="157"/>
      <c r="Z12" s="174"/>
      <c r="AA12" s="198"/>
      <c r="AB12" s="198"/>
      <c r="AC12" s="174"/>
      <c r="AD12" s="171"/>
      <c r="AE12" s="171"/>
      <c r="AF12" s="180"/>
      <c r="AG12" s="169"/>
      <c r="AH12" s="181"/>
      <c r="AI12" s="182"/>
      <c r="AJ12" s="181"/>
      <c r="AK12" s="182"/>
      <c r="AL12" s="182"/>
      <c r="AM12" s="182"/>
      <c r="AN12" s="182"/>
      <c r="AO12" s="1374"/>
      <c r="AP12" s="1374"/>
      <c r="AQ12" s="1374"/>
      <c r="AR12" s="173"/>
      <c r="AS12" s="188"/>
      <c r="AT12" s="188"/>
      <c r="AU12" s="190"/>
      <c r="AV12" s="191"/>
      <c r="AW12" s="191"/>
      <c r="AX12" s="192"/>
      <c r="AY12" s="192"/>
      <c r="AZ12" s="191"/>
      <c r="BA12" s="191"/>
      <c r="BB12" s="1369"/>
      <c r="BC12" s="1373"/>
      <c r="BD12" s="1370"/>
      <c r="BE12" s="199" t="s">
        <v>322</v>
      </c>
      <c r="BF12" s="150"/>
      <c r="BJ12" s="154"/>
      <c r="BK12" s="154"/>
      <c r="BL12" s="154"/>
    </row>
    <row r="13" spans="2:64" s="163" customFormat="1" ht="6.75" customHeight="1" x14ac:dyDescent="0.2">
      <c r="B13" s="197"/>
      <c r="C13" s="197"/>
      <c r="D13" s="197"/>
      <c r="E13" s="197"/>
      <c r="F13" s="197"/>
      <c r="G13" s="197"/>
      <c r="H13" s="197"/>
      <c r="I13" s="197"/>
      <c r="J13" s="197"/>
      <c r="K13" s="197"/>
      <c r="L13" s="197"/>
      <c r="M13" s="197"/>
      <c r="N13" s="197"/>
      <c r="O13" s="197"/>
      <c r="P13" s="197"/>
      <c r="Q13" s="197"/>
      <c r="R13" s="197"/>
      <c r="S13" s="197"/>
      <c r="T13" s="197"/>
      <c r="U13" s="197"/>
      <c r="V13" s="197"/>
      <c r="W13" s="157"/>
      <c r="X13" s="157"/>
      <c r="Y13" s="157"/>
      <c r="Z13" s="175"/>
      <c r="AA13" s="200"/>
      <c r="AB13" s="200"/>
      <c r="AC13" s="175"/>
      <c r="AD13" s="181"/>
      <c r="AE13" s="181"/>
      <c r="AF13" s="187"/>
      <c r="AG13" s="166"/>
      <c r="AH13" s="166"/>
      <c r="AI13" s="166"/>
      <c r="AJ13" s="166"/>
      <c r="AK13" s="166"/>
      <c r="AL13" s="166"/>
      <c r="AM13" s="166"/>
      <c r="AN13" s="166"/>
      <c r="AO13" s="186"/>
      <c r="AP13" s="186"/>
      <c r="AQ13" s="186"/>
      <c r="AR13" s="166"/>
      <c r="AS13" s="188"/>
      <c r="AT13" s="188"/>
      <c r="AU13" s="190"/>
      <c r="AV13" s="191"/>
      <c r="AW13" s="191"/>
      <c r="AX13" s="192"/>
      <c r="AY13" s="192"/>
      <c r="AZ13" s="191"/>
      <c r="BA13" s="191"/>
      <c r="BB13" s="196"/>
      <c r="BC13" s="196"/>
      <c r="BD13" s="196"/>
      <c r="BE13" s="193"/>
      <c r="BF13" s="150"/>
      <c r="BJ13" s="154"/>
      <c r="BK13" s="154"/>
      <c r="BL13" s="154"/>
    </row>
    <row r="14" spans="2:64" s="163" customFormat="1" ht="19.2" x14ac:dyDescent="0.2">
      <c r="B14" s="197"/>
      <c r="C14" s="197"/>
      <c r="D14" s="197"/>
      <c r="E14" s="197"/>
      <c r="F14" s="197"/>
      <c r="G14" s="197"/>
      <c r="H14" s="197"/>
      <c r="I14" s="197"/>
      <c r="J14" s="197"/>
      <c r="K14" s="197"/>
      <c r="L14" s="197"/>
      <c r="M14" s="197"/>
      <c r="N14" s="197"/>
      <c r="O14" s="197"/>
      <c r="P14" s="197"/>
      <c r="Q14" s="197"/>
      <c r="R14" s="197"/>
      <c r="S14" s="197"/>
      <c r="T14" s="197"/>
      <c r="U14" s="197"/>
      <c r="V14" s="197"/>
      <c r="W14" s="157"/>
      <c r="X14" s="157"/>
      <c r="Y14" s="157"/>
      <c r="Z14" s="174"/>
      <c r="AA14" s="198"/>
      <c r="AB14" s="198"/>
      <c r="AC14" s="174"/>
      <c r="AD14" s="171"/>
      <c r="AE14" s="171"/>
      <c r="AF14" s="187"/>
      <c r="AG14" s="166"/>
      <c r="AH14" s="166"/>
      <c r="AI14" s="166"/>
      <c r="AJ14" s="166"/>
      <c r="AK14" s="166"/>
      <c r="AL14" s="166"/>
      <c r="AM14" s="166"/>
      <c r="AN14" s="166"/>
      <c r="AO14" s="172"/>
      <c r="AP14" s="172"/>
      <c r="AQ14" s="172"/>
      <c r="AR14" s="166"/>
      <c r="AS14" s="188"/>
      <c r="AT14" s="201" t="s">
        <v>323</v>
      </c>
      <c r="AU14" s="1400"/>
      <c r="AV14" s="1401"/>
      <c r="AW14" s="1402"/>
      <c r="AX14" s="196" t="s">
        <v>324</v>
      </c>
      <c r="AY14" s="1400"/>
      <c r="AZ14" s="1401"/>
      <c r="BA14" s="1402"/>
      <c r="BB14" s="202" t="s">
        <v>325</v>
      </c>
      <c r="BC14" s="1403">
        <f>(AY14-AU14)*24</f>
        <v>0</v>
      </c>
      <c r="BD14" s="1404"/>
      <c r="BE14" s="203" t="s">
        <v>326</v>
      </c>
      <c r="BF14" s="196"/>
      <c r="BJ14" s="154"/>
      <c r="BK14" s="154"/>
      <c r="BL14" s="154"/>
    </row>
    <row r="15" spans="2:64" s="163" customFormat="1" ht="6.75" customHeight="1" x14ac:dyDescent="0.2">
      <c r="B15" s="157"/>
      <c r="C15" s="183"/>
      <c r="D15" s="183"/>
      <c r="E15" s="183"/>
      <c r="F15" s="183"/>
      <c r="G15" s="168"/>
      <c r="H15" s="168"/>
      <c r="I15" s="170"/>
      <c r="J15" s="171"/>
      <c r="K15" s="181"/>
      <c r="L15" s="182"/>
      <c r="M15" s="182"/>
      <c r="N15" s="171"/>
      <c r="O15" s="182"/>
      <c r="P15" s="168"/>
      <c r="Q15" s="181"/>
      <c r="R15" s="182"/>
      <c r="S15" s="182"/>
      <c r="T15" s="182"/>
      <c r="U15" s="182"/>
      <c r="V15" s="168"/>
      <c r="W15" s="170"/>
      <c r="X15" s="204"/>
      <c r="Y15" s="204"/>
      <c r="Z15" s="169"/>
      <c r="AA15" s="171"/>
      <c r="AB15" s="170"/>
      <c r="AC15" s="171"/>
      <c r="AD15" s="181"/>
      <c r="AE15" s="182"/>
      <c r="AF15" s="187"/>
      <c r="AG15" s="180"/>
      <c r="AH15" s="205"/>
      <c r="AI15" s="187"/>
      <c r="AJ15" s="205"/>
      <c r="AK15" s="187"/>
      <c r="AL15" s="187"/>
      <c r="AM15" s="187"/>
      <c r="AN15" s="187"/>
      <c r="AO15" s="206"/>
      <c r="AP15" s="157"/>
      <c r="AQ15" s="165"/>
      <c r="AR15" s="165"/>
      <c r="AS15" s="165"/>
      <c r="AT15" s="165"/>
      <c r="AU15" s="207"/>
      <c r="AV15" s="208"/>
      <c r="AW15" s="208"/>
      <c r="AX15" s="209"/>
      <c r="AY15" s="209"/>
      <c r="AZ15" s="208"/>
      <c r="BA15" s="208"/>
      <c r="BB15" s="210"/>
      <c r="BC15" s="210"/>
      <c r="BD15" s="210"/>
      <c r="BE15" s="211"/>
      <c r="BJ15" s="154"/>
      <c r="BK15" s="154"/>
      <c r="BL15" s="154"/>
    </row>
    <row r="16" spans="2:64" ht="8.4" customHeight="1" thickBot="1" x14ac:dyDescent="0.25">
      <c r="B16" s="212"/>
      <c r="C16" s="213"/>
      <c r="D16" s="213"/>
      <c r="E16" s="213"/>
      <c r="F16" s="213"/>
      <c r="G16" s="213"/>
      <c r="H16" s="212"/>
      <c r="I16" s="212"/>
      <c r="J16" s="212"/>
      <c r="K16" s="212"/>
      <c r="L16" s="212"/>
      <c r="M16" s="212"/>
      <c r="N16" s="212"/>
      <c r="O16" s="212"/>
      <c r="P16" s="212"/>
      <c r="Q16" s="212"/>
      <c r="R16" s="212"/>
      <c r="S16" s="212"/>
      <c r="T16" s="212"/>
      <c r="U16" s="212"/>
      <c r="V16" s="212"/>
      <c r="W16" s="212"/>
      <c r="X16" s="213"/>
      <c r="Y16" s="212"/>
      <c r="Z16" s="212"/>
      <c r="AA16" s="212"/>
      <c r="AB16" s="212"/>
      <c r="AC16" s="212"/>
      <c r="AD16" s="212"/>
      <c r="AE16" s="212"/>
      <c r="AF16" s="212"/>
      <c r="AG16" s="212"/>
      <c r="AH16" s="212"/>
      <c r="AI16" s="212"/>
      <c r="AJ16" s="212"/>
      <c r="AK16" s="212"/>
      <c r="AL16" s="212"/>
      <c r="AM16" s="212"/>
      <c r="AN16" s="213"/>
      <c r="AO16" s="212"/>
      <c r="AP16" s="212"/>
      <c r="AQ16" s="212"/>
      <c r="AR16" s="212"/>
      <c r="AS16" s="212"/>
      <c r="AT16" s="212"/>
      <c r="BE16" s="215"/>
      <c r="BF16" s="215"/>
      <c r="BG16" s="215"/>
    </row>
    <row r="17" spans="2:58" ht="20.25" customHeight="1" x14ac:dyDescent="0.2">
      <c r="B17" s="1325" t="s">
        <v>327</v>
      </c>
      <c r="C17" s="1328" t="s">
        <v>328</v>
      </c>
      <c r="D17" s="1329"/>
      <c r="E17" s="1330"/>
      <c r="F17" s="216"/>
      <c r="G17" s="1337" t="s">
        <v>329</v>
      </c>
      <c r="H17" s="1340" t="s">
        <v>330</v>
      </c>
      <c r="I17" s="1329"/>
      <c r="J17" s="1329"/>
      <c r="K17" s="1330"/>
      <c r="L17" s="1340" t="s">
        <v>331</v>
      </c>
      <c r="M17" s="1329"/>
      <c r="N17" s="1329"/>
      <c r="O17" s="1343"/>
      <c r="P17" s="1346"/>
      <c r="Q17" s="1347"/>
      <c r="R17" s="1348"/>
      <c r="S17" s="1355" t="s">
        <v>332</v>
      </c>
      <c r="T17" s="1356"/>
      <c r="U17" s="1356"/>
      <c r="V17" s="1356"/>
      <c r="W17" s="1356"/>
      <c r="X17" s="1356"/>
      <c r="Y17" s="1356"/>
      <c r="Z17" s="1356"/>
      <c r="AA17" s="1356"/>
      <c r="AB17" s="1356"/>
      <c r="AC17" s="1356"/>
      <c r="AD17" s="1356"/>
      <c r="AE17" s="1356"/>
      <c r="AF17" s="1356"/>
      <c r="AG17" s="1356"/>
      <c r="AH17" s="1356"/>
      <c r="AI17" s="1356"/>
      <c r="AJ17" s="1356"/>
      <c r="AK17" s="1356"/>
      <c r="AL17" s="1356"/>
      <c r="AM17" s="1356"/>
      <c r="AN17" s="1356"/>
      <c r="AO17" s="1356"/>
      <c r="AP17" s="1356"/>
      <c r="AQ17" s="1356"/>
      <c r="AR17" s="1356"/>
      <c r="AS17" s="1356"/>
      <c r="AT17" s="1356"/>
      <c r="AU17" s="1356"/>
      <c r="AV17" s="1356"/>
      <c r="AW17" s="1357"/>
      <c r="AX17" s="1379" t="str">
        <f>IF(BB3="４週","(11) 1～4週目の勤務時間数合計","(11) 1か月の勤務時間数   合計")</f>
        <v>(11) 1か月の勤務時間数   合計</v>
      </c>
      <c r="AY17" s="1380"/>
      <c r="AZ17" s="1385" t="s">
        <v>333</v>
      </c>
      <c r="BA17" s="1386"/>
      <c r="BB17" s="1391" t="s">
        <v>334</v>
      </c>
      <c r="BC17" s="1392"/>
      <c r="BD17" s="1392"/>
      <c r="BE17" s="1392"/>
      <c r="BF17" s="1393"/>
    </row>
    <row r="18" spans="2:58" ht="20.25" customHeight="1" x14ac:dyDescent="0.2">
      <c r="B18" s="1326"/>
      <c r="C18" s="1331"/>
      <c r="D18" s="1332"/>
      <c r="E18" s="1333"/>
      <c r="F18" s="217"/>
      <c r="G18" s="1338"/>
      <c r="H18" s="1341"/>
      <c r="I18" s="1332"/>
      <c r="J18" s="1332"/>
      <c r="K18" s="1333"/>
      <c r="L18" s="1341"/>
      <c r="M18" s="1332"/>
      <c r="N18" s="1332"/>
      <c r="O18" s="1344"/>
      <c r="P18" s="1349"/>
      <c r="Q18" s="1350"/>
      <c r="R18" s="1351"/>
      <c r="S18" s="1394" t="s">
        <v>335</v>
      </c>
      <c r="T18" s="1395"/>
      <c r="U18" s="1395"/>
      <c r="V18" s="1395"/>
      <c r="W18" s="1395"/>
      <c r="X18" s="1395"/>
      <c r="Y18" s="1396"/>
      <c r="Z18" s="1394" t="s">
        <v>336</v>
      </c>
      <c r="AA18" s="1395"/>
      <c r="AB18" s="1395"/>
      <c r="AC18" s="1395"/>
      <c r="AD18" s="1395"/>
      <c r="AE18" s="1395"/>
      <c r="AF18" s="1396"/>
      <c r="AG18" s="1394" t="s">
        <v>337</v>
      </c>
      <c r="AH18" s="1395"/>
      <c r="AI18" s="1395"/>
      <c r="AJ18" s="1395"/>
      <c r="AK18" s="1395"/>
      <c r="AL18" s="1395"/>
      <c r="AM18" s="1396"/>
      <c r="AN18" s="1394" t="s">
        <v>338</v>
      </c>
      <c r="AO18" s="1395"/>
      <c r="AP18" s="1395"/>
      <c r="AQ18" s="1395"/>
      <c r="AR18" s="1395"/>
      <c r="AS18" s="1395"/>
      <c r="AT18" s="1396"/>
      <c r="AU18" s="1397" t="s">
        <v>339</v>
      </c>
      <c r="AV18" s="1398"/>
      <c r="AW18" s="1399"/>
      <c r="AX18" s="1381"/>
      <c r="AY18" s="1382"/>
      <c r="AZ18" s="1387"/>
      <c r="BA18" s="1388"/>
      <c r="BB18" s="1199"/>
      <c r="BC18" s="1200"/>
      <c r="BD18" s="1200"/>
      <c r="BE18" s="1200"/>
      <c r="BF18" s="1201"/>
    </row>
    <row r="19" spans="2:58" ht="20.25" customHeight="1" x14ac:dyDescent="0.2">
      <c r="B19" s="1326"/>
      <c r="C19" s="1331"/>
      <c r="D19" s="1332"/>
      <c r="E19" s="1333"/>
      <c r="F19" s="217"/>
      <c r="G19" s="1338"/>
      <c r="H19" s="1341"/>
      <c r="I19" s="1332"/>
      <c r="J19" s="1332"/>
      <c r="K19" s="1333"/>
      <c r="L19" s="1341"/>
      <c r="M19" s="1332"/>
      <c r="N19" s="1332"/>
      <c r="O19" s="1344"/>
      <c r="P19" s="1349"/>
      <c r="Q19" s="1350"/>
      <c r="R19" s="1351"/>
      <c r="S19" s="218">
        <v>1</v>
      </c>
      <c r="T19" s="219">
        <v>2</v>
      </c>
      <c r="U19" s="219">
        <v>3</v>
      </c>
      <c r="V19" s="219">
        <v>4</v>
      </c>
      <c r="W19" s="219">
        <v>5</v>
      </c>
      <c r="X19" s="219">
        <v>6</v>
      </c>
      <c r="Y19" s="220">
        <v>7</v>
      </c>
      <c r="Z19" s="218">
        <v>8</v>
      </c>
      <c r="AA19" s="219">
        <v>9</v>
      </c>
      <c r="AB19" s="219">
        <v>10</v>
      </c>
      <c r="AC19" s="219">
        <v>11</v>
      </c>
      <c r="AD19" s="219">
        <v>12</v>
      </c>
      <c r="AE19" s="219">
        <v>13</v>
      </c>
      <c r="AF19" s="220">
        <v>14</v>
      </c>
      <c r="AG19" s="221">
        <v>15</v>
      </c>
      <c r="AH19" s="219">
        <v>16</v>
      </c>
      <c r="AI19" s="219">
        <v>17</v>
      </c>
      <c r="AJ19" s="219">
        <v>18</v>
      </c>
      <c r="AK19" s="219">
        <v>19</v>
      </c>
      <c r="AL19" s="219">
        <v>20</v>
      </c>
      <c r="AM19" s="220">
        <v>21</v>
      </c>
      <c r="AN19" s="218">
        <v>22</v>
      </c>
      <c r="AO19" s="219">
        <v>23</v>
      </c>
      <c r="AP19" s="219">
        <v>24</v>
      </c>
      <c r="AQ19" s="219">
        <v>25</v>
      </c>
      <c r="AR19" s="219">
        <v>26</v>
      </c>
      <c r="AS19" s="219">
        <v>27</v>
      </c>
      <c r="AT19" s="220">
        <v>28</v>
      </c>
      <c r="AU19" s="222" t="str">
        <f>IF($BB$3="暦月",IF(DAY(DATE($AC$2,$AG$2,29))=29,29,""),"")</f>
        <v/>
      </c>
      <c r="AV19" s="223" t="str">
        <f>IF($BB$3="暦月",IF(DAY(DATE($AC$2,$AG$2,30))=30,30,""),"")</f>
        <v/>
      </c>
      <c r="AW19" s="224" t="str">
        <f>IF($BB$3="暦月",IF(DAY(DATE($AC$2,$AG$2,31))=31,31,""),"")</f>
        <v/>
      </c>
      <c r="AX19" s="1381"/>
      <c r="AY19" s="1382"/>
      <c r="AZ19" s="1387"/>
      <c r="BA19" s="1388"/>
      <c r="BB19" s="1199"/>
      <c r="BC19" s="1200"/>
      <c r="BD19" s="1200"/>
      <c r="BE19" s="1200"/>
      <c r="BF19" s="1201"/>
    </row>
    <row r="20" spans="2:58" ht="20.25" hidden="1" customHeight="1" x14ac:dyDescent="0.2">
      <c r="B20" s="1326"/>
      <c r="C20" s="1331"/>
      <c r="D20" s="1332"/>
      <c r="E20" s="1333"/>
      <c r="F20" s="217"/>
      <c r="G20" s="1338"/>
      <c r="H20" s="1341"/>
      <c r="I20" s="1332"/>
      <c r="J20" s="1332"/>
      <c r="K20" s="1333"/>
      <c r="L20" s="1341"/>
      <c r="M20" s="1332"/>
      <c r="N20" s="1332"/>
      <c r="O20" s="1344"/>
      <c r="P20" s="1349"/>
      <c r="Q20" s="1350"/>
      <c r="R20" s="1351"/>
      <c r="S20" s="218" t="e">
        <f>WEEKDAY(DATE($AC$2,$AG$2,1))</f>
        <v>#VALUE!</v>
      </c>
      <c r="T20" s="219" t="e">
        <f>WEEKDAY(DATE($AC$2,$AG$2,2))</f>
        <v>#VALUE!</v>
      </c>
      <c r="U20" s="219" t="e">
        <f>WEEKDAY(DATE($AC$2,$AG$2,3))</f>
        <v>#VALUE!</v>
      </c>
      <c r="V20" s="219" t="e">
        <f>WEEKDAY(DATE($AC$2,$AG$2,4))</f>
        <v>#VALUE!</v>
      </c>
      <c r="W20" s="219" t="e">
        <f>WEEKDAY(DATE($AC$2,$AG$2,5))</f>
        <v>#VALUE!</v>
      </c>
      <c r="X20" s="219" t="e">
        <f>WEEKDAY(DATE($AC$2,$AG$2,6))</f>
        <v>#VALUE!</v>
      </c>
      <c r="Y20" s="220" t="e">
        <f>WEEKDAY(DATE($AC$2,$AG$2,7))</f>
        <v>#VALUE!</v>
      </c>
      <c r="Z20" s="218" t="e">
        <f>WEEKDAY(DATE($AC$2,$AG$2,8))</f>
        <v>#VALUE!</v>
      </c>
      <c r="AA20" s="219" t="e">
        <f>WEEKDAY(DATE($AC$2,$AG$2,9))</f>
        <v>#VALUE!</v>
      </c>
      <c r="AB20" s="219" t="e">
        <f>WEEKDAY(DATE($AC$2,$AG$2,10))</f>
        <v>#VALUE!</v>
      </c>
      <c r="AC20" s="219" t="e">
        <f>WEEKDAY(DATE($AC$2,$AG$2,11))</f>
        <v>#VALUE!</v>
      </c>
      <c r="AD20" s="219" t="e">
        <f>WEEKDAY(DATE($AC$2,$AG$2,12))</f>
        <v>#VALUE!</v>
      </c>
      <c r="AE20" s="219" t="e">
        <f>WEEKDAY(DATE($AC$2,$AG$2,13))</f>
        <v>#VALUE!</v>
      </c>
      <c r="AF20" s="220" t="e">
        <f>WEEKDAY(DATE($AC$2,$AG$2,14))</f>
        <v>#VALUE!</v>
      </c>
      <c r="AG20" s="218" t="e">
        <f>WEEKDAY(DATE($AC$2,$AG$2,15))</f>
        <v>#VALUE!</v>
      </c>
      <c r="AH20" s="219" t="e">
        <f>WEEKDAY(DATE($AC$2,$AG$2,16))</f>
        <v>#VALUE!</v>
      </c>
      <c r="AI20" s="219" t="e">
        <f>WEEKDAY(DATE($AC$2,$AG$2,17))</f>
        <v>#VALUE!</v>
      </c>
      <c r="AJ20" s="219" t="e">
        <f>WEEKDAY(DATE($AC$2,$AG$2,18))</f>
        <v>#VALUE!</v>
      </c>
      <c r="AK20" s="219" t="e">
        <f>WEEKDAY(DATE($AC$2,$AG$2,19))</f>
        <v>#VALUE!</v>
      </c>
      <c r="AL20" s="219" t="e">
        <f>WEEKDAY(DATE($AC$2,$AG$2,20))</f>
        <v>#VALUE!</v>
      </c>
      <c r="AM20" s="220" t="e">
        <f>WEEKDAY(DATE($AC$2,$AG$2,21))</f>
        <v>#VALUE!</v>
      </c>
      <c r="AN20" s="218" t="e">
        <f>WEEKDAY(DATE($AC$2,$AG$2,22))</f>
        <v>#VALUE!</v>
      </c>
      <c r="AO20" s="219" t="e">
        <f>WEEKDAY(DATE($AC$2,$AG$2,23))</f>
        <v>#VALUE!</v>
      </c>
      <c r="AP20" s="219" t="e">
        <f>WEEKDAY(DATE($AC$2,$AG$2,24))</f>
        <v>#VALUE!</v>
      </c>
      <c r="AQ20" s="219" t="e">
        <f>WEEKDAY(DATE($AC$2,$AG$2,25))</f>
        <v>#VALUE!</v>
      </c>
      <c r="AR20" s="219" t="e">
        <f>WEEKDAY(DATE($AC$2,$AG$2,26))</f>
        <v>#VALUE!</v>
      </c>
      <c r="AS20" s="219" t="e">
        <f>WEEKDAY(DATE($AC$2,$AG$2,27))</f>
        <v>#VALUE!</v>
      </c>
      <c r="AT20" s="220" t="e">
        <f>WEEKDAY(DATE($AC$2,$AG$2,28))</f>
        <v>#VALUE!</v>
      </c>
      <c r="AU20" s="218">
        <f>IF(AU19=29,WEEKDAY(DATE($AC$2,$AG$2,29)),0)</f>
        <v>0</v>
      </c>
      <c r="AV20" s="219">
        <f>IF(AV19=30,WEEKDAY(DATE($AC$2,$AG$2,30)),0)</f>
        <v>0</v>
      </c>
      <c r="AW20" s="220">
        <f>IF(AW19=31,WEEKDAY(DATE($AC$2,$AG$2,31)),0)</f>
        <v>0</v>
      </c>
      <c r="AX20" s="1381"/>
      <c r="AY20" s="1382"/>
      <c r="AZ20" s="1387"/>
      <c r="BA20" s="1388"/>
      <c r="BB20" s="1199"/>
      <c r="BC20" s="1200"/>
      <c r="BD20" s="1200"/>
      <c r="BE20" s="1200"/>
      <c r="BF20" s="1201"/>
    </row>
    <row r="21" spans="2:58" ht="22.5" customHeight="1" thickBot="1" x14ac:dyDescent="0.25">
      <c r="B21" s="1327"/>
      <c r="C21" s="1334"/>
      <c r="D21" s="1335"/>
      <c r="E21" s="1336"/>
      <c r="F21" s="225"/>
      <c r="G21" s="1339"/>
      <c r="H21" s="1342"/>
      <c r="I21" s="1335"/>
      <c r="J21" s="1335"/>
      <c r="K21" s="1336"/>
      <c r="L21" s="1342"/>
      <c r="M21" s="1335"/>
      <c r="N21" s="1335"/>
      <c r="O21" s="1345"/>
      <c r="P21" s="1352"/>
      <c r="Q21" s="1353"/>
      <c r="R21" s="1354"/>
      <c r="S21" s="226" t="e">
        <f>IF(S20=1,"日",IF(S20=2,"月",IF(S20=3,"火",IF(S20=4,"水",IF(S20=5,"木",IF(S20=6,"金","土"))))))</f>
        <v>#VALUE!</v>
      </c>
      <c r="T21" s="227" t="e">
        <f t="shared" ref="T21:AT21" si="0">IF(T20=1,"日",IF(T20=2,"月",IF(T20=3,"火",IF(T20=4,"水",IF(T20=5,"木",IF(T20=6,"金","土"))))))</f>
        <v>#VALUE!</v>
      </c>
      <c r="U21" s="227" t="e">
        <f t="shared" si="0"/>
        <v>#VALUE!</v>
      </c>
      <c r="V21" s="227" t="e">
        <f t="shared" si="0"/>
        <v>#VALUE!</v>
      </c>
      <c r="W21" s="227" t="e">
        <f t="shared" si="0"/>
        <v>#VALUE!</v>
      </c>
      <c r="X21" s="227" t="e">
        <f t="shared" si="0"/>
        <v>#VALUE!</v>
      </c>
      <c r="Y21" s="228" t="e">
        <f t="shared" si="0"/>
        <v>#VALUE!</v>
      </c>
      <c r="Z21" s="226" t="e">
        <f>IF(Z20=1,"日",IF(Z20=2,"月",IF(Z20=3,"火",IF(Z20=4,"水",IF(Z20=5,"木",IF(Z20=6,"金","土"))))))</f>
        <v>#VALUE!</v>
      </c>
      <c r="AA21" s="227" t="e">
        <f t="shared" si="0"/>
        <v>#VALUE!</v>
      </c>
      <c r="AB21" s="227" t="e">
        <f t="shared" si="0"/>
        <v>#VALUE!</v>
      </c>
      <c r="AC21" s="227" t="e">
        <f t="shared" si="0"/>
        <v>#VALUE!</v>
      </c>
      <c r="AD21" s="227" t="e">
        <f t="shared" si="0"/>
        <v>#VALUE!</v>
      </c>
      <c r="AE21" s="227" t="e">
        <f t="shared" si="0"/>
        <v>#VALUE!</v>
      </c>
      <c r="AF21" s="228" t="e">
        <f t="shared" si="0"/>
        <v>#VALUE!</v>
      </c>
      <c r="AG21" s="226" t="e">
        <f>IF(AG20=1,"日",IF(AG20=2,"月",IF(AG20=3,"火",IF(AG20=4,"水",IF(AG20=5,"木",IF(AG20=6,"金","土"))))))</f>
        <v>#VALUE!</v>
      </c>
      <c r="AH21" s="227" t="e">
        <f t="shared" si="0"/>
        <v>#VALUE!</v>
      </c>
      <c r="AI21" s="227" t="e">
        <f t="shared" si="0"/>
        <v>#VALUE!</v>
      </c>
      <c r="AJ21" s="227" t="e">
        <f t="shared" si="0"/>
        <v>#VALUE!</v>
      </c>
      <c r="AK21" s="227" t="e">
        <f t="shared" si="0"/>
        <v>#VALUE!</v>
      </c>
      <c r="AL21" s="227" t="e">
        <f t="shared" si="0"/>
        <v>#VALUE!</v>
      </c>
      <c r="AM21" s="228" t="e">
        <f t="shared" si="0"/>
        <v>#VALUE!</v>
      </c>
      <c r="AN21" s="226" t="e">
        <f>IF(AN20=1,"日",IF(AN20=2,"月",IF(AN20=3,"火",IF(AN20=4,"水",IF(AN20=5,"木",IF(AN20=6,"金","土"))))))</f>
        <v>#VALUE!</v>
      </c>
      <c r="AO21" s="227" t="e">
        <f t="shared" si="0"/>
        <v>#VALUE!</v>
      </c>
      <c r="AP21" s="227" t="e">
        <f t="shared" si="0"/>
        <v>#VALUE!</v>
      </c>
      <c r="AQ21" s="227" t="e">
        <f t="shared" si="0"/>
        <v>#VALUE!</v>
      </c>
      <c r="AR21" s="227" t="e">
        <f t="shared" si="0"/>
        <v>#VALUE!</v>
      </c>
      <c r="AS21" s="227" t="e">
        <f t="shared" si="0"/>
        <v>#VALUE!</v>
      </c>
      <c r="AT21" s="228" t="e">
        <f t="shared" si="0"/>
        <v>#VALUE!</v>
      </c>
      <c r="AU21" s="227" t="str">
        <f>IF(AU20=1,"日",IF(AU20=2,"月",IF(AU20=3,"火",IF(AU20=4,"水",IF(AU20=5,"木",IF(AU20=6,"金",IF(AU20=0,"","土")))))))</f>
        <v/>
      </c>
      <c r="AV21" s="227" t="str">
        <f>IF(AV20=1,"日",IF(AV20=2,"月",IF(AV20=3,"火",IF(AV20=4,"水",IF(AV20=5,"木",IF(AV20=6,"金",IF(AV20=0,"","土")))))))</f>
        <v/>
      </c>
      <c r="AW21" s="227" t="str">
        <f>IF(AW20=1,"日",IF(AW20=2,"月",IF(AW20=3,"火",IF(AW20=4,"水",IF(AW20=5,"木",IF(AW20=6,"金",IF(AW20=0,"","土")))))))</f>
        <v/>
      </c>
      <c r="AX21" s="1383"/>
      <c r="AY21" s="1384"/>
      <c r="AZ21" s="1389"/>
      <c r="BA21" s="1390"/>
      <c r="BB21" s="1202"/>
      <c r="BC21" s="1203"/>
      <c r="BD21" s="1203"/>
      <c r="BE21" s="1203"/>
      <c r="BF21" s="1204"/>
    </row>
    <row r="22" spans="2:58" ht="20.25" customHeight="1" x14ac:dyDescent="0.2">
      <c r="B22" s="1365">
        <v>1</v>
      </c>
      <c r="C22" s="1312"/>
      <c r="D22" s="1313"/>
      <c r="E22" s="1314"/>
      <c r="F22" s="229"/>
      <c r="G22" s="1315"/>
      <c r="H22" s="1316"/>
      <c r="I22" s="1317"/>
      <c r="J22" s="1317"/>
      <c r="K22" s="1318"/>
      <c r="L22" s="1319"/>
      <c r="M22" s="1320"/>
      <c r="N22" s="1320"/>
      <c r="O22" s="1321"/>
      <c r="P22" s="1322" t="s">
        <v>340</v>
      </c>
      <c r="Q22" s="1323"/>
      <c r="R22" s="1324"/>
      <c r="S22" s="298"/>
      <c r="T22" s="299"/>
      <c r="U22" s="299"/>
      <c r="V22" s="299"/>
      <c r="W22" s="299"/>
      <c r="X22" s="299"/>
      <c r="Y22" s="300"/>
      <c r="Z22" s="298"/>
      <c r="AA22" s="299"/>
      <c r="AB22" s="299"/>
      <c r="AC22" s="299"/>
      <c r="AD22" s="299"/>
      <c r="AE22" s="299"/>
      <c r="AF22" s="300"/>
      <c r="AG22" s="298"/>
      <c r="AH22" s="299"/>
      <c r="AI22" s="299"/>
      <c r="AJ22" s="299"/>
      <c r="AK22" s="299"/>
      <c r="AL22" s="299"/>
      <c r="AM22" s="300"/>
      <c r="AN22" s="298"/>
      <c r="AO22" s="299"/>
      <c r="AP22" s="299"/>
      <c r="AQ22" s="299"/>
      <c r="AR22" s="299"/>
      <c r="AS22" s="299"/>
      <c r="AT22" s="300"/>
      <c r="AU22" s="298"/>
      <c r="AV22" s="299"/>
      <c r="AW22" s="299"/>
      <c r="AX22" s="1421"/>
      <c r="AY22" s="1422"/>
      <c r="AZ22" s="1423"/>
      <c r="BA22" s="1424"/>
      <c r="BB22" s="1362"/>
      <c r="BC22" s="1363"/>
      <c r="BD22" s="1363"/>
      <c r="BE22" s="1363"/>
      <c r="BF22" s="1364"/>
    </row>
    <row r="23" spans="2:58" ht="20.25" customHeight="1" x14ac:dyDescent="0.2">
      <c r="B23" s="1268"/>
      <c r="C23" s="1272"/>
      <c r="D23" s="1273"/>
      <c r="E23" s="1274"/>
      <c r="F23" s="233"/>
      <c r="G23" s="1279"/>
      <c r="H23" s="1284"/>
      <c r="I23" s="1282"/>
      <c r="J23" s="1282"/>
      <c r="K23" s="1283"/>
      <c r="L23" s="1286"/>
      <c r="M23" s="1249"/>
      <c r="N23" s="1249"/>
      <c r="O23" s="1250"/>
      <c r="P23" s="1254" t="s">
        <v>341</v>
      </c>
      <c r="Q23" s="1255"/>
      <c r="R23" s="1256"/>
      <c r="S23" s="234" t="str">
        <f>IF(S22="","",VLOOKUP(S22,'シフト記号表（勤務時間帯）'!$C$6:$K$35,9,FALSE))</f>
        <v/>
      </c>
      <c r="T23" s="235" t="str">
        <f>IF(T22="","",VLOOKUP(T22,'シフト記号表（勤務時間帯）'!$C$6:$K$35,9,FALSE))</f>
        <v/>
      </c>
      <c r="U23" s="235" t="str">
        <f>IF(U22="","",VLOOKUP(U22,'シフト記号表（勤務時間帯）'!$C$6:$K$35,9,FALSE))</f>
        <v/>
      </c>
      <c r="V23" s="235" t="str">
        <f>IF(V22="","",VLOOKUP(V22,'シフト記号表（勤務時間帯）'!$C$6:$K$35,9,FALSE))</f>
        <v/>
      </c>
      <c r="W23" s="235" t="str">
        <f>IF(W22="","",VLOOKUP(W22,'シフト記号表（勤務時間帯）'!$C$6:$K$35,9,FALSE))</f>
        <v/>
      </c>
      <c r="X23" s="235" t="str">
        <f>IF(X22="","",VLOOKUP(X22,'シフト記号表（勤務時間帯）'!$C$6:$K$35,9,FALSE))</f>
        <v/>
      </c>
      <c r="Y23" s="236" t="str">
        <f>IF(Y22="","",VLOOKUP(Y22,'シフト記号表（勤務時間帯）'!$C$6:$K$35,9,FALSE))</f>
        <v/>
      </c>
      <c r="Z23" s="234" t="str">
        <f>IF(Z22="","",VLOOKUP(Z22,'シフト記号表（勤務時間帯）'!$C$6:$K$35,9,FALSE))</f>
        <v/>
      </c>
      <c r="AA23" s="235" t="str">
        <f>IF(AA22="","",VLOOKUP(AA22,'シフト記号表（勤務時間帯）'!$C$6:$K$35,9,FALSE))</f>
        <v/>
      </c>
      <c r="AB23" s="235" t="str">
        <f>IF(AB22="","",VLOOKUP(AB22,'シフト記号表（勤務時間帯）'!$C$6:$K$35,9,FALSE))</f>
        <v/>
      </c>
      <c r="AC23" s="235" t="str">
        <f>IF(AC22="","",VLOOKUP(AC22,'シフト記号表（勤務時間帯）'!$C$6:$K$35,9,FALSE))</f>
        <v/>
      </c>
      <c r="AD23" s="235" t="str">
        <f>IF(AD22="","",VLOOKUP(AD22,'シフト記号表（勤務時間帯）'!$C$6:$K$35,9,FALSE))</f>
        <v/>
      </c>
      <c r="AE23" s="235" t="str">
        <f>IF(AE22="","",VLOOKUP(AE22,'シフト記号表（勤務時間帯）'!$C$6:$K$35,9,FALSE))</f>
        <v/>
      </c>
      <c r="AF23" s="236" t="str">
        <f>IF(AF22="","",VLOOKUP(AF22,'シフト記号表（勤務時間帯）'!$C$6:$K$35,9,FALSE))</f>
        <v/>
      </c>
      <c r="AG23" s="234" t="str">
        <f>IF(AG22="","",VLOOKUP(AG22,'シフト記号表（勤務時間帯）'!$C$6:$K$35,9,FALSE))</f>
        <v/>
      </c>
      <c r="AH23" s="235" t="str">
        <f>IF(AH22="","",VLOOKUP(AH22,'シフト記号表（勤務時間帯）'!$C$6:$K$35,9,FALSE))</f>
        <v/>
      </c>
      <c r="AI23" s="235" t="str">
        <f>IF(AI22="","",VLOOKUP(AI22,'シフト記号表（勤務時間帯）'!$C$6:$K$35,9,FALSE))</f>
        <v/>
      </c>
      <c r="AJ23" s="235" t="str">
        <f>IF(AJ22="","",VLOOKUP(AJ22,'シフト記号表（勤務時間帯）'!$C$6:$K$35,9,FALSE))</f>
        <v/>
      </c>
      <c r="AK23" s="235" t="str">
        <f>IF(AK22="","",VLOOKUP(AK22,'シフト記号表（勤務時間帯）'!$C$6:$K$35,9,FALSE))</f>
        <v/>
      </c>
      <c r="AL23" s="235" t="str">
        <f>IF(AL22="","",VLOOKUP(AL22,'シフト記号表（勤務時間帯）'!$C$6:$K$35,9,FALSE))</f>
        <v/>
      </c>
      <c r="AM23" s="236" t="str">
        <f>IF(AM22="","",VLOOKUP(AM22,'シフト記号表（勤務時間帯）'!$C$6:$K$35,9,FALSE))</f>
        <v/>
      </c>
      <c r="AN23" s="234" t="str">
        <f>IF(AN22="","",VLOOKUP(AN22,'シフト記号表（勤務時間帯）'!$C$6:$K$35,9,FALSE))</f>
        <v/>
      </c>
      <c r="AO23" s="235" t="str">
        <f>IF(AO22="","",VLOOKUP(AO22,'シフト記号表（勤務時間帯）'!$C$6:$K$35,9,FALSE))</f>
        <v/>
      </c>
      <c r="AP23" s="235" t="str">
        <f>IF(AP22="","",VLOOKUP(AP22,'シフト記号表（勤務時間帯）'!$C$6:$K$35,9,FALSE))</f>
        <v/>
      </c>
      <c r="AQ23" s="235" t="str">
        <f>IF(AQ22="","",VLOOKUP(AQ22,'シフト記号表（勤務時間帯）'!$C$6:$K$35,9,FALSE))</f>
        <v/>
      </c>
      <c r="AR23" s="235" t="str">
        <f>IF(AR22="","",VLOOKUP(AR22,'シフト記号表（勤務時間帯）'!$C$6:$K$35,9,FALSE))</f>
        <v/>
      </c>
      <c r="AS23" s="235" t="str">
        <f>IF(AS22="","",VLOOKUP(AS22,'シフト記号表（勤務時間帯）'!$C$6:$K$35,9,FALSE))</f>
        <v/>
      </c>
      <c r="AT23" s="236" t="str">
        <f>IF(AT22="","",VLOOKUP(AT22,'シフト記号表（勤務時間帯）'!$C$6:$K$35,9,FALSE))</f>
        <v/>
      </c>
      <c r="AU23" s="234" t="str">
        <f>IF(AU22="","",VLOOKUP(AU22,'シフト記号表（勤務時間帯）'!$C$6:$K$35,9,FALSE))</f>
        <v/>
      </c>
      <c r="AV23" s="235" t="str">
        <f>IF(AV22="","",VLOOKUP(AV22,'シフト記号表（勤務時間帯）'!$C$6:$K$35,9,FALSE))</f>
        <v/>
      </c>
      <c r="AW23" s="235" t="str">
        <f>IF(AW22="","",VLOOKUP(AW22,'シフト記号表（勤務時間帯）'!$C$6:$K$35,9,FALSE))</f>
        <v/>
      </c>
      <c r="AX23" s="1257" t="str">
        <f>IF($BB$3="４週",SUM(S23:AT23),IF($BB$3="暦月",SUM(S23:AW23),""))</f>
        <v/>
      </c>
      <c r="AY23" s="1258"/>
      <c r="AZ23" s="1259" t="str">
        <f>IF($BB$3="４週",AX23/4,IF($BB$3="暦月",'勤務表（参考様式1_1枚版）'!AX23/('勤務表（参考様式1_1枚版）'!$BB$8/7),""))</f>
        <v/>
      </c>
      <c r="BA23" s="1260"/>
      <c r="BB23" s="1306"/>
      <c r="BC23" s="1307"/>
      <c r="BD23" s="1307"/>
      <c r="BE23" s="1307"/>
      <c r="BF23" s="1308"/>
    </row>
    <row r="24" spans="2:58" ht="20.25" customHeight="1" x14ac:dyDescent="0.2">
      <c r="B24" s="1268"/>
      <c r="C24" s="1275"/>
      <c r="D24" s="1276"/>
      <c r="E24" s="1277"/>
      <c r="F24" s="237">
        <f>C22</f>
        <v>0</v>
      </c>
      <c r="G24" s="1279"/>
      <c r="H24" s="1284"/>
      <c r="I24" s="1282"/>
      <c r="J24" s="1282"/>
      <c r="K24" s="1283"/>
      <c r="L24" s="1286"/>
      <c r="M24" s="1249"/>
      <c r="N24" s="1249"/>
      <c r="O24" s="1250"/>
      <c r="P24" s="1261" t="s">
        <v>342</v>
      </c>
      <c r="Q24" s="1262"/>
      <c r="R24" s="1263"/>
      <c r="S24" s="238" t="str">
        <f>IF(S22="","",VLOOKUP(S22,'シフト記号表（勤務時間帯）'!$C$6:$U$35,19,FALSE))</f>
        <v/>
      </c>
      <c r="T24" s="239" t="str">
        <f>IF(T22="","",VLOOKUP(T22,'シフト記号表（勤務時間帯）'!$C$6:$U$35,19,FALSE))</f>
        <v/>
      </c>
      <c r="U24" s="239" t="str">
        <f>IF(U22="","",VLOOKUP(U22,'シフト記号表（勤務時間帯）'!$C$6:$U$35,19,FALSE))</f>
        <v/>
      </c>
      <c r="V24" s="239" t="str">
        <f>IF(V22="","",VLOOKUP(V22,'シフト記号表（勤務時間帯）'!$C$6:$U$35,19,FALSE))</f>
        <v/>
      </c>
      <c r="W24" s="239" t="str">
        <f>IF(W22="","",VLOOKUP(W22,'シフト記号表（勤務時間帯）'!$C$6:$U$35,19,FALSE))</f>
        <v/>
      </c>
      <c r="X24" s="239" t="str">
        <f>IF(X22="","",VLOOKUP(X22,'シフト記号表（勤務時間帯）'!$C$6:$U$35,19,FALSE))</f>
        <v/>
      </c>
      <c r="Y24" s="240" t="str">
        <f>IF(Y22="","",VLOOKUP(Y22,'シフト記号表（勤務時間帯）'!$C$6:$U$35,19,FALSE))</f>
        <v/>
      </c>
      <c r="Z24" s="238" t="str">
        <f>IF(Z22="","",VLOOKUP(Z22,'シフト記号表（勤務時間帯）'!$C$6:$U$35,19,FALSE))</f>
        <v/>
      </c>
      <c r="AA24" s="239" t="str">
        <f>IF(AA22="","",VLOOKUP(AA22,'シフト記号表（勤務時間帯）'!$C$6:$U$35,19,FALSE))</f>
        <v/>
      </c>
      <c r="AB24" s="239" t="str">
        <f>IF(AB22="","",VLOOKUP(AB22,'シフト記号表（勤務時間帯）'!$C$6:$U$35,19,FALSE))</f>
        <v/>
      </c>
      <c r="AC24" s="239" t="str">
        <f>IF(AC22="","",VLOOKUP(AC22,'シフト記号表（勤務時間帯）'!$C$6:$U$35,19,FALSE))</f>
        <v/>
      </c>
      <c r="AD24" s="239" t="str">
        <f>IF(AD22="","",VLOOKUP(AD22,'シフト記号表（勤務時間帯）'!$C$6:$U$35,19,FALSE))</f>
        <v/>
      </c>
      <c r="AE24" s="239" t="str">
        <f>IF(AE22="","",VLOOKUP(AE22,'シフト記号表（勤務時間帯）'!$C$6:$U$35,19,FALSE))</f>
        <v/>
      </c>
      <c r="AF24" s="240" t="str">
        <f>IF(AF22="","",VLOOKUP(AF22,'シフト記号表（勤務時間帯）'!$C$6:$U$35,19,FALSE))</f>
        <v/>
      </c>
      <c r="AG24" s="238" t="str">
        <f>IF(AG22="","",VLOOKUP(AG22,'シフト記号表（勤務時間帯）'!$C$6:$U$35,19,FALSE))</f>
        <v/>
      </c>
      <c r="AH24" s="239" t="str">
        <f>IF(AH22="","",VLOOKUP(AH22,'シフト記号表（勤務時間帯）'!$C$6:$U$35,19,FALSE))</f>
        <v/>
      </c>
      <c r="AI24" s="239" t="str">
        <f>IF(AI22="","",VLOOKUP(AI22,'シフト記号表（勤務時間帯）'!$C$6:$U$35,19,FALSE))</f>
        <v/>
      </c>
      <c r="AJ24" s="239" t="str">
        <f>IF(AJ22="","",VLOOKUP(AJ22,'シフト記号表（勤務時間帯）'!$C$6:$U$35,19,FALSE))</f>
        <v/>
      </c>
      <c r="AK24" s="239" t="str">
        <f>IF(AK22="","",VLOOKUP(AK22,'シフト記号表（勤務時間帯）'!$C$6:$U$35,19,FALSE))</f>
        <v/>
      </c>
      <c r="AL24" s="239" t="str">
        <f>IF(AL22="","",VLOOKUP(AL22,'シフト記号表（勤務時間帯）'!$C$6:$U$35,19,FALSE))</f>
        <v/>
      </c>
      <c r="AM24" s="240" t="str">
        <f>IF(AM22="","",VLOOKUP(AM22,'シフト記号表（勤務時間帯）'!$C$6:$U$35,19,FALSE))</f>
        <v/>
      </c>
      <c r="AN24" s="238" t="str">
        <f>IF(AN22="","",VLOOKUP(AN22,'シフト記号表（勤務時間帯）'!$C$6:$U$35,19,FALSE))</f>
        <v/>
      </c>
      <c r="AO24" s="239" t="str">
        <f>IF(AO22="","",VLOOKUP(AO22,'シフト記号表（勤務時間帯）'!$C$6:$U$35,19,FALSE))</f>
        <v/>
      </c>
      <c r="AP24" s="239" t="str">
        <f>IF(AP22="","",VLOOKUP(AP22,'シフト記号表（勤務時間帯）'!$C$6:$U$35,19,FALSE))</f>
        <v/>
      </c>
      <c r="AQ24" s="239" t="str">
        <f>IF(AQ22="","",VLOOKUP(AQ22,'シフト記号表（勤務時間帯）'!$C$6:$U$35,19,FALSE))</f>
        <v/>
      </c>
      <c r="AR24" s="239" t="str">
        <f>IF(AR22="","",VLOOKUP(AR22,'シフト記号表（勤務時間帯）'!$C$6:$U$35,19,FALSE))</f>
        <v/>
      </c>
      <c r="AS24" s="239" t="str">
        <f>IF(AS22="","",VLOOKUP(AS22,'シフト記号表（勤務時間帯）'!$C$6:$U$35,19,FALSE))</f>
        <v/>
      </c>
      <c r="AT24" s="240" t="str">
        <f>IF(AT22="","",VLOOKUP(AT22,'シフト記号表（勤務時間帯）'!$C$6:$U$35,19,FALSE))</f>
        <v/>
      </c>
      <c r="AU24" s="238" t="str">
        <f>IF(AU22="","",VLOOKUP(AU22,'シフト記号表（勤務時間帯）'!$C$6:$U$35,19,FALSE))</f>
        <v/>
      </c>
      <c r="AV24" s="239" t="str">
        <f>IF(AV22="","",VLOOKUP(AV22,'シフト記号表（勤務時間帯）'!$C$6:$U$35,19,FALSE))</f>
        <v/>
      </c>
      <c r="AW24" s="239" t="str">
        <f>IF(AW22="","",VLOOKUP(AW22,'シフト記号表（勤務時間帯）'!$C$6:$U$35,19,FALSE))</f>
        <v/>
      </c>
      <c r="AX24" s="1264" t="str">
        <f>IF($BB$3="４週",SUM(S24:AT24),IF($BB$3="暦月",SUM(S24:AW24),""))</f>
        <v/>
      </c>
      <c r="AY24" s="1265"/>
      <c r="AZ24" s="1266" t="str">
        <f>IF($BB$3="４週",AX24/4,IF($BB$3="暦月",'勤務表（参考様式1_1枚版）'!AX24/('勤務表（参考様式1_1枚版）'!$BB$8/7),""))</f>
        <v/>
      </c>
      <c r="BA24" s="1267"/>
      <c r="BB24" s="1309"/>
      <c r="BC24" s="1310"/>
      <c r="BD24" s="1310"/>
      <c r="BE24" s="1310"/>
      <c r="BF24" s="1311"/>
    </row>
    <row r="25" spans="2:58" ht="20.25" customHeight="1" x14ac:dyDescent="0.2">
      <c r="B25" s="1268">
        <f>B22+1</f>
        <v>2</v>
      </c>
      <c r="C25" s="1269"/>
      <c r="D25" s="1270"/>
      <c r="E25" s="1271"/>
      <c r="F25" s="241"/>
      <c r="G25" s="1278"/>
      <c r="H25" s="1281"/>
      <c r="I25" s="1282"/>
      <c r="J25" s="1282"/>
      <c r="K25" s="1283"/>
      <c r="L25" s="1285"/>
      <c r="M25" s="1246"/>
      <c r="N25" s="1246"/>
      <c r="O25" s="1247"/>
      <c r="P25" s="1288" t="s">
        <v>340</v>
      </c>
      <c r="Q25" s="1289"/>
      <c r="R25" s="1290"/>
      <c r="S25" s="298"/>
      <c r="T25" s="299"/>
      <c r="U25" s="299"/>
      <c r="V25" s="299"/>
      <c r="W25" s="299"/>
      <c r="X25" s="299"/>
      <c r="Y25" s="300"/>
      <c r="Z25" s="298"/>
      <c r="AA25" s="299"/>
      <c r="AB25" s="299"/>
      <c r="AC25" s="299"/>
      <c r="AD25" s="299"/>
      <c r="AE25" s="299"/>
      <c r="AF25" s="300"/>
      <c r="AG25" s="298"/>
      <c r="AH25" s="299"/>
      <c r="AI25" s="299"/>
      <c r="AJ25" s="299"/>
      <c r="AK25" s="299"/>
      <c r="AL25" s="299"/>
      <c r="AM25" s="300"/>
      <c r="AN25" s="298"/>
      <c r="AO25" s="299"/>
      <c r="AP25" s="299"/>
      <c r="AQ25" s="299"/>
      <c r="AR25" s="299"/>
      <c r="AS25" s="299"/>
      <c r="AT25" s="300"/>
      <c r="AU25" s="298"/>
      <c r="AV25" s="299"/>
      <c r="AW25" s="299"/>
      <c r="AX25" s="1405"/>
      <c r="AY25" s="1406"/>
      <c r="AZ25" s="1407"/>
      <c r="BA25" s="1408"/>
      <c r="BB25" s="1303"/>
      <c r="BC25" s="1304"/>
      <c r="BD25" s="1304"/>
      <c r="BE25" s="1304"/>
      <c r="BF25" s="1305"/>
    </row>
    <row r="26" spans="2:58" ht="20.25" customHeight="1" x14ac:dyDescent="0.2">
      <c r="B26" s="1268"/>
      <c r="C26" s="1272"/>
      <c r="D26" s="1273"/>
      <c r="E26" s="1274"/>
      <c r="F26" s="233"/>
      <c r="G26" s="1279"/>
      <c r="H26" s="1284"/>
      <c r="I26" s="1282"/>
      <c r="J26" s="1282"/>
      <c r="K26" s="1283"/>
      <c r="L26" s="1286"/>
      <c r="M26" s="1249"/>
      <c r="N26" s="1249"/>
      <c r="O26" s="1250"/>
      <c r="P26" s="1254" t="s">
        <v>341</v>
      </c>
      <c r="Q26" s="1255"/>
      <c r="R26" s="1256"/>
      <c r="S26" s="234" t="str">
        <f>IF(S25="","",VLOOKUP(S25,'シフト記号表（勤務時間帯）'!$C$6:$K$35,9,FALSE))</f>
        <v/>
      </c>
      <c r="T26" s="235" t="str">
        <f>IF(T25="","",VLOOKUP(T25,'シフト記号表（勤務時間帯）'!$C$6:$K$35,9,FALSE))</f>
        <v/>
      </c>
      <c r="U26" s="235" t="str">
        <f>IF(U25="","",VLOOKUP(U25,'シフト記号表（勤務時間帯）'!$C$6:$K$35,9,FALSE))</f>
        <v/>
      </c>
      <c r="V26" s="235" t="str">
        <f>IF(V25="","",VLOOKUP(V25,'シフト記号表（勤務時間帯）'!$C$6:$K$35,9,FALSE))</f>
        <v/>
      </c>
      <c r="W26" s="235" t="str">
        <f>IF(W25="","",VLOOKUP(W25,'シフト記号表（勤務時間帯）'!$C$6:$K$35,9,FALSE))</f>
        <v/>
      </c>
      <c r="X26" s="235" t="str">
        <f>IF(X25="","",VLOOKUP(X25,'シフト記号表（勤務時間帯）'!$C$6:$K$35,9,FALSE))</f>
        <v/>
      </c>
      <c r="Y26" s="236" t="str">
        <f>IF(Y25="","",VLOOKUP(Y25,'シフト記号表（勤務時間帯）'!$C$6:$K$35,9,FALSE))</f>
        <v/>
      </c>
      <c r="Z26" s="234" t="str">
        <f>IF(Z25="","",VLOOKUP(Z25,'シフト記号表（勤務時間帯）'!$C$6:$K$35,9,FALSE))</f>
        <v/>
      </c>
      <c r="AA26" s="235" t="str">
        <f>IF(AA25="","",VLOOKUP(AA25,'シフト記号表（勤務時間帯）'!$C$6:$K$35,9,FALSE))</f>
        <v/>
      </c>
      <c r="AB26" s="235" t="str">
        <f>IF(AB25="","",VLOOKUP(AB25,'シフト記号表（勤務時間帯）'!$C$6:$K$35,9,FALSE))</f>
        <v/>
      </c>
      <c r="AC26" s="235" t="str">
        <f>IF(AC25="","",VLOOKUP(AC25,'シフト記号表（勤務時間帯）'!$C$6:$K$35,9,FALSE))</f>
        <v/>
      </c>
      <c r="AD26" s="235" t="str">
        <f>IF(AD25="","",VLOOKUP(AD25,'シフト記号表（勤務時間帯）'!$C$6:$K$35,9,FALSE))</f>
        <v/>
      </c>
      <c r="AE26" s="235" t="str">
        <f>IF(AE25="","",VLOOKUP(AE25,'シフト記号表（勤務時間帯）'!$C$6:$K$35,9,FALSE))</f>
        <v/>
      </c>
      <c r="AF26" s="236" t="str">
        <f>IF(AF25="","",VLOOKUP(AF25,'シフト記号表（勤務時間帯）'!$C$6:$K$35,9,FALSE))</f>
        <v/>
      </c>
      <c r="AG26" s="234" t="str">
        <f>IF(AG25="","",VLOOKUP(AG25,'シフト記号表（勤務時間帯）'!$C$6:$K$35,9,FALSE))</f>
        <v/>
      </c>
      <c r="AH26" s="235" t="str">
        <f>IF(AH25="","",VLOOKUP(AH25,'シフト記号表（勤務時間帯）'!$C$6:$K$35,9,FALSE))</f>
        <v/>
      </c>
      <c r="AI26" s="235" t="str">
        <f>IF(AI25="","",VLOOKUP(AI25,'シフト記号表（勤務時間帯）'!$C$6:$K$35,9,FALSE))</f>
        <v/>
      </c>
      <c r="AJ26" s="235" t="str">
        <f>IF(AJ25="","",VLOOKUP(AJ25,'シフト記号表（勤務時間帯）'!$C$6:$K$35,9,FALSE))</f>
        <v/>
      </c>
      <c r="AK26" s="235" t="str">
        <f>IF(AK25="","",VLOOKUP(AK25,'シフト記号表（勤務時間帯）'!$C$6:$K$35,9,FALSE))</f>
        <v/>
      </c>
      <c r="AL26" s="235" t="str">
        <f>IF(AL25="","",VLOOKUP(AL25,'シフト記号表（勤務時間帯）'!$C$6:$K$35,9,FALSE))</f>
        <v/>
      </c>
      <c r="AM26" s="236" t="str">
        <f>IF(AM25="","",VLOOKUP(AM25,'シフト記号表（勤務時間帯）'!$C$6:$K$35,9,FALSE))</f>
        <v/>
      </c>
      <c r="AN26" s="234" t="str">
        <f>IF(AN25="","",VLOOKUP(AN25,'シフト記号表（勤務時間帯）'!$C$6:$K$35,9,FALSE))</f>
        <v/>
      </c>
      <c r="AO26" s="235" t="str">
        <f>IF(AO25="","",VLOOKUP(AO25,'シフト記号表（勤務時間帯）'!$C$6:$K$35,9,FALSE))</f>
        <v/>
      </c>
      <c r="AP26" s="235" t="str">
        <f>IF(AP25="","",VLOOKUP(AP25,'シフト記号表（勤務時間帯）'!$C$6:$K$35,9,FALSE))</f>
        <v/>
      </c>
      <c r="AQ26" s="235" t="str">
        <f>IF(AQ25="","",VLOOKUP(AQ25,'シフト記号表（勤務時間帯）'!$C$6:$K$35,9,FALSE))</f>
        <v/>
      </c>
      <c r="AR26" s="235" t="str">
        <f>IF(AR25="","",VLOOKUP(AR25,'シフト記号表（勤務時間帯）'!$C$6:$K$35,9,FALSE))</f>
        <v/>
      </c>
      <c r="AS26" s="235" t="str">
        <f>IF(AS25="","",VLOOKUP(AS25,'シフト記号表（勤務時間帯）'!$C$6:$K$35,9,FALSE))</f>
        <v/>
      </c>
      <c r="AT26" s="236" t="str">
        <f>IF(AT25="","",VLOOKUP(AT25,'シフト記号表（勤務時間帯）'!$C$6:$K$35,9,FALSE))</f>
        <v/>
      </c>
      <c r="AU26" s="234" t="str">
        <f>IF(AU25="","",VLOOKUP(AU25,'シフト記号表（勤務時間帯）'!$C$6:$K$35,9,FALSE))</f>
        <v/>
      </c>
      <c r="AV26" s="235" t="str">
        <f>IF(AV25="","",VLOOKUP(AV25,'シフト記号表（勤務時間帯）'!$C$6:$K$35,9,FALSE))</f>
        <v/>
      </c>
      <c r="AW26" s="235" t="str">
        <f>IF(AW25="","",VLOOKUP(AW25,'シフト記号表（勤務時間帯）'!$C$6:$K$35,9,FALSE))</f>
        <v/>
      </c>
      <c r="AX26" s="1257" t="str">
        <f>IF($BB$3="４週",SUM(S26:AT26),IF($BB$3="暦月",SUM(S26:AW26),""))</f>
        <v/>
      </c>
      <c r="AY26" s="1258"/>
      <c r="AZ26" s="1259" t="str">
        <f>IF($BB$3="４週",AX26/4,IF($BB$3="暦月",'勤務表（参考様式1_1枚版）'!AX26/('勤務表（参考様式1_1枚版）'!$BB$8/7),""))</f>
        <v/>
      </c>
      <c r="BA26" s="1260"/>
      <c r="BB26" s="1306"/>
      <c r="BC26" s="1307"/>
      <c r="BD26" s="1307"/>
      <c r="BE26" s="1307"/>
      <c r="BF26" s="1308"/>
    </row>
    <row r="27" spans="2:58" ht="20.25" customHeight="1" x14ac:dyDescent="0.2">
      <c r="B27" s="1268"/>
      <c r="C27" s="1275"/>
      <c r="D27" s="1276"/>
      <c r="E27" s="1277"/>
      <c r="F27" s="233">
        <f>C25</f>
        <v>0</v>
      </c>
      <c r="G27" s="1280"/>
      <c r="H27" s="1284"/>
      <c r="I27" s="1282"/>
      <c r="J27" s="1282"/>
      <c r="K27" s="1283"/>
      <c r="L27" s="1287"/>
      <c r="M27" s="1252"/>
      <c r="N27" s="1252"/>
      <c r="O27" s="1253"/>
      <c r="P27" s="1261" t="s">
        <v>342</v>
      </c>
      <c r="Q27" s="1262"/>
      <c r="R27" s="1263"/>
      <c r="S27" s="238" t="str">
        <f>IF(S25="","",VLOOKUP(S25,'シフト記号表（勤務時間帯）'!$C$6:$U$35,19,FALSE))</f>
        <v/>
      </c>
      <c r="T27" s="239" t="str">
        <f>IF(T25="","",VLOOKUP(T25,'シフト記号表（勤務時間帯）'!$C$6:$U$35,19,FALSE))</f>
        <v/>
      </c>
      <c r="U27" s="239" t="str">
        <f>IF(U25="","",VLOOKUP(U25,'シフト記号表（勤務時間帯）'!$C$6:$U$35,19,FALSE))</f>
        <v/>
      </c>
      <c r="V27" s="239" t="str">
        <f>IF(V25="","",VLOOKUP(V25,'シフト記号表（勤務時間帯）'!$C$6:$U$35,19,FALSE))</f>
        <v/>
      </c>
      <c r="W27" s="239" t="str">
        <f>IF(W25="","",VLOOKUP(W25,'シフト記号表（勤務時間帯）'!$C$6:$U$35,19,FALSE))</f>
        <v/>
      </c>
      <c r="X27" s="239" t="str">
        <f>IF(X25="","",VLOOKUP(X25,'シフト記号表（勤務時間帯）'!$C$6:$U$35,19,FALSE))</f>
        <v/>
      </c>
      <c r="Y27" s="240" t="str">
        <f>IF(Y25="","",VLOOKUP(Y25,'シフト記号表（勤務時間帯）'!$C$6:$U$35,19,FALSE))</f>
        <v/>
      </c>
      <c r="Z27" s="238" t="str">
        <f>IF(Z25="","",VLOOKUP(Z25,'シフト記号表（勤務時間帯）'!$C$6:$U$35,19,FALSE))</f>
        <v/>
      </c>
      <c r="AA27" s="239" t="str">
        <f>IF(AA25="","",VLOOKUP(AA25,'シフト記号表（勤務時間帯）'!$C$6:$U$35,19,FALSE))</f>
        <v/>
      </c>
      <c r="AB27" s="239" t="str">
        <f>IF(AB25="","",VLOOKUP(AB25,'シフト記号表（勤務時間帯）'!$C$6:$U$35,19,FALSE))</f>
        <v/>
      </c>
      <c r="AC27" s="239" t="str">
        <f>IF(AC25="","",VLOOKUP(AC25,'シフト記号表（勤務時間帯）'!$C$6:$U$35,19,FALSE))</f>
        <v/>
      </c>
      <c r="AD27" s="239" t="str">
        <f>IF(AD25="","",VLOOKUP(AD25,'シフト記号表（勤務時間帯）'!$C$6:$U$35,19,FALSE))</f>
        <v/>
      </c>
      <c r="AE27" s="239" t="str">
        <f>IF(AE25="","",VLOOKUP(AE25,'シフト記号表（勤務時間帯）'!$C$6:$U$35,19,FALSE))</f>
        <v/>
      </c>
      <c r="AF27" s="240" t="str">
        <f>IF(AF25="","",VLOOKUP(AF25,'シフト記号表（勤務時間帯）'!$C$6:$U$35,19,FALSE))</f>
        <v/>
      </c>
      <c r="AG27" s="238" t="str">
        <f>IF(AG25="","",VLOOKUP(AG25,'シフト記号表（勤務時間帯）'!$C$6:$U$35,19,FALSE))</f>
        <v/>
      </c>
      <c r="AH27" s="239" t="str">
        <f>IF(AH25="","",VLOOKUP(AH25,'シフト記号表（勤務時間帯）'!$C$6:$U$35,19,FALSE))</f>
        <v/>
      </c>
      <c r="AI27" s="239" t="str">
        <f>IF(AI25="","",VLOOKUP(AI25,'シフト記号表（勤務時間帯）'!$C$6:$U$35,19,FALSE))</f>
        <v/>
      </c>
      <c r="AJ27" s="239" t="str">
        <f>IF(AJ25="","",VLOOKUP(AJ25,'シフト記号表（勤務時間帯）'!$C$6:$U$35,19,FALSE))</f>
        <v/>
      </c>
      <c r="AK27" s="239" t="str">
        <f>IF(AK25="","",VLOOKUP(AK25,'シフト記号表（勤務時間帯）'!$C$6:$U$35,19,FALSE))</f>
        <v/>
      </c>
      <c r="AL27" s="239" t="str">
        <f>IF(AL25="","",VLOOKUP(AL25,'シフト記号表（勤務時間帯）'!$C$6:$U$35,19,FALSE))</f>
        <v/>
      </c>
      <c r="AM27" s="240" t="str">
        <f>IF(AM25="","",VLOOKUP(AM25,'シフト記号表（勤務時間帯）'!$C$6:$U$35,19,FALSE))</f>
        <v/>
      </c>
      <c r="AN27" s="238" t="str">
        <f>IF(AN25="","",VLOOKUP(AN25,'シフト記号表（勤務時間帯）'!$C$6:$U$35,19,FALSE))</f>
        <v/>
      </c>
      <c r="AO27" s="239" t="str">
        <f>IF(AO25="","",VLOOKUP(AO25,'シフト記号表（勤務時間帯）'!$C$6:$U$35,19,FALSE))</f>
        <v/>
      </c>
      <c r="AP27" s="239" t="str">
        <f>IF(AP25="","",VLOOKUP(AP25,'シフト記号表（勤務時間帯）'!$C$6:$U$35,19,FALSE))</f>
        <v/>
      </c>
      <c r="AQ27" s="239" t="str">
        <f>IF(AQ25="","",VLOOKUP(AQ25,'シフト記号表（勤務時間帯）'!$C$6:$U$35,19,FALSE))</f>
        <v/>
      </c>
      <c r="AR27" s="239" t="str">
        <f>IF(AR25="","",VLOOKUP(AR25,'シフト記号表（勤務時間帯）'!$C$6:$U$35,19,FALSE))</f>
        <v/>
      </c>
      <c r="AS27" s="239" t="str">
        <f>IF(AS25="","",VLOOKUP(AS25,'シフト記号表（勤務時間帯）'!$C$6:$U$35,19,FALSE))</f>
        <v/>
      </c>
      <c r="AT27" s="240" t="str">
        <f>IF(AT25="","",VLOOKUP(AT25,'シフト記号表（勤務時間帯）'!$C$6:$U$35,19,FALSE))</f>
        <v/>
      </c>
      <c r="AU27" s="238" t="str">
        <f>IF(AU25="","",VLOOKUP(AU25,'シフト記号表（勤務時間帯）'!$C$6:$U$35,19,FALSE))</f>
        <v/>
      </c>
      <c r="AV27" s="239" t="str">
        <f>IF(AV25="","",VLOOKUP(AV25,'シフト記号表（勤務時間帯）'!$C$6:$U$35,19,FALSE))</f>
        <v/>
      </c>
      <c r="AW27" s="239" t="str">
        <f>IF(AW25="","",VLOOKUP(AW25,'シフト記号表（勤務時間帯）'!$C$6:$U$35,19,FALSE))</f>
        <v/>
      </c>
      <c r="AX27" s="1264" t="str">
        <f>IF($BB$3="４週",SUM(S27:AT27),IF($BB$3="暦月",SUM(S27:AW27),""))</f>
        <v/>
      </c>
      <c r="AY27" s="1265"/>
      <c r="AZ27" s="1266" t="str">
        <f>IF($BB$3="４週",AX27/4,IF($BB$3="暦月",'勤務表（参考様式1_1枚版）'!AX27/('勤務表（参考様式1_1枚版）'!$BB$8/7),""))</f>
        <v/>
      </c>
      <c r="BA27" s="1267"/>
      <c r="BB27" s="1309"/>
      <c r="BC27" s="1310"/>
      <c r="BD27" s="1310"/>
      <c r="BE27" s="1310"/>
      <c r="BF27" s="1311"/>
    </row>
    <row r="28" spans="2:58" ht="20.25" customHeight="1" x14ac:dyDescent="0.2">
      <c r="B28" s="1268">
        <f>B25+1</f>
        <v>3</v>
      </c>
      <c r="C28" s="1269"/>
      <c r="D28" s="1270"/>
      <c r="E28" s="1271"/>
      <c r="F28" s="241"/>
      <c r="G28" s="1278"/>
      <c r="H28" s="1281"/>
      <c r="I28" s="1282"/>
      <c r="J28" s="1282"/>
      <c r="K28" s="1283"/>
      <c r="L28" s="1285"/>
      <c r="M28" s="1246"/>
      <c r="N28" s="1246"/>
      <c r="O28" s="1247"/>
      <c r="P28" s="1288" t="s">
        <v>340</v>
      </c>
      <c r="Q28" s="1289"/>
      <c r="R28" s="1290"/>
      <c r="S28" s="298"/>
      <c r="T28" s="299"/>
      <c r="U28" s="299"/>
      <c r="V28" s="299"/>
      <c r="W28" s="299"/>
      <c r="X28" s="299"/>
      <c r="Y28" s="300"/>
      <c r="Z28" s="298"/>
      <c r="AA28" s="299"/>
      <c r="AB28" s="299"/>
      <c r="AC28" s="299"/>
      <c r="AD28" s="299"/>
      <c r="AE28" s="299"/>
      <c r="AF28" s="300"/>
      <c r="AG28" s="298"/>
      <c r="AH28" s="299"/>
      <c r="AI28" s="299"/>
      <c r="AJ28" s="299"/>
      <c r="AK28" s="299"/>
      <c r="AL28" s="299"/>
      <c r="AM28" s="300"/>
      <c r="AN28" s="298"/>
      <c r="AO28" s="299"/>
      <c r="AP28" s="299"/>
      <c r="AQ28" s="299"/>
      <c r="AR28" s="299"/>
      <c r="AS28" s="299"/>
      <c r="AT28" s="300"/>
      <c r="AU28" s="298"/>
      <c r="AV28" s="299"/>
      <c r="AW28" s="299"/>
      <c r="AX28" s="1405"/>
      <c r="AY28" s="1406"/>
      <c r="AZ28" s="1407"/>
      <c r="BA28" s="1408"/>
      <c r="BB28" s="1303"/>
      <c r="BC28" s="1304"/>
      <c r="BD28" s="1304"/>
      <c r="BE28" s="1304"/>
      <c r="BF28" s="1305"/>
    </row>
    <row r="29" spans="2:58" ht="20.25" customHeight="1" x14ac:dyDescent="0.2">
      <c r="B29" s="1268"/>
      <c r="C29" s="1272"/>
      <c r="D29" s="1273"/>
      <c r="E29" s="1274"/>
      <c r="F29" s="233"/>
      <c r="G29" s="1279"/>
      <c r="H29" s="1284"/>
      <c r="I29" s="1282"/>
      <c r="J29" s="1282"/>
      <c r="K29" s="1283"/>
      <c r="L29" s="1286"/>
      <c r="M29" s="1249"/>
      <c r="N29" s="1249"/>
      <c r="O29" s="1250"/>
      <c r="P29" s="1254" t="s">
        <v>341</v>
      </c>
      <c r="Q29" s="1255"/>
      <c r="R29" s="1256"/>
      <c r="S29" s="234" t="str">
        <f>IF(S28="","",VLOOKUP(S28,'シフト記号表（勤務時間帯）'!$C$6:$K$35,9,FALSE))</f>
        <v/>
      </c>
      <c r="T29" s="235" t="str">
        <f>IF(T28="","",VLOOKUP(T28,'シフト記号表（勤務時間帯）'!$C$6:$K$35,9,FALSE))</f>
        <v/>
      </c>
      <c r="U29" s="235" t="str">
        <f>IF(U28="","",VLOOKUP(U28,'シフト記号表（勤務時間帯）'!$C$6:$K$35,9,FALSE))</f>
        <v/>
      </c>
      <c r="V29" s="235" t="str">
        <f>IF(V28="","",VLOOKUP(V28,'シフト記号表（勤務時間帯）'!$C$6:$K$35,9,FALSE))</f>
        <v/>
      </c>
      <c r="W29" s="235" t="str">
        <f>IF(W28="","",VLOOKUP(W28,'シフト記号表（勤務時間帯）'!$C$6:$K$35,9,FALSE))</f>
        <v/>
      </c>
      <c r="X29" s="235" t="str">
        <f>IF(X28="","",VLOOKUP(X28,'シフト記号表（勤務時間帯）'!$C$6:$K$35,9,FALSE))</f>
        <v/>
      </c>
      <c r="Y29" s="236" t="str">
        <f>IF(Y28="","",VLOOKUP(Y28,'シフト記号表（勤務時間帯）'!$C$6:$K$35,9,FALSE))</f>
        <v/>
      </c>
      <c r="Z29" s="234" t="str">
        <f>IF(Z28="","",VLOOKUP(Z28,'シフト記号表（勤務時間帯）'!$C$6:$K$35,9,FALSE))</f>
        <v/>
      </c>
      <c r="AA29" s="235" t="str">
        <f>IF(AA28="","",VLOOKUP(AA28,'シフト記号表（勤務時間帯）'!$C$6:$K$35,9,FALSE))</f>
        <v/>
      </c>
      <c r="AB29" s="235" t="str">
        <f>IF(AB28="","",VLOOKUP(AB28,'シフト記号表（勤務時間帯）'!$C$6:$K$35,9,FALSE))</f>
        <v/>
      </c>
      <c r="AC29" s="235" t="str">
        <f>IF(AC28="","",VLOOKUP(AC28,'シフト記号表（勤務時間帯）'!$C$6:$K$35,9,FALSE))</f>
        <v/>
      </c>
      <c r="AD29" s="235" t="str">
        <f>IF(AD28="","",VLOOKUP(AD28,'シフト記号表（勤務時間帯）'!$C$6:$K$35,9,FALSE))</f>
        <v/>
      </c>
      <c r="AE29" s="235" t="str">
        <f>IF(AE28="","",VLOOKUP(AE28,'シフト記号表（勤務時間帯）'!$C$6:$K$35,9,FALSE))</f>
        <v/>
      </c>
      <c r="AF29" s="236" t="str">
        <f>IF(AF28="","",VLOOKUP(AF28,'シフト記号表（勤務時間帯）'!$C$6:$K$35,9,FALSE))</f>
        <v/>
      </c>
      <c r="AG29" s="234" t="str">
        <f>IF(AG28="","",VLOOKUP(AG28,'シフト記号表（勤務時間帯）'!$C$6:$K$35,9,FALSE))</f>
        <v/>
      </c>
      <c r="AH29" s="235" t="str">
        <f>IF(AH28="","",VLOOKUP(AH28,'シフト記号表（勤務時間帯）'!$C$6:$K$35,9,FALSE))</f>
        <v/>
      </c>
      <c r="AI29" s="235" t="str">
        <f>IF(AI28="","",VLOOKUP(AI28,'シフト記号表（勤務時間帯）'!$C$6:$K$35,9,FALSE))</f>
        <v/>
      </c>
      <c r="AJ29" s="235" t="str">
        <f>IF(AJ28="","",VLOOKUP(AJ28,'シフト記号表（勤務時間帯）'!$C$6:$K$35,9,FALSE))</f>
        <v/>
      </c>
      <c r="AK29" s="235" t="str">
        <f>IF(AK28="","",VLOOKUP(AK28,'シフト記号表（勤務時間帯）'!$C$6:$K$35,9,FALSE))</f>
        <v/>
      </c>
      <c r="AL29" s="235" t="str">
        <f>IF(AL28="","",VLOOKUP(AL28,'シフト記号表（勤務時間帯）'!$C$6:$K$35,9,FALSE))</f>
        <v/>
      </c>
      <c r="AM29" s="236" t="str">
        <f>IF(AM28="","",VLOOKUP(AM28,'シフト記号表（勤務時間帯）'!$C$6:$K$35,9,FALSE))</f>
        <v/>
      </c>
      <c r="AN29" s="234" t="str">
        <f>IF(AN28="","",VLOOKUP(AN28,'シフト記号表（勤務時間帯）'!$C$6:$K$35,9,FALSE))</f>
        <v/>
      </c>
      <c r="AO29" s="235" t="str">
        <f>IF(AO28="","",VLOOKUP(AO28,'シフト記号表（勤務時間帯）'!$C$6:$K$35,9,FALSE))</f>
        <v/>
      </c>
      <c r="AP29" s="235" t="str">
        <f>IF(AP28="","",VLOOKUP(AP28,'シフト記号表（勤務時間帯）'!$C$6:$K$35,9,FALSE))</f>
        <v/>
      </c>
      <c r="AQ29" s="235" t="str">
        <f>IF(AQ28="","",VLOOKUP(AQ28,'シフト記号表（勤務時間帯）'!$C$6:$K$35,9,FALSE))</f>
        <v/>
      </c>
      <c r="AR29" s="235" t="str">
        <f>IF(AR28="","",VLOOKUP(AR28,'シフト記号表（勤務時間帯）'!$C$6:$K$35,9,FALSE))</f>
        <v/>
      </c>
      <c r="AS29" s="235" t="str">
        <f>IF(AS28="","",VLOOKUP(AS28,'シフト記号表（勤務時間帯）'!$C$6:$K$35,9,FALSE))</f>
        <v/>
      </c>
      <c r="AT29" s="236" t="str">
        <f>IF(AT28="","",VLOOKUP(AT28,'シフト記号表（勤務時間帯）'!$C$6:$K$35,9,FALSE))</f>
        <v/>
      </c>
      <c r="AU29" s="234" t="str">
        <f>IF(AU28="","",VLOOKUP(AU28,'シフト記号表（勤務時間帯）'!$C$6:$K$35,9,FALSE))</f>
        <v/>
      </c>
      <c r="AV29" s="235" t="str">
        <f>IF(AV28="","",VLOOKUP(AV28,'シフト記号表（勤務時間帯）'!$C$6:$K$35,9,FALSE))</f>
        <v/>
      </c>
      <c r="AW29" s="235" t="str">
        <f>IF(AW28="","",VLOOKUP(AW28,'シフト記号表（勤務時間帯）'!$C$6:$K$35,9,FALSE))</f>
        <v/>
      </c>
      <c r="AX29" s="1257" t="str">
        <f>IF($BB$3="４週",SUM(S29:AT29),IF($BB$3="暦月",SUM(S29:AW29),""))</f>
        <v/>
      </c>
      <c r="AY29" s="1258"/>
      <c r="AZ29" s="1259" t="str">
        <f>IF($BB$3="４週",AX29/4,IF($BB$3="暦月",'勤務表（参考様式1_1枚版）'!AX29/('勤務表（参考様式1_1枚版）'!$BB$8/7),""))</f>
        <v/>
      </c>
      <c r="BA29" s="1260"/>
      <c r="BB29" s="1306"/>
      <c r="BC29" s="1307"/>
      <c r="BD29" s="1307"/>
      <c r="BE29" s="1307"/>
      <c r="BF29" s="1308"/>
    </row>
    <row r="30" spans="2:58" ht="20.25" customHeight="1" x14ac:dyDescent="0.2">
      <c r="B30" s="1268"/>
      <c r="C30" s="1275"/>
      <c r="D30" s="1276"/>
      <c r="E30" s="1277"/>
      <c r="F30" s="233">
        <f>C28</f>
        <v>0</v>
      </c>
      <c r="G30" s="1280"/>
      <c r="H30" s="1284"/>
      <c r="I30" s="1282"/>
      <c r="J30" s="1282"/>
      <c r="K30" s="1283"/>
      <c r="L30" s="1287"/>
      <c r="M30" s="1252"/>
      <c r="N30" s="1252"/>
      <c r="O30" s="1253"/>
      <c r="P30" s="1261" t="s">
        <v>342</v>
      </c>
      <c r="Q30" s="1262"/>
      <c r="R30" s="1263"/>
      <c r="S30" s="238" t="str">
        <f>IF(S28="","",VLOOKUP(S28,'シフト記号表（勤務時間帯）'!$C$6:$U$35,19,FALSE))</f>
        <v/>
      </c>
      <c r="T30" s="239" t="str">
        <f>IF(T28="","",VLOOKUP(T28,'シフト記号表（勤務時間帯）'!$C$6:$U$35,19,FALSE))</f>
        <v/>
      </c>
      <c r="U30" s="239" t="str">
        <f>IF(U28="","",VLOOKUP(U28,'シフト記号表（勤務時間帯）'!$C$6:$U$35,19,FALSE))</f>
        <v/>
      </c>
      <c r="V30" s="239" t="str">
        <f>IF(V28="","",VLOOKUP(V28,'シフト記号表（勤務時間帯）'!$C$6:$U$35,19,FALSE))</f>
        <v/>
      </c>
      <c r="W30" s="239" t="str">
        <f>IF(W28="","",VLOOKUP(W28,'シフト記号表（勤務時間帯）'!$C$6:$U$35,19,FALSE))</f>
        <v/>
      </c>
      <c r="X30" s="239" t="str">
        <f>IF(X28="","",VLOOKUP(X28,'シフト記号表（勤務時間帯）'!$C$6:$U$35,19,FALSE))</f>
        <v/>
      </c>
      <c r="Y30" s="240" t="str">
        <f>IF(Y28="","",VLOOKUP(Y28,'シフト記号表（勤務時間帯）'!$C$6:$U$35,19,FALSE))</f>
        <v/>
      </c>
      <c r="Z30" s="238" t="str">
        <f>IF(Z28="","",VLOOKUP(Z28,'シフト記号表（勤務時間帯）'!$C$6:$U$35,19,FALSE))</f>
        <v/>
      </c>
      <c r="AA30" s="239" t="str">
        <f>IF(AA28="","",VLOOKUP(AA28,'シフト記号表（勤務時間帯）'!$C$6:$U$35,19,FALSE))</f>
        <v/>
      </c>
      <c r="AB30" s="239" t="str">
        <f>IF(AB28="","",VLOOKUP(AB28,'シフト記号表（勤務時間帯）'!$C$6:$U$35,19,FALSE))</f>
        <v/>
      </c>
      <c r="AC30" s="239" t="str">
        <f>IF(AC28="","",VLOOKUP(AC28,'シフト記号表（勤務時間帯）'!$C$6:$U$35,19,FALSE))</f>
        <v/>
      </c>
      <c r="AD30" s="239" t="str">
        <f>IF(AD28="","",VLOOKUP(AD28,'シフト記号表（勤務時間帯）'!$C$6:$U$35,19,FALSE))</f>
        <v/>
      </c>
      <c r="AE30" s="239" t="str">
        <f>IF(AE28="","",VLOOKUP(AE28,'シフト記号表（勤務時間帯）'!$C$6:$U$35,19,FALSE))</f>
        <v/>
      </c>
      <c r="AF30" s="240" t="str">
        <f>IF(AF28="","",VLOOKUP(AF28,'シフト記号表（勤務時間帯）'!$C$6:$U$35,19,FALSE))</f>
        <v/>
      </c>
      <c r="AG30" s="238" t="str">
        <f>IF(AG28="","",VLOOKUP(AG28,'シフト記号表（勤務時間帯）'!$C$6:$U$35,19,FALSE))</f>
        <v/>
      </c>
      <c r="AH30" s="239" t="str">
        <f>IF(AH28="","",VLOOKUP(AH28,'シフト記号表（勤務時間帯）'!$C$6:$U$35,19,FALSE))</f>
        <v/>
      </c>
      <c r="AI30" s="239" t="str">
        <f>IF(AI28="","",VLOOKUP(AI28,'シフト記号表（勤務時間帯）'!$C$6:$U$35,19,FALSE))</f>
        <v/>
      </c>
      <c r="AJ30" s="239" t="str">
        <f>IF(AJ28="","",VLOOKUP(AJ28,'シフト記号表（勤務時間帯）'!$C$6:$U$35,19,FALSE))</f>
        <v/>
      </c>
      <c r="AK30" s="239" t="str">
        <f>IF(AK28="","",VLOOKUP(AK28,'シフト記号表（勤務時間帯）'!$C$6:$U$35,19,FALSE))</f>
        <v/>
      </c>
      <c r="AL30" s="239" t="str">
        <f>IF(AL28="","",VLOOKUP(AL28,'シフト記号表（勤務時間帯）'!$C$6:$U$35,19,FALSE))</f>
        <v/>
      </c>
      <c r="AM30" s="240" t="str">
        <f>IF(AM28="","",VLOOKUP(AM28,'シフト記号表（勤務時間帯）'!$C$6:$U$35,19,FALSE))</f>
        <v/>
      </c>
      <c r="AN30" s="238" t="str">
        <f>IF(AN28="","",VLOOKUP(AN28,'シフト記号表（勤務時間帯）'!$C$6:$U$35,19,FALSE))</f>
        <v/>
      </c>
      <c r="AO30" s="239" t="str">
        <f>IF(AO28="","",VLOOKUP(AO28,'シフト記号表（勤務時間帯）'!$C$6:$U$35,19,FALSE))</f>
        <v/>
      </c>
      <c r="AP30" s="239" t="str">
        <f>IF(AP28="","",VLOOKUP(AP28,'シフト記号表（勤務時間帯）'!$C$6:$U$35,19,FALSE))</f>
        <v/>
      </c>
      <c r="AQ30" s="239" t="str">
        <f>IF(AQ28="","",VLOOKUP(AQ28,'シフト記号表（勤務時間帯）'!$C$6:$U$35,19,FALSE))</f>
        <v/>
      </c>
      <c r="AR30" s="239" t="str">
        <f>IF(AR28="","",VLOOKUP(AR28,'シフト記号表（勤務時間帯）'!$C$6:$U$35,19,FALSE))</f>
        <v/>
      </c>
      <c r="AS30" s="239" t="str">
        <f>IF(AS28="","",VLOOKUP(AS28,'シフト記号表（勤務時間帯）'!$C$6:$U$35,19,FALSE))</f>
        <v/>
      </c>
      <c r="AT30" s="240" t="str">
        <f>IF(AT28="","",VLOOKUP(AT28,'シフト記号表（勤務時間帯）'!$C$6:$U$35,19,FALSE))</f>
        <v/>
      </c>
      <c r="AU30" s="238" t="str">
        <f>IF(AU28="","",VLOOKUP(AU28,'シフト記号表（勤務時間帯）'!$C$6:$U$35,19,FALSE))</f>
        <v/>
      </c>
      <c r="AV30" s="239" t="str">
        <f>IF(AV28="","",VLOOKUP(AV28,'シフト記号表（勤務時間帯）'!$C$6:$U$35,19,FALSE))</f>
        <v/>
      </c>
      <c r="AW30" s="239" t="str">
        <f>IF(AW28="","",VLOOKUP(AW28,'シフト記号表（勤務時間帯）'!$C$6:$U$35,19,FALSE))</f>
        <v/>
      </c>
      <c r="AX30" s="1264" t="str">
        <f>IF($BB$3="４週",SUM(S30:AT30),IF($BB$3="暦月",SUM(S30:AW30),""))</f>
        <v/>
      </c>
      <c r="AY30" s="1265"/>
      <c r="AZ30" s="1266" t="str">
        <f>IF($BB$3="４週",AX30/4,IF($BB$3="暦月",'勤務表（参考様式1_1枚版）'!AX30/('勤務表（参考様式1_1枚版）'!$BB$8/7),""))</f>
        <v/>
      </c>
      <c r="BA30" s="1267"/>
      <c r="BB30" s="1309"/>
      <c r="BC30" s="1310"/>
      <c r="BD30" s="1310"/>
      <c r="BE30" s="1310"/>
      <c r="BF30" s="1311"/>
    </row>
    <row r="31" spans="2:58" ht="20.25" customHeight="1" x14ac:dyDescent="0.2">
      <c r="B31" s="1268">
        <f>B28+1</f>
        <v>4</v>
      </c>
      <c r="C31" s="1269"/>
      <c r="D31" s="1270"/>
      <c r="E31" s="1271"/>
      <c r="F31" s="241"/>
      <c r="G31" s="1278"/>
      <c r="H31" s="1281"/>
      <c r="I31" s="1282"/>
      <c r="J31" s="1282"/>
      <c r="K31" s="1283"/>
      <c r="L31" s="1285"/>
      <c r="M31" s="1246"/>
      <c r="N31" s="1246"/>
      <c r="O31" s="1247"/>
      <c r="P31" s="1288" t="s">
        <v>340</v>
      </c>
      <c r="Q31" s="1289"/>
      <c r="R31" s="1290"/>
      <c r="S31" s="298"/>
      <c r="T31" s="299"/>
      <c r="U31" s="299"/>
      <c r="V31" s="299"/>
      <c r="W31" s="299"/>
      <c r="X31" s="299"/>
      <c r="Y31" s="300"/>
      <c r="Z31" s="298"/>
      <c r="AA31" s="299"/>
      <c r="AB31" s="299"/>
      <c r="AC31" s="299"/>
      <c r="AD31" s="299"/>
      <c r="AE31" s="299"/>
      <c r="AF31" s="300"/>
      <c r="AG31" s="298"/>
      <c r="AH31" s="299"/>
      <c r="AI31" s="299"/>
      <c r="AJ31" s="299"/>
      <c r="AK31" s="299"/>
      <c r="AL31" s="299"/>
      <c r="AM31" s="300"/>
      <c r="AN31" s="298"/>
      <c r="AO31" s="299"/>
      <c r="AP31" s="299"/>
      <c r="AQ31" s="299"/>
      <c r="AR31" s="299"/>
      <c r="AS31" s="299"/>
      <c r="AT31" s="300"/>
      <c r="AU31" s="298"/>
      <c r="AV31" s="299"/>
      <c r="AW31" s="299"/>
      <c r="AX31" s="1405"/>
      <c r="AY31" s="1406"/>
      <c r="AZ31" s="1407"/>
      <c r="BA31" s="1408"/>
      <c r="BB31" s="1303"/>
      <c r="BC31" s="1304"/>
      <c r="BD31" s="1304"/>
      <c r="BE31" s="1304"/>
      <c r="BF31" s="1305"/>
    </row>
    <row r="32" spans="2:58" ht="20.25" customHeight="1" x14ac:dyDescent="0.2">
      <c r="B32" s="1268"/>
      <c r="C32" s="1272"/>
      <c r="D32" s="1273"/>
      <c r="E32" s="1274"/>
      <c r="F32" s="233"/>
      <c r="G32" s="1279"/>
      <c r="H32" s="1284"/>
      <c r="I32" s="1282"/>
      <c r="J32" s="1282"/>
      <c r="K32" s="1283"/>
      <c r="L32" s="1286"/>
      <c r="M32" s="1249"/>
      <c r="N32" s="1249"/>
      <c r="O32" s="1250"/>
      <c r="P32" s="1254" t="s">
        <v>341</v>
      </c>
      <c r="Q32" s="1255"/>
      <c r="R32" s="1256"/>
      <c r="S32" s="234" t="str">
        <f>IF(S31="","",VLOOKUP(S31,'シフト記号表（勤務時間帯）'!$C$6:$K$35,9,FALSE))</f>
        <v/>
      </c>
      <c r="T32" s="235" t="str">
        <f>IF(T31="","",VLOOKUP(T31,'シフト記号表（勤務時間帯）'!$C$6:$K$35,9,FALSE))</f>
        <v/>
      </c>
      <c r="U32" s="235" t="str">
        <f>IF(U31="","",VLOOKUP(U31,'シフト記号表（勤務時間帯）'!$C$6:$K$35,9,FALSE))</f>
        <v/>
      </c>
      <c r="V32" s="235" t="str">
        <f>IF(V31="","",VLOOKUP(V31,'シフト記号表（勤務時間帯）'!$C$6:$K$35,9,FALSE))</f>
        <v/>
      </c>
      <c r="W32" s="235" t="str">
        <f>IF(W31="","",VLOOKUP(W31,'シフト記号表（勤務時間帯）'!$C$6:$K$35,9,FALSE))</f>
        <v/>
      </c>
      <c r="X32" s="235" t="str">
        <f>IF(X31="","",VLOOKUP(X31,'シフト記号表（勤務時間帯）'!$C$6:$K$35,9,FALSE))</f>
        <v/>
      </c>
      <c r="Y32" s="236" t="str">
        <f>IF(Y31="","",VLOOKUP(Y31,'シフト記号表（勤務時間帯）'!$C$6:$K$35,9,FALSE))</f>
        <v/>
      </c>
      <c r="Z32" s="234" t="str">
        <f>IF(Z31="","",VLOOKUP(Z31,'シフト記号表（勤務時間帯）'!$C$6:$K$35,9,FALSE))</f>
        <v/>
      </c>
      <c r="AA32" s="235" t="str">
        <f>IF(AA31="","",VLOOKUP(AA31,'シフト記号表（勤務時間帯）'!$C$6:$K$35,9,FALSE))</f>
        <v/>
      </c>
      <c r="AB32" s="235" t="str">
        <f>IF(AB31="","",VLOOKUP(AB31,'シフト記号表（勤務時間帯）'!$C$6:$K$35,9,FALSE))</f>
        <v/>
      </c>
      <c r="AC32" s="235" t="str">
        <f>IF(AC31="","",VLOOKUP(AC31,'シフト記号表（勤務時間帯）'!$C$6:$K$35,9,FALSE))</f>
        <v/>
      </c>
      <c r="AD32" s="235" t="str">
        <f>IF(AD31="","",VLOOKUP(AD31,'シフト記号表（勤務時間帯）'!$C$6:$K$35,9,FALSE))</f>
        <v/>
      </c>
      <c r="AE32" s="235" t="str">
        <f>IF(AE31="","",VLOOKUP(AE31,'シフト記号表（勤務時間帯）'!$C$6:$K$35,9,FALSE))</f>
        <v/>
      </c>
      <c r="AF32" s="236" t="str">
        <f>IF(AF31="","",VLOOKUP(AF31,'シフト記号表（勤務時間帯）'!$C$6:$K$35,9,FALSE))</f>
        <v/>
      </c>
      <c r="AG32" s="234" t="str">
        <f>IF(AG31="","",VLOOKUP(AG31,'シフト記号表（勤務時間帯）'!$C$6:$K$35,9,FALSE))</f>
        <v/>
      </c>
      <c r="AH32" s="235" t="str">
        <f>IF(AH31="","",VLOOKUP(AH31,'シフト記号表（勤務時間帯）'!$C$6:$K$35,9,FALSE))</f>
        <v/>
      </c>
      <c r="AI32" s="235" t="str">
        <f>IF(AI31="","",VLOOKUP(AI31,'シフト記号表（勤務時間帯）'!$C$6:$K$35,9,FALSE))</f>
        <v/>
      </c>
      <c r="AJ32" s="235" t="str">
        <f>IF(AJ31="","",VLOOKUP(AJ31,'シフト記号表（勤務時間帯）'!$C$6:$K$35,9,FALSE))</f>
        <v/>
      </c>
      <c r="AK32" s="235" t="str">
        <f>IF(AK31="","",VLOOKUP(AK31,'シフト記号表（勤務時間帯）'!$C$6:$K$35,9,FALSE))</f>
        <v/>
      </c>
      <c r="AL32" s="235" t="str">
        <f>IF(AL31="","",VLOOKUP(AL31,'シフト記号表（勤務時間帯）'!$C$6:$K$35,9,FALSE))</f>
        <v/>
      </c>
      <c r="AM32" s="236" t="str">
        <f>IF(AM31="","",VLOOKUP(AM31,'シフト記号表（勤務時間帯）'!$C$6:$K$35,9,FALSE))</f>
        <v/>
      </c>
      <c r="AN32" s="234" t="str">
        <f>IF(AN31="","",VLOOKUP(AN31,'シフト記号表（勤務時間帯）'!$C$6:$K$35,9,FALSE))</f>
        <v/>
      </c>
      <c r="AO32" s="235" t="str">
        <f>IF(AO31="","",VLOOKUP(AO31,'シフト記号表（勤務時間帯）'!$C$6:$K$35,9,FALSE))</f>
        <v/>
      </c>
      <c r="AP32" s="235" t="str">
        <f>IF(AP31="","",VLOOKUP(AP31,'シフト記号表（勤務時間帯）'!$C$6:$K$35,9,FALSE))</f>
        <v/>
      </c>
      <c r="AQ32" s="235" t="str">
        <f>IF(AQ31="","",VLOOKUP(AQ31,'シフト記号表（勤務時間帯）'!$C$6:$K$35,9,FALSE))</f>
        <v/>
      </c>
      <c r="AR32" s="235" t="str">
        <f>IF(AR31="","",VLOOKUP(AR31,'シフト記号表（勤務時間帯）'!$C$6:$K$35,9,FALSE))</f>
        <v/>
      </c>
      <c r="AS32" s="235" t="str">
        <f>IF(AS31="","",VLOOKUP(AS31,'シフト記号表（勤務時間帯）'!$C$6:$K$35,9,FALSE))</f>
        <v/>
      </c>
      <c r="AT32" s="236" t="str">
        <f>IF(AT31="","",VLOOKUP(AT31,'シフト記号表（勤務時間帯）'!$C$6:$K$35,9,FALSE))</f>
        <v/>
      </c>
      <c r="AU32" s="234" t="str">
        <f>IF(AU31="","",VLOOKUP(AU31,'シフト記号表（勤務時間帯）'!$C$6:$K$35,9,FALSE))</f>
        <v/>
      </c>
      <c r="AV32" s="235" t="str">
        <f>IF(AV31="","",VLOOKUP(AV31,'シフト記号表（勤務時間帯）'!$C$6:$K$35,9,FALSE))</f>
        <v/>
      </c>
      <c r="AW32" s="235" t="str">
        <f>IF(AW31="","",VLOOKUP(AW31,'シフト記号表（勤務時間帯）'!$C$6:$K$35,9,FALSE))</f>
        <v/>
      </c>
      <c r="AX32" s="1257" t="str">
        <f>IF($BB$3="４週",SUM(S32:AT32),IF($BB$3="暦月",SUM(S32:AW32),""))</f>
        <v/>
      </c>
      <c r="AY32" s="1258"/>
      <c r="AZ32" s="1259" t="str">
        <f>IF($BB$3="４週",AX32/4,IF($BB$3="暦月",'勤務表（参考様式1_1枚版）'!AX32/('勤務表（参考様式1_1枚版）'!$BB$8/7),""))</f>
        <v/>
      </c>
      <c r="BA32" s="1260"/>
      <c r="BB32" s="1306"/>
      <c r="BC32" s="1307"/>
      <c r="BD32" s="1307"/>
      <c r="BE32" s="1307"/>
      <c r="BF32" s="1308"/>
    </row>
    <row r="33" spans="2:58" ht="20.25" customHeight="1" x14ac:dyDescent="0.2">
      <c r="B33" s="1268"/>
      <c r="C33" s="1275"/>
      <c r="D33" s="1276"/>
      <c r="E33" s="1277"/>
      <c r="F33" s="233">
        <f>C31</f>
        <v>0</v>
      </c>
      <c r="G33" s="1280"/>
      <c r="H33" s="1284"/>
      <c r="I33" s="1282"/>
      <c r="J33" s="1282"/>
      <c r="K33" s="1283"/>
      <c r="L33" s="1287"/>
      <c r="M33" s="1252"/>
      <c r="N33" s="1252"/>
      <c r="O33" s="1253"/>
      <c r="P33" s="1261" t="s">
        <v>342</v>
      </c>
      <c r="Q33" s="1262"/>
      <c r="R33" s="1263"/>
      <c r="S33" s="238" t="str">
        <f>IF(S31="","",VLOOKUP(S31,'シフト記号表（勤務時間帯）'!$C$6:$U$35,19,FALSE))</f>
        <v/>
      </c>
      <c r="T33" s="239" t="str">
        <f>IF(T31="","",VLOOKUP(T31,'シフト記号表（勤務時間帯）'!$C$6:$U$35,19,FALSE))</f>
        <v/>
      </c>
      <c r="U33" s="239" t="str">
        <f>IF(U31="","",VLOOKUP(U31,'シフト記号表（勤務時間帯）'!$C$6:$U$35,19,FALSE))</f>
        <v/>
      </c>
      <c r="V33" s="239" t="str">
        <f>IF(V31="","",VLOOKUP(V31,'シフト記号表（勤務時間帯）'!$C$6:$U$35,19,FALSE))</f>
        <v/>
      </c>
      <c r="W33" s="239" t="str">
        <f>IF(W31="","",VLOOKUP(W31,'シフト記号表（勤務時間帯）'!$C$6:$U$35,19,FALSE))</f>
        <v/>
      </c>
      <c r="X33" s="239" t="str">
        <f>IF(X31="","",VLOOKUP(X31,'シフト記号表（勤務時間帯）'!$C$6:$U$35,19,FALSE))</f>
        <v/>
      </c>
      <c r="Y33" s="240" t="str">
        <f>IF(Y31="","",VLOOKUP(Y31,'シフト記号表（勤務時間帯）'!$C$6:$U$35,19,FALSE))</f>
        <v/>
      </c>
      <c r="Z33" s="238" t="str">
        <f>IF(Z31="","",VLOOKUP(Z31,'シフト記号表（勤務時間帯）'!$C$6:$U$35,19,FALSE))</f>
        <v/>
      </c>
      <c r="AA33" s="239" t="str">
        <f>IF(AA31="","",VLOOKUP(AA31,'シフト記号表（勤務時間帯）'!$C$6:$U$35,19,FALSE))</f>
        <v/>
      </c>
      <c r="AB33" s="239" t="str">
        <f>IF(AB31="","",VLOOKUP(AB31,'シフト記号表（勤務時間帯）'!$C$6:$U$35,19,FALSE))</f>
        <v/>
      </c>
      <c r="AC33" s="239" t="str">
        <f>IF(AC31="","",VLOOKUP(AC31,'シフト記号表（勤務時間帯）'!$C$6:$U$35,19,FALSE))</f>
        <v/>
      </c>
      <c r="AD33" s="239" t="str">
        <f>IF(AD31="","",VLOOKUP(AD31,'シフト記号表（勤務時間帯）'!$C$6:$U$35,19,FALSE))</f>
        <v/>
      </c>
      <c r="AE33" s="239" t="str">
        <f>IF(AE31="","",VLOOKUP(AE31,'シフト記号表（勤務時間帯）'!$C$6:$U$35,19,FALSE))</f>
        <v/>
      </c>
      <c r="AF33" s="240" t="str">
        <f>IF(AF31="","",VLOOKUP(AF31,'シフト記号表（勤務時間帯）'!$C$6:$U$35,19,FALSE))</f>
        <v/>
      </c>
      <c r="AG33" s="238" t="str">
        <f>IF(AG31="","",VLOOKUP(AG31,'シフト記号表（勤務時間帯）'!$C$6:$U$35,19,FALSE))</f>
        <v/>
      </c>
      <c r="AH33" s="239" t="str">
        <f>IF(AH31="","",VLOOKUP(AH31,'シフト記号表（勤務時間帯）'!$C$6:$U$35,19,FALSE))</f>
        <v/>
      </c>
      <c r="AI33" s="239" t="str">
        <f>IF(AI31="","",VLOOKUP(AI31,'シフト記号表（勤務時間帯）'!$C$6:$U$35,19,FALSE))</f>
        <v/>
      </c>
      <c r="AJ33" s="239" t="str">
        <f>IF(AJ31="","",VLOOKUP(AJ31,'シフト記号表（勤務時間帯）'!$C$6:$U$35,19,FALSE))</f>
        <v/>
      </c>
      <c r="AK33" s="239" t="str">
        <f>IF(AK31="","",VLOOKUP(AK31,'シフト記号表（勤務時間帯）'!$C$6:$U$35,19,FALSE))</f>
        <v/>
      </c>
      <c r="AL33" s="239" t="str">
        <f>IF(AL31="","",VLOOKUP(AL31,'シフト記号表（勤務時間帯）'!$C$6:$U$35,19,FALSE))</f>
        <v/>
      </c>
      <c r="AM33" s="240" t="str">
        <f>IF(AM31="","",VLOOKUP(AM31,'シフト記号表（勤務時間帯）'!$C$6:$U$35,19,FALSE))</f>
        <v/>
      </c>
      <c r="AN33" s="238" t="str">
        <f>IF(AN31="","",VLOOKUP(AN31,'シフト記号表（勤務時間帯）'!$C$6:$U$35,19,FALSE))</f>
        <v/>
      </c>
      <c r="AO33" s="239" t="str">
        <f>IF(AO31="","",VLOOKUP(AO31,'シフト記号表（勤務時間帯）'!$C$6:$U$35,19,FALSE))</f>
        <v/>
      </c>
      <c r="AP33" s="239" t="str">
        <f>IF(AP31="","",VLOOKUP(AP31,'シフト記号表（勤務時間帯）'!$C$6:$U$35,19,FALSE))</f>
        <v/>
      </c>
      <c r="AQ33" s="239" t="str">
        <f>IF(AQ31="","",VLOOKUP(AQ31,'シフト記号表（勤務時間帯）'!$C$6:$U$35,19,FALSE))</f>
        <v/>
      </c>
      <c r="AR33" s="239" t="str">
        <f>IF(AR31="","",VLOOKUP(AR31,'シフト記号表（勤務時間帯）'!$C$6:$U$35,19,FALSE))</f>
        <v/>
      </c>
      <c r="AS33" s="239" t="str">
        <f>IF(AS31="","",VLOOKUP(AS31,'シフト記号表（勤務時間帯）'!$C$6:$U$35,19,FALSE))</f>
        <v/>
      </c>
      <c r="AT33" s="240" t="str">
        <f>IF(AT31="","",VLOOKUP(AT31,'シフト記号表（勤務時間帯）'!$C$6:$U$35,19,FALSE))</f>
        <v/>
      </c>
      <c r="AU33" s="238" t="str">
        <f>IF(AU31="","",VLOOKUP(AU31,'シフト記号表（勤務時間帯）'!$C$6:$U$35,19,FALSE))</f>
        <v/>
      </c>
      <c r="AV33" s="239" t="str">
        <f>IF(AV31="","",VLOOKUP(AV31,'シフト記号表（勤務時間帯）'!$C$6:$U$35,19,FALSE))</f>
        <v/>
      </c>
      <c r="AW33" s="239" t="str">
        <f>IF(AW31="","",VLOOKUP(AW31,'シフト記号表（勤務時間帯）'!$C$6:$U$35,19,FALSE))</f>
        <v/>
      </c>
      <c r="AX33" s="1264" t="str">
        <f>IF($BB$3="４週",SUM(S33:AT33),IF($BB$3="暦月",SUM(S33:AW33),""))</f>
        <v/>
      </c>
      <c r="AY33" s="1265"/>
      <c r="AZ33" s="1266" t="str">
        <f>IF($BB$3="４週",AX33/4,IF($BB$3="暦月",'勤務表（参考様式1_1枚版）'!AX33/('勤務表（参考様式1_1枚版）'!$BB$8/7),""))</f>
        <v/>
      </c>
      <c r="BA33" s="1267"/>
      <c r="BB33" s="1309"/>
      <c r="BC33" s="1310"/>
      <c r="BD33" s="1310"/>
      <c r="BE33" s="1310"/>
      <c r="BF33" s="1311"/>
    </row>
    <row r="34" spans="2:58" ht="20.25" customHeight="1" x14ac:dyDescent="0.2">
      <c r="B34" s="1268">
        <f>B31+1</f>
        <v>5</v>
      </c>
      <c r="C34" s="1269"/>
      <c r="D34" s="1270"/>
      <c r="E34" s="1271"/>
      <c r="F34" s="241"/>
      <c r="G34" s="1278"/>
      <c r="H34" s="1281"/>
      <c r="I34" s="1282"/>
      <c r="J34" s="1282"/>
      <c r="K34" s="1283"/>
      <c r="L34" s="1285"/>
      <c r="M34" s="1246"/>
      <c r="N34" s="1246"/>
      <c r="O34" s="1247"/>
      <c r="P34" s="1288" t="s">
        <v>340</v>
      </c>
      <c r="Q34" s="1289"/>
      <c r="R34" s="1290"/>
      <c r="S34" s="298"/>
      <c r="T34" s="299"/>
      <c r="U34" s="299"/>
      <c r="V34" s="299"/>
      <c r="W34" s="299"/>
      <c r="X34" s="299"/>
      <c r="Y34" s="300"/>
      <c r="Z34" s="298"/>
      <c r="AA34" s="299"/>
      <c r="AB34" s="299"/>
      <c r="AC34" s="299"/>
      <c r="AD34" s="299"/>
      <c r="AE34" s="299"/>
      <c r="AF34" s="300"/>
      <c r="AG34" s="298"/>
      <c r="AH34" s="299"/>
      <c r="AI34" s="299"/>
      <c r="AJ34" s="299"/>
      <c r="AK34" s="299"/>
      <c r="AL34" s="299"/>
      <c r="AM34" s="300"/>
      <c r="AN34" s="298"/>
      <c r="AO34" s="299"/>
      <c r="AP34" s="299"/>
      <c r="AQ34" s="299"/>
      <c r="AR34" s="299"/>
      <c r="AS34" s="299"/>
      <c r="AT34" s="300"/>
      <c r="AU34" s="298"/>
      <c r="AV34" s="299"/>
      <c r="AW34" s="299"/>
      <c r="AX34" s="1405"/>
      <c r="AY34" s="1406"/>
      <c r="AZ34" s="1407"/>
      <c r="BA34" s="1408"/>
      <c r="BB34" s="1303"/>
      <c r="BC34" s="1304"/>
      <c r="BD34" s="1304"/>
      <c r="BE34" s="1304"/>
      <c r="BF34" s="1305"/>
    </row>
    <row r="35" spans="2:58" ht="20.25" customHeight="1" x14ac:dyDescent="0.2">
      <c r="B35" s="1268"/>
      <c r="C35" s="1272"/>
      <c r="D35" s="1273"/>
      <c r="E35" s="1274"/>
      <c r="F35" s="233"/>
      <c r="G35" s="1279"/>
      <c r="H35" s="1284"/>
      <c r="I35" s="1282"/>
      <c r="J35" s="1282"/>
      <c r="K35" s="1283"/>
      <c r="L35" s="1286"/>
      <c r="M35" s="1249"/>
      <c r="N35" s="1249"/>
      <c r="O35" s="1250"/>
      <c r="P35" s="1254" t="s">
        <v>341</v>
      </c>
      <c r="Q35" s="1255"/>
      <c r="R35" s="1256"/>
      <c r="S35" s="234" t="str">
        <f>IF(S34="","",VLOOKUP(S34,'シフト記号表（勤務時間帯）'!$C$6:$K$35,9,FALSE))</f>
        <v/>
      </c>
      <c r="T35" s="235" t="str">
        <f>IF(T34="","",VLOOKUP(T34,'シフト記号表（勤務時間帯）'!$C$6:$K$35,9,FALSE))</f>
        <v/>
      </c>
      <c r="U35" s="235" t="str">
        <f>IF(U34="","",VLOOKUP(U34,'シフト記号表（勤務時間帯）'!$C$6:$K$35,9,FALSE))</f>
        <v/>
      </c>
      <c r="V35" s="235" t="str">
        <f>IF(V34="","",VLOOKUP(V34,'シフト記号表（勤務時間帯）'!$C$6:$K$35,9,FALSE))</f>
        <v/>
      </c>
      <c r="W35" s="235" t="str">
        <f>IF(W34="","",VLOOKUP(W34,'シフト記号表（勤務時間帯）'!$C$6:$K$35,9,FALSE))</f>
        <v/>
      </c>
      <c r="X35" s="235" t="str">
        <f>IF(X34="","",VLOOKUP(X34,'シフト記号表（勤務時間帯）'!$C$6:$K$35,9,FALSE))</f>
        <v/>
      </c>
      <c r="Y35" s="236" t="str">
        <f>IF(Y34="","",VLOOKUP(Y34,'シフト記号表（勤務時間帯）'!$C$6:$K$35,9,FALSE))</f>
        <v/>
      </c>
      <c r="Z35" s="234" t="str">
        <f>IF(Z34="","",VLOOKUP(Z34,'シフト記号表（勤務時間帯）'!$C$6:$K$35,9,FALSE))</f>
        <v/>
      </c>
      <c r="AA35" s="235" t="str">
        <f>IF(AA34="","",VLOOKUP(AA34,'シフト記号表（勤務時間帯）'!$C$6:$K$35,9,FALSE))</f>
        <v/>
      </c>
      <c r="AB35" s="235" t="str">
        <f>IF(AB34="","",VLOOKUP(AB34,'シフト記号表（勤務時間帯）'!$C$6:$K$35,9,FALSE))</f>
        <v/>
      </c>
      <c r="AC35" s="235" t="str">
        <f>IF(AC34="","",VLOOKUP(AC34,'シフト記号表（勤務時間帯）'!$C$6:$K$35,9,FALSE))</f>
        <v/>
      </c>
      <c r="AD35" s="235" t="str">
        <f>IF(AD34="","",VLOOKUP(AD34,'シフト記号表（勤務時間帯）'!$C$6:$K$35,9,FALSE))</f>
        <v/>
      </c>
      <c r="AE35" s="235" t="str">
        <f>IF(AE34="","",VLOOKUP(AE34,'シフト記号表（勤務時間帯）'!$C$6:$K$35,9,FALSE))</f>
        <v/>
      </c>
      <c r="AF35" s="236" t="str">
        <f>IF(AF34="","",VLOOKUP(AF34,'シフト記号表（勤務時間帯）'!$C$6:$K$35,9,FALSE))</f>
        <v/>
      </c>
      <c r="AG35" s="234" t="str">
        <f>IF(AG34="","",VLOOKUP(AG34,'シフト記号表（勤務時間帯）'!$C$6:$K$35,9,FALSE))</f>
        <v/>
      </c>
      <c r="AH35" s="235" t="str">
        <f>IF(AH34="","",VLOOKUP(AH34,'シフト記号表（勤務時間帯）'!$C$6:$K$35,9,FALSE))</f>
        <v/>
      </c>
      <c r="AI35" s="235" t="str">
        <f>IF(AI34="","",VLOOKUP(AI34,'シフト記号表（勤務時間帯）'!$C$6:$K$35,9,FALSE))</f>
        <v/>
      </c>
      <c r="AJ35" s="235" t="str">
        <f>IF(AJ34="","",VLOOKUP(AJ34,'シフト記号表（勤務時間帯）'!$C$6:$K$35,9,FALSE))</f>
        <v/>
      </c>
      <c r="AK35" s="235" t="str">
        <f>IF(AK34="","",VLOOKUP(AK34,'シフト記号表（勤務時間帯）'!$C$6:$K$35,9,FALSE))</f>
        <v/>
      </c>
      <c r="AL35" s="235" t="str">
        <f>IF(AL34="","",VLOOKUP(AL34,'シフト記号表（勤務時間帯）'!$C$6:$K$35,9,FALSE))</f>
        <v/>
      </c>
      <c r="AM35" s="236" t="str">
        <f>IF(AM34="","",VLOOKUP(AM34,'シフト記号表（勤務時間帯）'!$C$6:$K$35,9,FALSE))</f>
        <v/>
      </c>
      <c r="AN35" s="234" t="str">
        <f>IF(AN34="","",VLOOKUP(AN34,'シフト記号表（勤務時間帯）'!$C$6:$K$35,9,FALSE))</f>
        <v/>
      </c>
      <c r="AO35" s="235" t="str">
        <f>IF(AO34="","",VLOOKUP(AO34,'シフト記号表（勤務時間帯）'!$C$6:$K$35,9,FALSE))</f>
        <v/>
      </c>
      <c r="AP35" s="235" t="str">
        <f>IF(AP34="","",VLOOKUP(AP34,'シフト記号表（勤務時間帯）'!$C$6:$K$35,9,FALSE))</f>
        <v/>
      </c>
      <c r="AQ35" s="235" t="str">
        <f>IF(AQ34="","",VLOOKUP(AQ34,'シフト記号表（勤務時間帯）'!$C$6:$K$35,9,FALSE))</f>
        <v/>
      </c>
      <c r="AR35" s="235" t="str">
        <f>IF(AR34="","",VLOOKUP(AR34,'シフト記号表（勤務時間帯）'!$C$6:$K$35,9,FALSE))</f>
        <v/>
      </c>
      <c r="AS35" s="235" t="str">
        <f>IF(AS34="","",VLOOKUP(AS34,'シフト記号表（勤務時間帯）'!$C$6:$K$35,9,FALSE))</f>
        <v/>
      </c>
      <c r="AT35" s="236" t="str">
        <f>IF(AT34="","",VLOOKUP(AT34,'シフト記号表（勤務時間帯）'!$C$6:$K$35,9,FALSE))</f>
        <v/>
      </c>
      <c r="AU35" s="234" t="str">
        <f>IF(AU34="","",VLOOKUP(AU34,'シフト記号表（勤務時間帯）'!$C$6:$K$35,9,FALSE))</f>
        <v/>
      </c>
      <c r="AV35" s="235" t="str">
        <f>IF(AV34="","",VLOOKUP(AV34,'シフト記号表（勤務時間帯）'!$C$6:$K$35,9,FALSE))</f>
        <v/>
      </c>
      <c r="AW35" s="235" t="str">
        <f>IF(AW34="","",VLOOKUP(AW34,'シフト記号表（勤務時間帯）'!$C$6:$K$35,9,FALSE))</f>
        <v/>
      </c>
      <c r="AX35" s="1257" t="str">
        <f>IF($BB$3="４週",SUM(S35:AT35),IF($BB$3="暦月",SUM(S35:AW35),""))</f>
        <v/>
      </c>
      <c r="AY35" s="1258"/>
      <c r="AZ35" s="1259" t="str">
        <f>IF($BB$3="４週",AX35/4,IF($BB$3="暦月",'勤務表（参考様式1_1枚版）'!AX35/('勤務表（参考様式1_1枚版）'!$BB$8/7),""))</f>
        <v/>
      </c>
      <c r="BA35" s="1260"/>
      <c r="BB35" s="1306"/>
      <c r="BC35" s="1307"/>
      <c r="BD35" s="1307"/>
      <c r="BE35" s="1307"/>
      <c r="BF35" s="1308"/>
    </row>
    <row r="36" spans="2:58" ht="20.25" customHeight="1" x14ac:dyDescent="0.2">
      <c r="B36" s="1268"/>
      <c r="C36" s="1275"/>
      <c r="D36" s="1276"/>
      <c r="E36" s="1277"/>
      <c r="F36" s="233">
        <f>C34</f>
        <v>0</v>
      </c>
      <c r="G36" s="1280"/>
      <c r="H36" s="1284"/>
      <c r="I36" s="1282"/>
      <c r="J36" s="1282"/>
      <c r="K36" s="1283"/>
      <c r="L36" s="1287"/>
      <c r="M36" s="1252"/>
      <c r="N36" s="1252"/>
      <c r="O36" s="1253"/>
      <c r="P36" s="1261" t="s">
        <v>342</v>
      </c>
      <c r="Q36" s="1262"/>
      <c r="R36" s="1263"/>
      <c r="S36" s="238" t="str">
        <f>IF(S34="","",VLOOKUP(S34,'シフト記号表（勤務時間帯）'!$C$6:$U$35,19,FALSE))</f>
        <v/>
      </c>
      <c r="T36" s="239" t="str">
        <f>IF(T34="","",VLOOKUP(T34,'シフト記号表（勤務時間帯）'!$C$6:$U$35,19,FALSE))</f>
        <v/>
      </c>
      <c r="U36" s="239" t="str">
        <f>IF(U34="","",VLOOKUP(U34,'シフト記号表（勤務時間帯）'!$C$6:$U$35,19,FALSE))</f>
        <v/>
      </c>
      <c r="V36" s="239" t="str">
        <f>IF(V34="","",VLOOKUP(V34,'シフト記号表（勤務時間帯）'!$C$6:$U$35,19,FALSE))</f>
        <v/>
      </c>
      <c r="W36" s="239" t="str">
        <f>IF(W34="","",VLOOKUP(W34,'シフト記号表（勤務時間帯）'!$C$6:$U$35,19,FALSE))</f>
        <v/>
      </c>
      <c r="X36" s="239" t="str">
        <f>IF(X34="","",VLOOKUP(X34,'シフト記号表（勤務時間帯）'!$C$6:$U$35,19,FALSE))</f>
        <v/>
      </c>
      <c r="Y36" s="240" t="str">
        <f>IF(Y34="","",VLOOKUP(Y34,'シフト記号表（勤務時間帯）'!$C$6:$U$35,19,FALSE))</f>
        <v/>
      </c>
      <c r="Z36" s="238" t="str">
        <f>IF(Z34="","",VLOOKUP(Z34,'シフト記号表（勤務時間帯）'!$C$6:$U$35,19,FALSE))</f>
        <v/>
      </c>
      <c r="AA36" s="239" t="str">
        <f>IF(AA34="","",VLOOKUP(AA34,'シフト記号表（勤務時間帯）'!$C$6:$U$35,19,FALSE))</f>
        <v/>
      </c>
      <c r="AB36" s="239" t="str">
        <f>IF(AB34="","",VLOOKUP(AB34,'シフト記号表（勤務時間帯）'!$C$6:$U$35,19,FALSE))</f>
        <v/>
      </c>
      <c r="AC36" s="239" t="str">
        <f>IF(AC34="","",VLOOKUP(AC34,'シフト記号表（勤務時間帯）'!$C$6:$U$35,19,FALSE))</f>
        <v/>
      </c>
      <c r="AD36" s="239" t="str">
        <f>IF(AD34="","",VLOOKUP(AD34,'シフト記号表（勤務時間帯）'!$C$6:$U$35,19,FALSE))</f>
        <v/>
      </c>
      <c r="AE36" s="239" t="str">
        <f>IF(AE34="","",VLOOKUP(AE34,'シフト記号表（勤務時間帯）'!$C$6:$U$35,19,FALSE))</f>
        <v/>
      </c>
      <c r="AF36" s="240" t="str">
        <f>IF(AF34="","",VLOOKUP(AF34,'シフト記号表（勤務時間帯）'!$C$6:$U$35,19,FALSE))</f>
        <v/>
      </c>
      <c r="AG36" s="238" t="str">
        <f>IF(AG34="","",VLOOKUP(AG34,'シフト記号表（勤務時間帯）'!$C$6:$U$35,19,FALSE))</f>
        <v/>
      </c>
      <c r="AH36" s="239" t="str">
        <f>IF(AH34="","",VLOOKUP(AH34,'シフト記号表（勤務時間帯）'!$C$6:$U$35,19,FALSE))</f>
        <v/>
      </c>
      <c r="AI36" s="239" t="str">
        <f>IF(AI34="","",VLOOKUP(AI34,'シフト記号表（勤務時間帯）'!$C$6:$U$35,19,FALSE))</f>
        <v/>
      </c>
      <c r="AJ36" s="239" t="str">
        <f>IF(AJ34="","",VLOOKUP(AJ34,'シフト記号表（勤務時間帯）'!$C$6:$U$35,19,FALSE))</f>
        <v/>
      </c>
      <c r="AK36" s="239" t="str">
        <f>IF(AK34="","",VLOOKUP(AK34,'シフト記号表（勤務時間帯）'!$C$6:$U$35,19,FALSE))</f>
        <v/>
      </c>
      <c r="AL36" s="239" t="str">
        <f>IF(AL34="","",VLOOKUP(AL34,'シフト記号表（勤務時間帯）'!$C$6:$U$35,19,FALSE))</f>
        <v/>
      </c>
      <c r="AM36" s="240" t="str">
        <f>IF(AM34="","",VLOOKUP(AM34,'シフト記号表（勤務時間帯）'!$C$6:$U$35,19,FALSE))</f>
        <v/>
      </c>
      <c r="AN36" s="238" t="str">
        <f>IF(AN34="","",VLOOKUP(AN34,'シフト記号表（勤務時間帯）'!$C$6:$U$35,19,FALSE))</f>
        <v/>
      </c>
      <c r="AO36" s="239" t="str">
        <f>IF(AO34="","",VLOOKUP(AO34,'シフト記号表（勤務時間帯）'!$C$6:$U$35,19,FALSE))</f>
        <v/>
      </c>
      <c r="AP36" s="239" t="str">
        <f>IF(AP34="","",VLOOKUP(AP34,'シフト記号表（勤務時間帯）'!$C$6:$U$35,19,FALSE))</f>
        <v/>
      </c>
      <c r="AQ36" s="239" t="str">
        <f>IF(AQ34="","",VLOOKUP(AQ34,'シフト記号表（勤務時間帯）'!$C$6:$U$35,19,FALSE))</f>
        <v/>
      </c>
      <c r="AR36" s="239" t="str">
        <f>IF(AR34="","",VLOOKUP(AR34,'シフト記号表（勤務時間帯）'!$C$6:$U$35,19,FALSE))</f>
        <v/>
      </c>
      <c r="AS36" s="239" t="str">
        <f>IF(AS34="","",VLOOKUP(AS34,'シフト記号表（勤務時間帯）'!$C$6:$U$35,19,FALSE))</f>
        <v/>
      </c>
      <c r="AT36" s="240" t="str">
        <f>IF(AT34="","",VLOOKUP(AT34,'シフト記号表（勤務時間帯）'!$C$6:$U$35,19,FALSE))</f>
        <v/>
      </c>
      <c r="AU36" s="238" t="str">
        <f>IF(AU34="","",VLOOKUP(AU34,'シフト記号表（勤務時間帯）'!$C$6:$U$35,19,FALSE))</f>
        <v/>
      </c>
      <c r="AV36" s="239" t="str">
        <f>IF(AV34="","",VLOOKUP(AV34,'シフト記号表（勤務時間帯）'!$C$6:$U$35,19,FALSE))</f>
        <v/>
      </c>
      <c r="AW36" s="239" t="str">
        <f>IF(AW34="","",VLOOKUP(AW34,'シフト記号表（勤務時間帯）'!$C$6:$U$35,19,FALSE))</f>
        <v/>
      </c>
      <c r="AX36" s="1264" t="str">
        <f>IF($BB$3="４週",SUM(S36:AT36),IF($BB$3="暦月",SUM(S36:AW36),""))</f>
        <v/>
      </c>
      <c r="AY36" s="1265"/>
      <c r="AZ36" s="1266" t="str">
        <f>IF($BB$3="４週",AX36/4,IF($BB$3="暦月",'勤務表（参考様式1_1枚版）'!AX36/('勤務表（参考様式1_1枚版）'!$BB$8/7),""))</f>
        <v/>
      </c>
      <c r="BA36" s="1267"/>
      <c r="BB36" s="1309"/>
      <c r="BC36" s="1310"/>
      <c r="BD36" s="1310"/>
      <c r="BE36" s="1310"/>
      <c r="BF36" s="1311"/>
    </row>
    <row r="37" spans="2:58" ht="20.25" customHeight="1" x14ac:dyDescent="0.2">
      <c r="B37" s="1268">
        <f>B34+1</f>
        <v>6</v>
      </c>
      <c r="C37" s="1269"/>
      <c r="D37" s="1270"/>
      <c r="E37" s="1271"/>
      <c r="F37" s="241"/>
      <c r="G37" s="1278"/>
      <c r="H37" s="1281"/>
      <c r="I37" s="1282"/>
      <c r="J37" s="1282"/>
      <c r="K37" s="1283"/>
      <c r="L37" s="1285"/>
      <c r="M37" s="1246"/>
      <c r="N37" s="1246"/>
      <c r="O37" s="1247"/>
      <c r="P37" s="1288" t="s">
        <v>340</v>
      </c>
      <c r="Q37" s="1289"/>
      <c r="R37" s="1290"/>
      <c r="S37" s="298"/>
      <c r="T37" s="299"/>
      <c r="U37" s="299"/>
      <c r="V37" s="299"/>
      <c r="W37" s="299"/>
      <c r="X37" s="299"/>
      <c r="Y37" s="300"/>
      <c r="Z37" s="298"/>
      <c r="AA37" s="299"/>
      <c r="AB37" s="299"/>
      <c r="AC37" s="299"/>
      <c r="AD37" s="299"/>
      <c r="AE37" s="299"/>
      <c r="AF37" s="300"/>
      <c r="AG37" s="298"/>
      <c r="AH37" s="299"/>
      <c r="AI37" s="299"/>
      <c r="AJ37" s="299"/>
      <c r="AK37" s="299"/>
      <c r="AL37" s="299"/>
      <c r="AM37" s="300"/>
      <c r="AN37" s="298"/>
      <c r="AO37" s="299"/>
      <c r="AP37" s="299"/>
      <c r="AQ37" s="299"/>
      <c r="AR37" s="299"/>
      <c r="AS37" s="299"/>
      <c r="AT37" s="300"/>
      <c r="AU37" s="298"/>
      <c r="AV37" s="299"/>
      <c r="AW37" s="299"/>
      <c r="AX37" s="1405"/>
      <c r="AY37" s="1406"/>
      <c r="AZ37" s="1407"/>
      <c r="BA37" s="1408"/>
      <c r="BB37" s="1303"/>
      <c r="BC37" s="1304"/>
      <c r="BD37" s="1304"/>
      <c r="BE37" s="1304"/>
      <c r="BF37" s="1305"/>
    </row>
    <row r="38" spans="2:58" ht="20.25" customHeight="1" x14ac:dyDescent="0.2">
      <c r="B38" s="1268"/>
      <c r="C38" s="1272"/>
      <c r="D38" s="1273"/>
      <c r="E38" s="1274"/>
      <c r="F38" s="233"/>
      <c r="G38" s="1279"/>
      <c r="H38" s="1284"/>
      <c r="I38" s="1282"/>
      <c r="J38" s="1282"/>
      <c r="K38" s="1283"/>
      <c r="L38" s="1286"/>
      <c r="M38" s="1249"/>
      <c r="N38" s="1249"/>
      <c r="O38" s="1250"/>
      <c r="P38" s="1254" t="s">
        <v>341</v>
      </c>
      <c r="Q38" s="1255"/>
      <c r="R38" s="1256"/>
      <c r="S38" s="234" t="str">
        <f>IF(S37="","",VLOOKUP(S37,'シフト記号表（勤務時間帯）'!$C$6:$K$35,9,FALSE))</f>
        <v/>
      </c>
      <c r="T38" s="235" t="str">
        <f>IF(T37="","",VLOOKUP(T37,'シフト記号表（勤務時間帯）'!$C$6:$K$35,9,FALSE))</f>
        <v/>
      </c>
      <c r="U38" s="235" t="str">
        <f>IF(U37="","",VLOOKUP(U37,'シフト記号表（勤務時間帯）'!$C$6:$K$35,9,FALSE))</f>
        <v/>
      </c>
      <c r="V38" s="235" t="str">
        <f>IF(V37="","",VLOOKUP(V37,'シフト記号表（勤務時間帯）'!$C$6:$K$35,9,FALSE))</f>
        <v/>
      </c>
      <c r="W38" s="235" t="str">
        <f>IF(W37="","",VLOOKUP(W37,'シフト記号表（勤務時間帯）'!$C$6:$K$35,9,FALSE))</f>
        <v/>
      </c>
      <c r="X38" s="235" t="str">
        <f>IF(X37="","",VLOOKUP(X37,'シフト記号表（勤務時間帯）'!$C$6:$K$35,9,FALSE))</f>
        <v/>
      </c>
      <c r="Y38" s="236" t="str">
        <f>IF(Y37="","",VLOOKUP(Y37,'シフト記号表（勤務時間帯）'!$C$6:$K$35,9,FALSE))</f>
        <v/>
      </c>
      <c r="Z38" s="234" t="str">
        <f>IF(Z37="","",VLOOKUP(Z37,'シフト記号表（勤務時間帯）'!$C$6:$K$35,9,FALSE))</f>
        <v/>
      </c>
      <c r="AA38" s="235" t="str">
        <f>IF(AA37="","",VLOOKUP(AA37,'シフト記号表（勤務時間帯）'!$C$6:$K$35,9,FALSE))</f>
        <v/>
      </c>
      <c r="AB38" s="235" t="str">
        <f>IF(AB37="","",VLOOKUP(AB37,'シフト記号表（勤務時間帯）'!$C$6:$K$35,9,FALSE))</f>
        <v/>
      </c>
      <c r="AC38" s="235" t="str">
        <f>IF(AC37="","",VLOOKUP(AC37,'シフト記号表（勤務時間帯）'!$C$6:$K$35,9,FALSE))</f>
        <v/>
      </c>
      <c r="AD38" s="235" t="str">
        <f>IF(AD37="","",VLOOKUP(AD37,'シフト記号表（勤務時間帯）'!$C$6:$K$35,9,FALSE))</f>
        <v/>
      </c>
      <c r="AE38" s="235" t="str">
        <f>IF(AE37="","",VLOOKUP(AE37,'シフト記号表（勤務時間帯）'!$C$6:$K$35,9,FALSE))</f>
        <v/>
      </c>
      <c r="AF38" s="236" t="str">
        <f>IF(AF37="","",VLOOKUP(AF37,'シフト記号表（勤務時間帯）'!$C$6:$K$35,9,FALSE))</f>
        <v/>
      </c>
      <c r="AG38" s="234" t="str">
        <f>IF(AG37="","",VLOOKUP(AG37,'シフト記号表（勤務時間帯）'!$C$6:$K$35,9,FALSE))</f>
        <v/>
      </c>
      <c r="AH38" s="235" t="str">
        <f>IF(AH37="","",VLOOKUP(AH37,'シフト記号表（勤務時間帯）'!$C$6:$K$35,9,FALSE))</f>
        <v/>
      </c>
      <c r="AI38" s="235" t="str">
        <f>IF(AI37="","",VLOOKUP(AI37,'シフト記号表（勤務時間帯）'!$C$6:$K$35,9,FALSE))</f>
        <v/>
      </c>
      <c r="AJ38" s="235" t="str">
        <f>IF(AJ37="","",VLOOKUP(AJ37,'シフト記号表（勤務時間帯）'!$C$6:$K$35,9,FALSE))</f>
        <v/>
      </c>
      <c r="AK38" s="235" t="str">
        <f>IF(AK37="","",VLOOKUP(AK37,'シフト記号表（勤務時間帯）'!$C$6:$K$35,9,FALSE))</f>
        <v/>
      </c>
      <c r="AL38" s="235" t="str">
        <f>IF(AL37="","",VLOOKUP(AL37,'シフト記号表（勤務時間帯）'!$C$6:$K$35,9,FALSE))</f>
        <v/>
      </c>
      <c r="AM38" s="236" t="str">
        <f>IF(AM37="","",VLOOKUP(AM37,'シフト記号表（勤務時間帯）'!$C$6:$K$35,9,FALSE))</f>
        <v/>
      </c>
      <c r="AN38" s="234" t="str">
        <f>IF(AN37="","",VLOOKUP(AN37,'シフト記号表（勤務時間帯）'!$C$6:$K$35,9,FALSE))</f>
        <v/>
      </c>
      <c r="AO38" s="235" t="str">
        <f>IF(AO37="","",VLOOKUP(AO37,'シフト記号表（勤務時間帯）'!$C$6:$K$35,9,FALSE))</f>
        <v/>
      </c>
      <c r="AP38" s="235" t="str">
        <f>IF(AP37="","",VLOOKUP(AP37,'シフト記号表（勤務時間帯）'!$C$6:$K$35,9,FALSE))</f>
        <v/>
      </c>
      <c r="AQ38" s="235" t="str">
        <f>IF(AQ37="","",VLOOKUP(AQ37,'シフト記号表（勤務時間帯）'!$C$6:$K$35,9,FALSE))</f>
        <v/>
      </c>
      <c r="AR38" s="235" t="str">
        <f>IF(AR37="","",VLOOKUP(AR37,'シフト記号表（勤務時間帯）'!$C$6:$K$35,9,FALSE))</f>
        <v/>
      </c>
      <c r="AS38" s="235" t="str">
        <f>IF(AS37="","",VLOOKUP(AS37,'シフト記号表（勤務時間帯）'!$C$6:$K$35,9,FALSE))</f>
        <v/>
      </c>
      <c r="AT38" s="236" t="str">
        <f>IF(AT37="","",VLOOKUP(AT37,'シフト記号表（勤務時間帯）'!$C$6:$K$35,9,FALSE))</f>
        <v/>
      </c>
      <c r="AU38" s="234" t="str">
        <f>IF(AU37="","",VLOOKUP(AU37,'シフト記号表（勤務時間帯）'!$C$6:$K$35,9,FALSE))</f>
        <v/>
      </c>
      <c r="AV38" s="235" t="str">
        <f>IF(AV37="","",VLOOKUP(AV37,'シフト記号表（勤務時間帯）'!$C$6:$K$35,9,FALSE))</f>
        <v/>
      </c>
      <c r="AW38" s="235" t="str">
        <f>IF(AW37="","",VLOOKUP(AW37,'シフト記号表（勤務時間帯）'!$C$6:$K$35,9,FALSE))</f>
        <v/>
      </c>
      <c r="AX38" s="1257" t="str">
        <f>IF($BB$3="４週",SUM(S38:AT38),IF($BB$3="暦月",SUM(S38:AW38),""))</f>
        <v/>
      </c>
      <c r="AY38" s="1258"/>
      <c r="AZ38" s="1259" t="str">
        <f>IF($BB$3="４週",AX38/4,IF($BB$3="暦月",'勤務表（参考様式1_1枚版）'!AX38/('勤務表（参考様式1_1枚版）'!$BB$8/7),""))</f>
        <v/>
      </c>
      <c r="BA38" s="1260"/>
      <c r="BB38" s="1306"/>
      <c r="BC38" s="1307"/>
      <c r="BD38" s="1307"/>
      <c r="BE38" s="1307"/>
      <c r="BF38" s="1308"/>
    </row>
    <row r="39" spans="2:58" ht="20.25" customHeight="1" x14ac:dyDescent="0.2">
      <c r="B39" s="1268"/>
      <c r="C39" s="1275"/>
      <c r="D39" s="1276"/>
      <c r="E39" s="1277"/>
      <c r="F39" s="233">
        <f>C37</f>
        <v>0</v>
      </c>
      <c r="G39" s="1280"/>
      <c r="H39" s="1284"/>
      <c r="I39" s="1282"/>
      <c r="J39" s="1282"/>
      <c r="K39" s="1283"/>
      <c r="L39" s="1287"/>
      <c r="M39" s="1252"/>
      <c r="N39" s="1252"/>
      <c r="O39" s="1253"/>
      <c r="P39" s="1261" t="s">
        <v>342</v>
      </c>
      <c r="Q39" s="1262"/>
      <c r="R39" s="1263"/>
      <c r="S39" s="238" t="str">
        <f>IF(S37="","",VLOOKUP(S37,'シフト記号表（勤務時間帯）'!$C$6:$U$35,19,FALSE))</f>
        <v/>
      </c>
      <c r="T39" s="239" t="str">
        <f>IF(T37="","",VLOOKUP(T37,'シフト記号表（勤務時間帯）'!$C$6:$U$35,19,FALSE))</f>
        <v/>
      </c>
      <c r="U39" s="239" t="str">
        <f>IF(U37="","",VLOOKUP(U37,'シフト記号表（勤務時間帯）'!$C$6:$U$35,19,FALSE))</f>
        <v/>
      </c>
      <c r="V39" s="239" t="str">
        <f>IF(V37="","",VLOOKUP(V37,'シフト記号表（勤務時間帯）'!$C$6:$U$35,19,FALSE))</f>
        <v/>
      </c>
      <c r="W39" s="239" t="str">
        <f>IF(W37="","",VLOOKUP(W37,'シフト記号表（勤務時間帯）'!$C$6:$U$35,19,FALSE))</f>
        <v/>
      </c>
      <c r="X39" s="239" t="str">
        <f>IF(X37="","",VLOOKUP(X37,'シフト記号表（勤務時間帯）'!$C$6:$U$35,19,FALSE))</f>
        <v/>
      </c>
      <c r="Y39" s="240" t="str">
        <f>IF(Y37="","",VLOOKUP(Y37,'シフト記号表（勤務時間帯）'!$C$6:$U$35,19,FALSE))</f>
        <v/>
      </c>
      <c r="Z39" s="238" t="str">
        <f>IF(Z37="","",VLOOKUP(Z37,'シフト記号表（勤務時間帯）'!$C$6:$U$35,19,FALSE))</f>
        <v/>
      </c>
      <c r="AA39" s="239" t="str">
        <f>IF(AA37="","",VLOOKUP(AA37,'シフト記号表（勤務時間帯）'!$C$6:$U$35,19,FALSE))</f>
        <v/>
      </c>
      <c r="AB39" s="239" t="str">
        <f>IF(AB37="","",VLOOKUP(AB37,'シフト記号表（勤務時間帯）'!$C$6:$U$35,19,FALSE))</f>
        <v/>
      </c>
      <c r="AC39" s="239" t="str">
        <f>IF(AC37="","",VLOOKUP(AC37,'シフト記号表（勤務時間帯）'!$C$6:$U$35,19,FALSE))</f>
        <v/>
      </c>
      <c r="AD39" s="239" t="str">
        <f>IF(AD37="","",VLOOKUP(AD37,'シフト記号表（勤務時間帯）'!$C$6:$U$35,19,FALSE))</f>
        <v/>
      </c>
      <c r="AE39" s="239" t="str">
        <f>IF(AE37="","",VLOOKUP(AE37,'シフト記号表（勤務時間帯）'!$C$6:$U$35,19,FALSE))</f>
        <v/>
      </c>
      <c r="AF39" s="240" t="str">
        <f>IF(AF37="","",VLOOKUP(AF37,'シフト記号表（勤務時間帯）'!$C$6:$U$35,19,FALSE))</f>
        <v/>
      </c>
      <c r="AG39" s="238" t="str">
        <f>IF(AG37="","",VLOOKUP(AG37,'シフト記号表（勤務時間帯）'!$C$6:$U$35,19,FALSE))</f>
        <v/>
      </c>
      <c r="AH39" s="239" t="str">
        <f>IF(AH37="","",VLOOKUP(AH37,'シフト記号表（勤務時間帯）'!$C$6:$U$35,19,FALSE))</f>
        <v/>
      </c>
      <c r="AI39" s="239" t="str">
        <f>IF(AI37="","",VLOOKUP(AI37,'シフト記号表（勤務時間帯）'!$C$6:$U$35,19,FALSE))</f>
        <v/>
      </c>
      <c r="AJ39" s="239" t="str">
        <f>IF(AJ37="","",VLOOKUP(AJ37,'シフト記号表（勤務時間帯）'!$C$6:$U$35,19,FALSE))</f>
        <v/>
      </c>
      <c r="AK39" s="239" t="str">
        <f>IF(AK37="","",VLOOKUP(AK37,'シフト記号表（勤務時間帯）'!$C$6:$U$35,19,FALSE))</f>
        <v/>
      </c>
      <c r="AL39" s="239" t="str">
        <f>IF(AL37="","",VLOOKUP(AL37,'シフト記号表（勤務時間帯）'!$C$6:$U$35,19,FALSE))</f>
        <v/>
      </c>
      <c r="AM39" s="240" t="str">
        <f>IF(AM37="","",VLOOKUP(AM37,'シフト記号表（勤務時間帯）'!$C$6:$U$35,19,FALSE))</f>
        <v/>
      </c>
      <c r="AN39" s="238" t="str">
        <f>IF(AN37="","",VLOOKUP(AN37,'シフト記号表（勤務時間帯）'!$C$6:$U$35,19,FALSE))</f>
        <v/>
      </c>
      <c r="AO39" s="239" t="str">
        <f>IF(AO37="","",VLOOKUP(AO37,'シフト記号表（勤務時間帯）'!$C$6:$U$35,19,FALSE))</f>
        <v/>
      </c>
      <c r="AP39" s="239" t="str">
        <f>IF(AP37="","",VLOOKUP(AP37,'シフト記号表（勤務時間帯）'!$C$6:$U$35,19,FALSE))</f>
        <v/>
      </c>
      <c r="AQ39" s="239" t="str">
        <f>IF(AQ37="","",VLOOKUP(AQ37,'シフト記号表（勤務時間帯）'!$C$6:$U$35,19,FALSE))</f>
        <v/>
      </c>
      <c r="AR39" s="239" t="str">
        <f>IF(AR37="","",VLOOKUP(AR37,'シフト記号表（勤務時間帯）'!$C$6:$U$35,19,FALSE))</f>
        <v/>
      </c>
      <c r="AS39" s="239" t="str">
        <f>IF(AS37="","",VLOOKUP(AS37,'シフト記号表（勤務時間帯）'!$C$6:$U$35,19,FALSE))</f>
        <v/>
      </c>
      <c r="AT39" s="240" t="str">
        <f>IF(AT37="","",VLOOKUP(AT37,'シフト記号表（勤務時間帯）'!$C$6:$U$35,19,FALSE))</f>
        <v/>
      </c>
      <c r="AU39" s="238" t="str">
        <f>IF(AU37="","",VLOOKUP(AU37,'シフト記号表（勤務時間帯）'!$C$6:$U$35,19,FALSE))</f>
        <v/>
      </c>
      <c r="AV39" s="239" t="str">
        <f>IF(AV37="","",VLOOKUP(AV37,'シフト記号表（勤務時間帯）'!$C$6:$U$35,19,FALSE))</f>
        <v/>
      </c>
      <c r="AW39" s="239" t="str">
        <f>IF(AW37="","",VLOOKUP(AW37,'シフト記号表（勤務時間帯）'!$C$6:$U$35,19,FALSE))</f>
        <v/>
      </c>
      <c r="AX39" s="1264" t="str">
        <f>IF($BB$3="４週",SUM(S39:AT39),IF($BB$3="暦月",SUM(S39:AW39),""))</f>
        <v/>
      </c>
      <c r="AY39" s="1265"/>
      <c r="AZ39" s="1266" t="str">
        <f>IF($BB$3="４週",AX39/4,IF($BB$3="暦月",'勤務表（参考様式1_1枚版）'!AX39/('勤務表（参考様式1_1枚版）'!$BB$8/7),""))</f>
        <v/>
      </c>
      <c r="BA39" s="1267"/>
      <c r="BB39" s="1309"/>
      <c r="BC39" s="1310"/>
      <c r="BD39" s="1310"/>
      <c r="BE39" s="1310"/>
      <c r="BF39" s="1311"/>
    </row>
    <row r="40" spans="2:58" ht="20.25" customHeight="1" x14ac:dyDescent="0.2">
      <c r="B40" s="1268">
        <f>B37+1</f>
        <v>7</v>
      </c>
      <c r="C40" s="1269"/>
      <c r="D40" s="1270"/>
      <c r="E40" s="1271"/>
      <c r="F40" s="241"/>
      <c r="G40" s="1278"/>
      <c r="H40" s="1281"/>
      <c r="I40" s="1282"/>
      <c r="J40" s="1282"/>
      <c r="K40" s="1283"/>
      <c r="L40" s="1285"/>
      <c r="M40" s="1246"/>
      <c r="N40" s="1246"/>
      <c r="O40" s="1247"/>
      <c r="P40" s="1288" t="s">
        <v>340</v>
      </c>
      <c r="Q40" s="1289"/>
      <c r="R40" s="1290"/>
      <c r="S40" s="298"/>
      <c r="T40" s="299"/>
      <c r="U40" s="299"/>
      <c r="V40" s="299"/>
      <c r="W40" s="299"/>
      <c r="X40" s="299"/>
      <c r="Y40" s="300"/>
      <c r="Z40" s="298"/>
      <c r="AA40" s="299"/>
      <c r="AB40" s="299"/>
      <c r="AC40" s="299"/>
      <c r="AD40" s="299"/>
      <c r="AE40" s="299"/>
      <c r="AF40" s="300"/>
      <c r="AG40" s="298"/>
      <c r="AH40" s="299"/>
      <c r="AI40" s="299"/>
      <c r="AJ40" s="299"/>
      <c r="AK40" s="299"/>
      <c r="AL40" s="299"/>
      <c r="AM40" s="300"/>
      <c r="AN40" s="298"/>
      <c r="AO40" s="299"/>
      <c r="AP40" s="299"/>
      <c r="AQ40" s="299"/>
      <c r="AR40" s="299"/>
      <c r="AS40" s="299"/>
      <c r="AT40" s="300"/>
      <c r="AU40" s="298"/>
      <c r="AV40" s="299"/>
      <c r="AW40" s="299"/>
      <c r="AX40" s="1405"/>
      <c r="AY40" s="1406"/>
      <c r="AZ40" s="1407"/>
      <c r="BA40" s="1408"/>
      <c r="BB40" s="1303"/>
      <c r="BC40" s="1304"/>
      <c r="BD40" s="1304"/>
      <c r="BE40" s="1304"/>
      <c r="BF40" s="1305"/>
    </row>
    <row r="41" spans="2:58" ht="20.25" customHeight="1" x14ac:dyDescent="0.2">
      <c r="B41" s="1268"/>
      <c r="C41" s="1272"/>
      <c r="D41" s="1273"/>
      <c r="E41" s="1274"/>
      <c r="F41" s="233"/>
      <c r="G41" s="1279"/>
      <c r="H41" s="1284"/>
      <c r="I41" s="1282"/>
      <c r="J41" s="1282"/>
      <c r="K41" s="1283"/>
      <c r="L41" s="1286"/>
      <c r="M41" s="1249"/>
      <c r="N41" s="1249"/>
      <c r="O41" s="1250"/>
      <c r="P41" s="1254" t="s">
        <v>341</v>
      </c>
      <c r="Q41" s="1255"/>
      <c r="R41" s="1256"/>
      <c r="S41" s="234" t="str">
        <f>IF(S40="","",VLOOKUP(S40,'シフト記号表（勤務時間帯）'!$C$6:$K$35,9,FALSE))</f>
        <v/>
      </c>
      <c r="T41" s="235" t="str">
        <f>IF(T40="","",VLOOKUP(T40,'シフト記号表（勤務時間帯）'!$C$6:$K$35,9,FALSE))</f>
        <v/>
      </c>
      <c r="U41" s="235" t="str">
        <f>IF(U40="","",VLOOKUP(U40,'シフト記号表（勤務時間帯）'!$C$6:$K$35,9,FALSE))</f>
        <v/>
      </c>
      <c r="V41" s="235" t="str">
        <f>IF(V40="","",VLOOKUP(V40,'シフト記号表（勤務時間帯）'!$C$6:$K$35,9,FALSE))</f>
        <v/>
      </c>
      <c r="W41" s="235" t="str">
        <f>IF(W40="","",VLOOKUP(W40,'シフト記号表（勤務時間帯）'!$C$6:$K$35,9,FALSE))</f>
        <v/>
      </c>
      <c r="X41" s="235" t="str">
        <f>IF(X40="","",VLOOKUP(X40,'シフト記号表（勤務時間帯）'!$C$6:$K$35,9,FALSE))</f>
        <v/>
      </c>
      <c r="Y41" s="236" t="str">
        <f>IF(Y40="","",VLOOKUP(Y40,'シフト記号表（勤務時間帯）'!$C$6:$K$35,9,FALSE))</f>
        <v/>
      </c>
      <c r="Z41" s="234" t="str">
        <f>IF(Z40="","",VLOOKUP(Z40,'シフト記号表（勤務時間帯）'!$C$6:$K$35,9,FALSE))</f>
        <v/>
      </c>
      <c r="AA41" s="235" t="str">
        <f>IF(AA40="","",VLOOKUP(AA40,'シフト記号表（勤務時間帯）'!$C$6:$K$35,9,FALSE))</f>
        <v/>
      </c>
      <c r="AB41" s="235" t="str">
        <f>IF(AB40="","",VLOOKUP(AB40,'シフト記号表（勤務時間帯）'!$C$6:$K$35,9,FALSE))</f>
        <v/>
      </c>
      <c r="AC41" s="235" t="str">
        <f>IF(AC40="","",VLOOKUP(AC40,'シフト記号表（勤務時間帯）'!$C$6:$K$35,9,FALSE))</f>
        <v/>
      </c>
      <c r="AD41" s="235" t="str">
        <f>IF(AD40="","",VLOOKUP(AD40,'シフト記号表（勤務時間帯）'!$C$6:$K$35,9,FALSE))</f>
        <v/>
      </c>
      <c r="AE41" s="235" t="str">
        <f>IF(AE40="","",VLOOKUP(AE40,'シフト記号表（勤務時間帯）'!$C$6:$K$35,9,FALSE))</f>
        <v/>
      </c>
      <c r="AF41" s="236" t="str">
        <f>IF(AF40="","",VLOOKUP(AF40,'シフト記号表（勤務時間帯）'!$C$6:$K$35,9,FALSE))</f>
        <v/>
      </c>
      <c r="AG41" s="234" t="str">
        <f>IF(AG40="","",VLOOKUP(AG40,'シフト記号表（勤務時間帯）'!$C$6:$K$35,9,FALSE))</f>
        <v/>
      </c>
      <c r="AH41" s="235" t="str">
        <f>IF(AH40="","",VLOOKUP(AH40,'シフト記号表（勤務時間帯）'!$C$6:$K$35,9,FALSE))</f>
        <v/>
      </c>
      <c r="AI41" s="235" t="str">
        <f>IF(AI40="","",VLOOKUP(AI40,'シフト記号表（勤務時間帯）'!$C$6:$K$35,9,FALSE))</f>
        <v/>
      </c>
      <c r="AJ41" s="235" t="str">
        <f>IF(AJ40="","",VLOOKUP(AJ40,'シフト記号表（勤務時間帯）'!$C$6:$K$35,9,FALSE))</f>
        <v/>
      </c>
      <c r="AK41" s="235" t="str">
        <f>IF(AK40="","",VLOOKUP(AK40,'シフト記号表（勤務時間帯）'!$C$6:$K$35,9,FALSE))</f>
        <v/>
      </c>
      <c r="AL41" s="235" t="str">
        <f>IF(AL40="","",VLOOKUP(AL40,'シフト記号表（勤務時間帯）'!$C$6:$K$35,9,FALSE))</f>
        <v/>
      </c>
      <c r="AM41" s="236" t="str">
        <f>IF(AM40="","",VLOOKUP(AM40,'シフト記号表（勤務時間帯）'!$C$6:$K$35,9,FALSE))</f>
        <v/>
      </c>
      <c r="AN41" s="234" t="str">
        <f>IF(AN40="","",VLOOKUP(AN40,'シフト記号表（勤務時間帯）'!$C$6:$K$35,9,FALSE))</f>
        <v/>
      </c>
      <c r="AO41" s="235" t="str">
        <f>IF(AO40="","",VLOOKUP(AO40,'シフト記号表（勤務時間帯）'!$C$6:$K$35,9,FALSE))</f>
        <v/>
      </c>
      <c r="AP41" s="235" t="str">
        <f>IF(AP40="","",VLOOKUP(AP40,'シフト記号表（勤務時間帯）'!$C$6:$K$35,9,FALSE))</f>
        <v/>
      </c>
      <c r="AQ41" s="235" t="str">
        <f>IF(AQ40="","",VLOOKUP(AQ40,'シフト記号表（勤務時間帯）'!$C$6:$K$35,9,FALSE))</f>
        <v/>
      </c>
      <c r="AR41" s="235" t="str">
        <f>IF(AR40="","",VLOOKUP(AR40,'シフト記号表（勤務時間帯）'!$C$6:$K$35,9,FALSE))</f>
        <v/>
      </c>
      <c r="AS41" s="235" t="str">
        <f>IF(AS40="","",VLOOKUP(AS40,'シフト記号表（勤務時間帯）'!$C$6:$K$35,9,FALSE))</f>
        <v/>
      </c>
      <c r="AT41" s="236" t="str">
        <f>IF(AT40="","",VLOOKUP(AT40,'シフト記号表（勤務時間帯）'!$C$6:$K$35,9,FALSE))</f>
        <v/>
      </c>
      <c r="AU41" s="234" t="str">
        <f>IF(AU40="","",VLOOKUP(AU40,'シフト記号表（勤務時間帯）'!$C$6:$K$35,9,FALSE))</f>
        <v/>
      </c>
      <c r="AV41" s="235" t="str">
        <f>IF(AV40="","",VLOOKUP(AV40,'シフト記号表（勤務時間帯）'!$C$6:$K$35,9,FALSE))</f>
        <v/>
      </c>
      <c r="AW41" s="235" t="str">
        <f>IF(AW40="","",VLOOKUP(AW40,'シフト記号表（勤務時間帯）'!$C$6:$K$35,9,FALSE))</f>
        <v/>
      </c>
      <c r="AX41" s="1257" t="str">
        <f>IF($BB$3="４週",SUM(S41:AT41),IF($BB$3="暦月",SUM(S41:AW41),""))</f>
        <v/>
      </c>
      <c r="AY41" s="1258"/>
      <c r="AZ41" s="1259" t="str">
        <f>IF($BB$3="４週",AX41/4,IF($BB$3="暦月",'勤務表（参考様式1_1枚版）'!AX41/('勤務表（参考様式1_1枚版）'!$BB$8/7),""))</f>
        <v/>
      </c>
      <c r="BA41" s="1260"/>
      <c r="BB41" s="1306"/>
      <c r="BC41" s="1307"/>
      <c r="BD41" s="1307"/>
      <c r="BE41" s="1307"/>
      <c r="BF41" s="1308"/>
    </row>
    <row r="42" spans="2:58" ht="20.25" customHeight="1" x14ac:dyDescent="0.2">
      <c r="B42" s="1268"/>
      <c r="C42" s="1275"/>
      <c r="D42" s="1276"/>
      <c r="E42" s="1277"/>
      <c r="F42" s="233">
        <f>C40</f>
        <v>0</v>
      </c>
      <c r="G42" s="1280"/>
      <c r="H42" s="1284"/>
      <c r="I42" s="1282"/>
      <c r="J42" s="1282"/>
      <c r="K42" s="1283"/>
      <c r="L42" s="1287"/>
      <c r="M42" s="1252"/>
      <c r="N42" s="1252"/>
      <c r="O42" s="1253"/>
      <c r="P42" s="1261" t="s">
        <v>342</v>
      </c>
      <c r="Q42" s="1262"/>
      <c r="R42" s="1263"/>
      <c r="S42" s="238" t="str">
        <f>IF(S40="","",VLOOKUP(S40,'シフト記号表（勤務時間帯）'!$C$6:$U$35,19,FALSE))</f>
        <v/>
      </c>
      <c r="T42" s="239" t="str">
        <f>IF(T40="","",VLOOKUP(T40,'シフト記号表（勤務時間帯）'!$C$6:$U$35,19,FALSE))</f>
        <v/>
      </c>
      <c r="U42" s="239" t="str">
        <f>IF(U40="","",VLOOKUP(U40,'シフト記号表（勤務時間帯）'!$C$6:$U$35,19,FALSE))</f>
        <v/>
      </c>
      <c r="V42" s="239" t="str">
        <f>IF(V40="","",VLOOKUP(V40,'シフト記号表（勤務時間帯）'!$C$6:$U$35,19,FALSE))</f>
        <v/>
      </c>
      <c r="W42" s="239" t="str">
        <f>IF(W40="","",VLOOKUP(W40,'シフト記号表（勤務時間帯）'!$C$6:$U$35,19,FALSE))</f>
        <v/>
      </c>
      <c r="X42" s="239" t="str">
        <f>IF(X40="","",VLOOKUP(X40,'シフト記号表（勤務時間帯）'!$C$6:$U$35,19,FALSE))</f>
        <v/>
      </c>
      <c r="Y42" s="240" t="str">
        <f>IF(Y40="","",VLOOKUP(Y40,'シフト記号表（勤務時間帯）'!$C$6:$U$35,19,FALSE))</f>
        <v/>
      </c>
      <c r="Z42" s="238" t="str">
        <f>IF(Z40="","",VLOOKUP(Z40,'シフト記号表（勤務時間帯）'!$C$6:$U$35,19,FALSE))</f>
        <v/>
      </c>
      <c r="AA42" s="239" t="str">
        <f>IF(AA40="","",VLOOKUP(AA40,'シフト記号表（勤務時間帯）'!$C$6:$U$35,19,FALSE))</f>
        <v/>
      </c>
      <c r="AB42" s="239" t="str">
        <f>IF(AB40="","",VLOOKUP(AB40,'シフト記号表（勤務時間帯）'!$C$6:$U$35,19,FALSE))</f>
        <v/>
      </c>
      <c r="AC42" s="239" t="str">
        <f>IF(AC40="","",VLOOKUP(AC40,'シフト記号表（勤務時間帯）'!$C$6:$U$35,19,FALSE))</f>
        <v/>
      </c>
      <c r="AD42" s="239" t="str">
        <f>IF(AD40="","",VLOOKUP(AD40,'シフト記号表（勤務時間帯）'!$C$6:$U$35,19,FALSE))</f>
        <v/>
      </c>
      <c r="AE42" s="239" t="str">
        <f>IF(AE40="","",VLOOKUP(AE40,'シフト記号表（勤務時間帯）'!$C$6:$U$35,19,FALSE))</f>
        <v/>
      </c>
      <c r="AF42" s="240" t="str">
        <f>IF(AF40="","",VLOOKUP(AF40,'シフト記号表（勤務時間帯）'!$C$6:$U$35,19,FALSE))</f>
        <v/>
      </c>
      <c r="AG42" s="238" t="str">
        <f>IF(AG40="","",VLOOKUP(AG40,'シフト記号表（勤務時間帯）'!$C$6:$U$35,19,FALSE))</f>
        <v/>
      </c>
      <c r="AH42" s="239" t="str">
        <f>IF(AH40="","",VLOOKUP(AH40,'シフト記号表（勤務時間帯）'!$C$6:$U$35,19,FALSE))</f>
        <v/>
      </c>
      <c r="AI42" s="239" t="str">
        <f>IF(AI40="","",VLOOKUP(AI40,'シフト記号表（勤務時間帯）'!$C$6:$U$35,19,FALSE))</f>
        <v/>
      </c>
      <c r="AJ42" s="239" t="str">
        <f>IF(AJ40="","",VLOOKUP(AJ40,'シフト記号表（勤務時間帯）'!$C$6:$U$35,19,FALSE))</f>
        <v/>
      </c>
      <c r="AK42" s="239" t="str">
        <f>IF(AK40="","",VLOOKUP(AK40,'シフト記号表（勤務時間帯）'!$C$6:$U$35,19,FALSE))</f>
        <v/>
      </c>
      <c r="AL42" s="239" t="str">
        <f>IF(AL40="","",VLOOKUP(AL40,'シフト記号表（勤務時間帯）'!$C$6:$U$35,19,FALSE))</f>
        <v/>
      </c>
      <c r="AM42" s="240" t="str">
        <f>IF(AM40="","",VLOOKUP(AM40,'シフト記号表（勤務時間帯）'!$C$6:$U$35,19,FALSE))</f>
        <v/>
      </c>
      <c r="AN42" s="238" t="str">
        <f>IF(AN40="","",VLOOKUP(AN40,'シフト記号表（勤務時間帯）'!$C$6:$U$35,19,FALSE))</f>
        <v/>
      </c>
      <c r="AO42" s="239" t="str">
        <f>IF(AO40="","",VLOOKUP(AO40,'シフト記号表（勤務時間帯）'!$C$6:$U$35,19,FALSE))</f>
        <v/>
      </c>
      <c r="AP42" s="239" t="str">
        <f>IF(AP40="","",VLOOKUP(AP40,'シフト記号表（勤務時間帯）'!$C$6:$U$35,19,FALSE))</f>
        <v/>
      </c>
      <c r="AQ42" s="239" t="str">
        <f>IF(AQ40="","",VLOOKUP(AQ40,'シフト記号表（勤務時間帯）'!$C$6:$U$35,19,FALSE))</f>
        <v/>
      </c>
      <c r="AR42" s="239" t="str">
        <f>IF(AR40="","",VLOOKUP(AR40,'シフト記号表（勤務時間帯）'!$C$6:$U$35,19,FALSE))</f>
        <v/>
      </c>
      <c r="AS42" s="239" t="str">
        <f>IF(AS40="","",VLOOKUP(AS40,'シフト記号表（勤務時間帯）'!$C$6:$U$35,19,FALSE))</f>
        <v/>
      </c>
      <c r="AT42" s="240" t="str">
        <f>IF(AT40="","",VLOOKUP(AT40,'シフト記号表（勤務時間帯）'!$C$6:$U$35,19,FALSE))</f>
        <v/>
      </c>
      <c r="AU42" s="238" t="str">
        <f>IF(AU40="","",VLOOKUP(AU40,'シフト記号表（勤務時間帯）'!$C$6:$U$35,19,FALSE))</f>
        <v/>
      </c>
      <c r="AV42" s="239" t="str">
        <f>IF(AV40="","",VLOOKUP(AV40,'シフト記号表（勤務時間帯）'!$C$6:$U$35,19,FALSE))</f>
        <v/>
      </c>
      <c r="AW42" s="239" t="str">
        <f>IF(AW40="","",VLOOKUP(AW40,'シフト記号表（勤務時間帯）'!$C$6:$U$35,19,FALSE))</f>
        <v/>
      </c>
      <c r="AX42" s="1264" t="str">
        <f>IF($BB$3="４週",SUM(S42:AT42),IF($BB$3="暦月",SUM(S42:AW42),""))</f>
        <v/>
      </c>
      <c r="AY42" s="1265"/>
      <c r="AZ42" s="1266" t="str">
        <f>IF($BB$3="４週",AX42/4,IF($BB$3="暦月",'勤務表（参考様式1_1枚版）'!AX42/('勤務表（参考様式1_1枚版）'!$BB$8/7),""))</f>
        <v/>
      </c>
      <c r="BA42" s="1267"/>
      <c r="BB42" s="1309"/>
      <c r="BC42" s="1310"/>
      <c r="BD42" s="1310"/>
      <c r="BE42" s="1310"/>
      <c r="BF42" s="1311"/>
    </row>
    <row r="43" spans="2:58" ht="20.25" customHeight="1" x14ac:dyDescent="0.2">
      <c r="B43" s="1268">
        <f>B40+1</f>
        <v>8</v>
      </c>
      <c r="C43" s="1269"/>
      <c r="D43" s="1270"/>
      <c r="E43" s="1271"/>
      <c r="F43" s="241"/>
      <c r="G43" s="1278"/>
      <c r="H43" s="1281"/>
      <c r="I43" s="1282"/>
      <c r="J43" s="1282"/>
      <c r="K43" s="1283"/>
      <c r="L43" s="1285"/>
      <c r="M43" s="1246"/>
      <c r="N43" s="1246"/>
      <c r="O43" s="1247"/>
      <c r="P43" s="1288" t="s">
        <v>340</v>
      </c>
      <c r="Q43" s="1289"/>
      <c r="R43" s="1290"/>
      <c r="S43" s="298"/>
      <c r="T43" s="299"/>
      <c r="U43" s="299"/>
      <c r="V43" s="299"/>
      <c r="W43" s="299"/>
      <c r="X43" s="299"/>
      <c r="Y43" s="300"/>
      <c r="Z43" s="298"/>
      <c r="AA43" s="299"/>
      <c r="AB43" s="299"/>
      <c r="AC43" s="299"/>
      <c r="AD43" s="299"/>
      <c r="AE43" s="299"/>
      <c r="AF43" s="300"/>
      <c r="AG43" s="298"/>
      <c r="AH43" s="299"/>
      <c r="AI43" s="299"/>
      <c r="AJ43" s="299"/>
      <c r="AK43" s="299"/>
      <c r="AL43" s="299"/>
      <c r="AM43" s="300"/>
      <c r="AN43" s="298"/>
      <c r="AO43" s="299"/>
      <c r="AP43" s="299"/>
      <c r="AQ43" s="299"/>
      <c r="AR43" s="299"/>
      <c r="AS43" s="299"/>
      <c r="AT43" s="300"/>
      <c r="AU43" s="298"/>
      <c r="AV43" s="299"/>
      <c r="AW43" s="299"/>
      <c r="AX43" s="1405"/>
      <c r="AY43" s="1406"/>
      <c r="AZ43" s="1407"/>
      <c r="BA43" s="1408"/>
      <c r="BB43" s="1303"/>
      <c r="BC43" s="1304"/>
      <c r="BD43" s="1304"/>
      <c r="BE43" s="1304"/>
      <c r="BF43" s="1305"/>
    </row>
    <row r="44" spans="2:58" ht="20.25" customHeight="1" x14ac:dyDescent="0.2">
      <c r="B44" s="1268"/>
      <c r="C44" s="1272"/>
      <c r="D44" s="1273"/>
      <c r="E44" s="1274"/>
      <c r="F44" s="233"/>
      <c r="G44" s="1279"/>
      <c r="H44" s="1284"/>
      <c r="I44" s="1282"/>
      <c r="J44" s="1282"/>
      <c r="K44" s="1283"/>
      <c r="L44" s="1286"/>
      <c r="M44" s="1249"/>
      <c r="N44" s="1249"/>
      <c r="O44" s="1250"/>
      <c r="P44" s="1254" t="s">
        <v>341</v>
      </c>
      <c r="Q44" s="1255"/>
      <c r="R44" s="1256"/>
      <c r="S44" s="234" t="str">
        <f>IF(S43="","",VLOOKUP(S43,'シフト記号表（勤務時間帯）'!$C$6:$K$35,9,FALSE))</f>
        <v/>
      </c>
      <c r="T44" s="235" t="str">
        <f>IF(T43="","",VLOOKUP(T43,'シフト記号表（勤務時間帯）'!$C$6:$K$35,9,FALSE))</f>
        <v/>
      </c>
      <c r="U44" s="235" t="str">
        <f>IF(U43="","",VLOOKUP(U43,'シフト記号表（勤務時間帯）'!$C$6:$K$35,9,FALSE))</f>
        <v/>
      </c>
      <c r="V44" s="235" t="str">
        <f>IF(V43="","",VLOOKUP(V43,'シフト記号表（勤務時間帯）'!$C$6:$K$35,9,FALSE))</f>
        <v/>
      </c>
      <c r="W44" s="235" t="str">
        <f>IF(W43="","",VLOOKUP(W43,'シフト記号表（勤務時間帯）'!$C$6:$K$35,9,FALSE))</f>
        <v/>
      </c>
      <c r="X44" s="235" t="str">
        <f>IF(X43="","",VLOOKUP(X43,'シフト記号表（勤務時間帯）'!$C$6:$K$35,9,FALSE))</f>
        <v/>
      </c>
      <c r="Y44" s="236" t="str">
        <f>IF(Y43="","",VLOOKUP(Y43,'シフト記号表（勤務時間帯）'!$C$6:$K$35,9,FALSE))</f>
        <v/>
      </c>
      <c r="Z44" s="234" t="str">
        <f>IF(Z43="","",VLOOKUP(Z43,'シフト記号表（勤務時間帯）'!$C$6:$K$35,9,FALSE))</f>
        <v/>
      </c>
      <c r="AA44" s="235" t="str">
        <f>IF(AA43="","",VLOOKUP(AA43,'シフト記号表（勤務時間帯）'!$C$6:$K$35,9,FALSE))</f>
        <v/>
      </c>
      <c r="AB44" s="235" t="str">
        <f>IF(AB43="","",VLOOKUP(AB43,'シフト記号表（勤務時間帯）'!$C$6:$K$35,9,FALSE))</f>
        <v/>
      </c>
      <c r="AC44" s="235" t="str">
        <f>IF(AC43="","",VLOOKUP(AC43,'シフト記号表（勤務時間帯）'!$C$6:$K$35,9,FALSE))</f>
        <v/>
      </c>
      <c r="AD44" s="235" t="str">
        <f>IF(AD43="","",VLOOKUP(AD43,'シフト記号表（勤務時間帯）'!$C$6:$K$35,9,FALSE))</f>
        <v/>
      </c>
      <c r="AE44" s="235" t="str">
        <f>IF(AE43="","",VLOOKUP(AE43,'シフト記号表（勤務時間帯）'!$C$6:$K$35,9,FALSE))</f>
        <v/>
      </c>
      <c r="AF44" s="236" t="str">
        <f>IF(AF43="","",VLOOKUP(AF43,'シフト記号表（勤務時間帯）'!$C$6:$K$35,9,FALSE))</f>
        <v/>
      </c>
      <c r="AG44" s="234" t="str">
        <f>IF(AG43="","",VLOOKUP(AG43,'シフト記号表（勤務時間帯）'!$C$6:$K$35,9,FALSE))</f>
        <v/>
      </c>
      <c r="AH44" s="235" t="str">
        <f>IF(AH43="","",VLOOKUP(AH43,'シフト記号表（勤務時間帯）'!$C$6:$K$35,9,FALSE))</f>
        <v/>
      </c>
      <c r="AI44" s="235" t="str">
        <f>IF(AI43="","",VLOOKUP(AI43,'シフト記号表（勤務時間帯）'!$C$6:$K$35,9,FALSE))</f>
        <v/>
      </c>
      <c r="AJ44" s="235" t="str">
        <f>IF(AJ43="","",VLOOKUP(AJ43,'シフト記号表（勤務時間帯）'!$C$6:$K$35,9,FALSE))</f>
        <v/>
      </c>
      <c r="AK44" s="235" t="str">
        <f>IF(AK43="","",VLOOKUP(AK43,'シフト記号表（勤務時間帯）'!$C$6:$K$35,9,FALSE))</f>
        <v/>
      </c>
      <c r="AL44" s="235" t="str">
        <f>IF(AL43="","",VLOOKUP(AL43,'シフト記号表（勤務時間帯）'!$C$6:$K$35,9,FALSE))</f>
        <v/>
      </c>
      <c r="AM44" s="236" t="str">
        <f>IF(AM43="","",VLOOKUP(AM43,'シフト記号表（勤務時間帯）'!$C$6:$K$35,9,FALSE))</f>
        <v/>
      </c>
      <c r="AN44" s="234" t="str">
        <f>IF(AN43="","",VLOOKUP(AN43,'シフト記号表（勤務時間帯）'!$C$6:$K$35,9,FALSE))</f>
        <v/>
      </c>
      <c r="AO44" s="235" t="str">
        <f>IF(AO43="","",VLOOKUP(AO43,'シフト記号表（勤務時間帯）'!$C$6:$K$35,9,FALSE))</f>
        <v/>
      </c>
      <c r="AP44" s="235" t="str">
        <f>IF(AP43="","",VLOOKUP(AP43,'シフト記号表（勤務時間帯）'!$C$6:$K$35,9,FALSE))</f>
        <v/>
      </c>
      <c r="AQ44" s="235" t="str">
        <f>IF(AQ43="","",VLOOKUP(AQ43,'シフト記号表（勤務時間帯）'!$C$6:$K$35,9,FALSE))</f>
        <v/>
      </c>
      <c r="AR44" s="235" t="str">
        <f>IF(AR43="","",VLOOKUP(AR43,'シフト記号表（勤務時間帯）'!$C$6:$K$35,9,FALSE))</f>
        <v/>
      </c>
      <c r="AS44" s="235" t="str">
        <f>IF(AS43="","",VLOOKUP(AS43,'シフト記号表（勤務時間帯）'!$C$6:$K$35,9,FALSE))</f>
        <v/>
      </c>
      <c r="AT44" s="236" t="str">
        <f>IF(AT43="","",VLOOKUP(AT43,'シフト記号表（勤務時間帯）'!$C$6:$K$35,9,FALSE))</f>
        <v/>
      </c>
      <c r="AU44" s="234" t="str">
        <f>IF(AU43="","",VLOOKUP(AU43,'シフト記号表（勤務時間帯）'!$C$6:$K$35,9,FALSE))</f>
        <v/>
      </c>
      <c r="AV44" s="235" t="str">
        <f>IF(AV43="","",VLOOKUP(AV43,'シフト記号表（勤務時間帯）'!$C$6:$K$35,9,FALSE))</f>
        <v/>
      </c>
      <c r="AW44" s="235" t="str">
        <f>IF(AW43="","",VLOOKUP(AW43,'シフト記号表（勤務時間帯）'!$C$6:$K$35,9,FALSE))</f>
        <v/>
      </c>
      <c r="AX44" s="1257" t="str">
        <f>IF($BB$3="４週",SUM(S44:AT44),IF($BB$3="暦月",SUM(S44:AW44),""))</f>
        <v/>
      </c>
      <c r="AY44" s="1258"/>
      <c r="AZ44" s="1259" t="str">
        <f>IF($BB$3="４週",AX44/4,IF($BB$3="暦月",'勤務表（参考様式1_1枚版）'!AX44/('勤務表（参考様式1_1枚版）'!$BB$8/7),""))</f>
        <v/>
      </c>
      <c r="BA44" s="1260"/>
      <c r="BB44" s="1306"/>
      <c r="BC44" s="1307"/>
      <c r="BD44" s="1307"/>
      <c r="BE44" s="1307"/>
      <c r="BF44" s="1308"/>
    </row>
    <row r="45" spans="2:58" ht="20.25" customHeight="1" x14ac:dyDescent="0.2">
      <c r="B45" s="1268"/>
      <c r="C45" s="1275"/>
      <c r="D45" s="1276"/>
      <c r="E45" s="1277"/>
      <c r="F45" s="233">
        <f>C43</f>
        <v>0</v>
      </c>
      <c r="G45" s="1280"/>
      <c r="H45" s="1284"/>
      <c r="I45" s="1282"/>
      <c r="J45" s="1282"/>
      <c r="K45" s="1283"/>
      <c r="L45" s="1287"/>
      <c r="M45" s="1252"/>
      <c r="N45" s="1252"/>
      <c r="O45" s="1253"/>
      <c r="P45" s="1261" t="s">
        <v>342</v>
      </c>
      <c r="Q45" s="1262"/>
      <c r="R45" s="1263"/>
      <c r="S45" s="238" t="str">
        <f>IF(S43="","",VLOOKUP(S43,'シフト記号表（勤務時間帯）'!$C$6:$U$35,19,FALSE))</f>
        <v/>
      </c>
      <c r="T45" s="239" t="str">
        <f>IF(T43="","",VLOOKUP(T43,'シフト記号表（勤務時間帯）'!$C$6:$U$35,19,FALSE))</f>
        <v/>
      </c>
      <c r="U45" s="239" t="str">
        <f>IF(U43="","",VLOOKUP(U43,'シフト記号表（勤務時間帯）'!$C$6:$U$35,19,FALSE))</f>
        <v/>
      </c>
      <c r="V45" s="239" t="str">
        <f>IF(V43="","",VLOOKUP(V43,'シフト記号表（勤務時間帯）'!$C$6:$U$35,19,FALSE))</f>
        <v/>
      </c>
      <c r="W45" s="239" t="str">
        <f>IF(W43="","",VLOOKUP(W43,'シフト記号表（勤務時間帯）'!$C$6:$U$35,19,FALSE))</f>
        <v/>
      </c>
      <c r="X45" s="239" t="str">
        <f>IF(X43="","",VLOOKUP(X43,'シフト記号表（勤務時間帯）'!$C$6:$U$35,19,FALSE))</f>
        <v/>
      </c>
      <c r="Y45" s="240" t="str">
        <f>IF(Y43="","",VLOOKUP(Y43,'シフト記号表（勤務時間帯）'!$C$6:$U$35,19,FALSE))</f>
        <v/>
      </c>
      <c r="Z45" s="238" t="str">
        <f>IF(Z43="","",VLOOKUP(Z43,'シフト記号表（勤務時間帯）'!$C$6:$U$35,19,FALSE))</f>
        <v/>
      </c>
      <c r="AA45" s="239" t="str">
        <f>IF(AA43="","",VLOOKUP(AA43,'シフト記号表（勤務時間帯）'!$C$6:$U$35,19,FALSE))</f>
        <v/>
      </c>
      <c r="AB45" s="239" t="str">
        <f>IF(AB43="","",VLOOKUP(AB43,'シフト記号表（勤務時間帯）'!$C$6:$U$35,19,FALSE))</f>
        <v/>
      </c>
      <c r="AC45" s="239" t="str">
        <f>IF(AC43="","",VLOOKUP(AC43,'シフト記号表（勤務時間帯）'!$C$6:$U$35,19,FALSE))</f>
        <v/>
      </c>
      <c r="AD45" s="239" t="str">
        <f>IF(AD43="","",VLOOKUP(AD43,'シフト記号表（勤務時間帯）'!$C$6:$U$35,19,FALSE))</f>
        <v/>
      </c>
      <c r="AE45" s="239" t="str">
        <f>IF(AE43="","",VLOOKUP(AE43,'シフト記号表（勤務時間帯）'!$C$6:$U$35,19,FALSE))</f>
        <v/>
      </c>
      <c r="AF45" s="240" t="str">
        <f>IF(AF43="","",VLOOKUP(AF43,'シフト記号表（勤務時間帯）'!$C$6:$U$35,19,FALSE))</f>
        <v/>
      </c>
      <c r="AG45" s="238" t="str">
        <f>IF(AG43="","",VLOOKUP(AG43,'シフト記号表（勤務時間帯）'!$C$6:$U$35,19,FALSE))</f>
        <v/>
      </c>
      <c r="AH45" s="239" t="str">
        <f>IF(AH43="","",VLOOKUP(AH43,'シフト記号表（勤務時間帯）'!$C$6:$U$35,19,FALSE))</f>
        <v/>
      </c>
      <c r="AI45" s="239" t="str">
        <f>IF(AI43="","",VLOOKUP(AI43,'シフト記号表（勤務時間帯）'!$C$6:$U$35,19,FALSE))</f>
        <v/>
      </c>
      <c r="AJ45" s="239" t="str">
        <f>IF(AJ43="","",VLOOKUP(AJ43,'シフト記号表（勤務時間帯）'!$C$6:$U$35,19,FALSE))</f>
        <v/>
      </c>
      <c r="AK45" s="239" t="str">
        <f>IF(AK43="","",VLOOKUP(AK43,'シフト記号表（勤務時間帯）'!$C$6:$U$35,19,FALSE))</f>
        <v/>
      </c>
      <c r="AL45" s="239" t="str">
        <f>IF(AL43="","",VLOOKUP(AL43,'シフト記号表（勤務時間帯）'!$C$6:$U$35,19,FALSE))</f>
        <v/>
      </c>
      <c r="AM45" s="240" t="str">
        <f>IF(AM43="","",VLOOKUP(AM43,'シフト記号表（勤務時間帯）'!$C$6:$U$35,19,FALSE))</f>
        <v/>
      </c>
      <c r="AN45" s="238" t="str">
        <f>IF(AN43="","",VLOOKUP(AN43,'シフト記号表（勤務時間帯）'!$C$6:$U$35,19,FALSE))</f>
        <v/>
      </c>
      <c r="AO45" s="239" t="str">
        <f>IF(AO43="","",VLOOKUP(AO43,'シフト記号表（勤務時間帯）'!$C$6:$U$35,19,FALSE))</f>
        <v/>
      </c>
      <c r="AP45" s="239" t="str">
        <f>IF(AP43="","",VLOOKUP(AP43,'シフト記号表（勤務時間帯）'!$C$6:$U$35,19,FALSE))</f>
        <v/>
      </c>
      <c r="AQ45" s="239" t="str">
        <f>IF(AQ43="","",VLOOKUP(AQ43,'シフト記号表（勤務時間帯）'!$C$6:$U$35,19,FALSE))</f>
        <v/>
      </c>
      <c r="AR45" s="239" t="str">
        <f>IF(AR43="","",VLOOKUP(AR43,'シフト記号表（勤務時間帯）'!$C$6:$U$35,19,FALSE))</f>
        <v/>
      </c>
      <c r="AS45" s="239" t="str">
        <f>IF(AS43="","",VLOOKUP(AS43,'シフト記号表（勤務時間帯）'!$C$6:$U$35,19,FALSE))</f>
        <v/>
      </c>
      <c r="AT45" s="240" t="str">
        <f>IF(AT43="","",VLOOKUP(AT43,'シフト記号表（勤務時間帯）'!$C$6:$U$35,19,FALSE))</f>
        <v/>
      </c>
      <c r="AU45" s="238" t="str">
        <f>IF(AU43="","",VLOOKUP(AU43,'シフト記号表（勤務時間帯）'!$C$6:$U$35,19,FALSE))</f>
        <v/>
      </c>
      <c r="AV45" s="239" t="str">
        <f>IF(AV43="","",VLOOKUP(AV43,'シフト記号表（勤務時間帯）'!$C$6:$U$35,19,FALSE))</f>
        <v/>
      </c>
      <c r="AW45" s="239" t="str">
        <f>IF(AW43="","",VLOOKUP(AW43,'シフト記号表（勤務時間帯）'!$C$6:$U$35,19,FALSE))</f>
        <v/>
      </c>
      <c r="AX45" s="1264" t="str">
        <f>IF($BB$3="４週",SUM(S45:AT45),IF($BB$3="暦月",SUM(S45:AW45),""))</f>
        <v/>
      </c>
      <c r="AY45" s="1265"/>
      <c r="AZ45" s="1266" t="str">
        <f>IF($BB$3="４週",AX45/4,IF($BB$3="暦月",'勤務表（参考様式1_1枚版）'!AX45/('勤務表（参考様式1_1枚版）'!$BB$8/7),""))</f>
        <v/>
      </c>
      <c r="BA45" s="1267"/>
      <c r="BB45" s="1309"/>
      <c r="BC45" s="1310"/>
      <c r="BD45" s="1310"/>
      <c r="BE45" s="1310"/>
      <c r="BF45" s="1311"/>
    </row>
    <row r="46" spans="2:58" ht="20.25" customHeight="1" x14ac:dyDescent="0.2">
      <c r="B46" s="1268">
        <f>B43+1</f>
        <v>9</v>
      </c>
      <c r="C46" s="1269"/>
      <c r="D46" s="1270"/>
      <c r="E46" s="1271"/>
      <c r="F46" s="241"/>
      <c r="G46" s="1278"/>
      <c r="H46" s="1281"/>
      <c r="I46" s="1282"/>
      <c r="J46" s="1282"/>
      <c r="K46" s="1283"/>
      <c r="L46" s="1285"/>
      <c r="M46" s="1246"/>
      <c r="N46" s="1246"/>
      <c r="O46" s="1247"/>
      <c r="P46" s="1288" t="s">
        <v>340</v>
      </c>
      <c r="Q46" s="1289"/>
      <c r="R46" s="1290"/>
      <c r="S46" s="298"/>
      <c r="T46" s="299"/>
      <c r="U46" s="299"/>
      <c r="V46" s="299"/>
      <c r="W46" s="299"/>
      <c r="X46" s="299"/>
      <c r="Y46" s="300"/>
      <c r="Z46" s="298"/>
      <c r="AA46" s="299"/>
      <c r="AB46" s="299"/>
      <c r="AC46" s="299"/>
      <c r="AD46" s="299"/>
      <c r="AE46" s="299"/>
      <c r="AF46" s="300"/>
      <c r="AG46" s="298"/>
      <c r="AH46" s="299"/>
      <c r="AI46" s="299"/>
      <c r="AJ46" s="299"/>
      <c r="AK46" s="299"/>
      <c r="AL46" s="299"/>
      <c r="AM46" s="300"/>
      <c r="AN46" s="298"/>
      <c r="AO46" s="299"/>
      <c r="AP46" s="299"/>
      <c r="AQ46" s="299"/>
      <c r="AR46" s="299"/>
      <c r="AS46" s="299"/>
      <c r="AT46" s="300"/>
      <c r="AU46" s="298"/>
      <c r="AV46" s="299"/>
      <c r="AW46" s="299"/>
      <c r="AX46" s="1405"/>
      <c r="AY46" s="1406"/>
      <c r="AZ46" s="1407"/>
      <c r="BA46" s="1408"/>
      <c r="BB46" s="1303"/>
      <c r="BC46" s="1304"/>
      <c r="BD46" s="1304"/>
      <c r="BE46" s="1304"/>
      <c r="BF46" s="1305"/>
    </row>
    <row r="47" spans="2:58" ht="20.25" customHeight="1" x14ac:dyDescent="0.2">
      <c r="B47" s="1268"/>
      <c r="C47" s="1272"/>
      <c r="D47" s="1273"/>
      <c r="E47" s="1274"/>
      <c r="F47" s="233"/>
      <c r="G47" s="1279"/>
      <c r="H47" s="1284"/>
      <c r="I47" s="1282"/>
      <c r="J47" s="1282"/>
      <c r="K47" s="1283"/>
      <c r="L47" s="1286"/>
      <c r="M47" s="1249"/>
      <c r="N47" s="1249"/>
      <c r="O47" s="1250"/>
      <c r="P47" s="1254" t="s">
        <v>341</v>
      </c>
      <c r="Q47" s="1255"/>
      <c r="R47" s="1256"/>
      <c r="S47" s="234" t="str">
        <f>IF(S46="","",VLOOKUP(S46,'シフト記号表（勤務時間帯）'!$C$6:$K$35,9,FALSE))</f>
        <v/>
      </c>
      <c r="T47" s="235" t="str">
        <f>IF(T46="","",VLOOKUP(T46,'シフト記号表（勤務時間帯）'!$C$6:$K$35,9,FALSE))</f>
        <v/>
      </c>
      <c r="U47" s="235" t="str">
        <f>IF(U46="","",VLOOKUP(U46,'シフト記号表（勤務時間帯）'!$C$6:$K$35,9,FALSE))</f>
        <v/>
      </c>
      <c r="V47" s="235" t="str">
        <f>IF(V46="","",VLOOKUP(V46,'シフト記号表（勤務時間帯）'!$C$6:$K$35,9,FALSE))</f>
        <v/>
      </c>
      <c r="W47" s="235" t="str">
        <f>IF(W46="","",VLOOKUP(W46,'シフト記号表（勤務時間帯）'!$C$6:$K$35,9,FALSE))</f>
        <v/>
      </c>
      <c r="X47" s="235" t="str">
        <f>IF(X46="","",VLOOKUP(X46,'シフト記号表（勤務時間帯）'!$C$6:$K$35,9,FALSE))</f>
        <v/>
      </c>
      <c r="Y47" s="236" t="str">
        <f>IF(Y46="","",VLOOKUP(Y46,'シフト記号表（勤務時間帯）'!$C$6:$K$35,9,FALSE))</f>
        <v/>
      </c>
      <c r="Z47" s="234" t="str">
        <f>IF(Z46="","",VLOOKUP(Z46,'シフト記号表（勤務時間帯）'!$C$6:$K$35,9,FALSE))</f>
        <v/>
      </c>
      <c r="AA47" s="235" t="str">
        <f>IF(AA46="","",VLOOKUP(AA46,'シフト記号表（勤務時間帯）'!$C$6:$K$35,9,FALSE))</f>
        <v/>
      </c>
      <c r="AB47" s="235" t="str">
        <f>IF(AB46="","",VLOOKUP(AB46,'シフト記号表（勤務時間帯）'!$C$6:$K$35,9,FALSE))</f>
        <v/>
      </c>
      <c r="AC47" s="235" t="str">
        <f>IF(AC46="","",VLOOKUP(AC46,'シフト記号表（勤務時間帯）'!$C$6:$K$35,9,FALSE))</f>
        <v/>
      </c>
      <c r="AD47" s="235" t="str">
        <f>IF(AD46="","",VLOOKUP(AD46,'シフト記号表（勤務時間帯）'!$C$6:$K$35,9,FALSE))</f>
        <v/>
      </c>
      <c r="AE47" s="235" t="str">
        <f>IF(AE46="","",VLOOKUP(AE46,'シフト記号表（勤務時間帯）'!$C$6:$K$35,9,FALSE))</f>
        <v/>
      </c>
      <c r="AF47" s="236" t="str">
        <f>IF(AF46="","",VLOOKUP(AF46,'シフト記号表（勤務時間帯）'!$C$6:$K$35,9,FALSE))</f>
        <v/>
      </c>
      <c r="AG47" s="234" t="str">
        <f>IF(AG46="","",VLOOKUP(AG46,'シフト記号表（勤務時間帯）'!$C$6:$K$35,9,FALSE))</f>
        <v/>
      </c>
      <c r="AH47" s="235" t="str">
        <f>IF(AH46="","",VLOOKUP(AH46,'シフト記号表（勤務時間帯）'!$C$6:$K$35,9,FALSE))</f>
        <v/>
      </c>
      <c r="AI47" s="235" t="str">
        <f>IF(AI46="","",VLOOKUP(AI46,'シフト記号表（勤務時間帯）'!$C$6:$K$35,9,FALSE))</f>
        <v/>
      </c>
      <c r="AJ47" s="235" t="str">
        <f>IF(AJ46="","",VLOOKUP(AJ46,'シフト記号表（勤務時間帯）'!$C$6:$K$35,9,FALSE))</f>
        <v/>
      </c>
      <c r="AK47" s="235" t="str">
        <f>IF(AK46="","",VLOOKUP(AK46,'シフト記号表（勤務時間帯）'!$C$6:$K$35,9,FALSE))</f>
        <v/>
      </c>
      <c r="AL47" s="235" t="str">
        <f>IF(AL46="","",VLOOKUP(AL46,'シフト記号表（勤務時間帯）'!$C$6:$K$35,9,FALSE))</f>
        <v/>
      </c>
      <c r="AM47" s="236" t="str">
        <f>IF(AM46="","",VLOOKUP(AM46,'シフト記号表（勤務時間帯）'!$C$6:$K$35,9,FALSE))</f>
        <v/>
      </c>
      <c r="AN47" s="234" t="str">
        <f>IF(AN46="","",VLOOKUP(AN46,'シフト記号表（勤務時間帯）'!$C$6:$K$35,9,FALSE))</f>
        <v/>
      </c>
      <c r="AO47" s="235" t="str">
        <f>IF(AO46="","",VLOOKUP(AO46,'シフト記号表（勤務時間帯）'!$C$6:$K$35,9,FALSE))</f>
        <v/>
      </c>
      <c r="AP47" s="235" t="str">
        <f>IF(AP46="","",VLOOKUP(AP46,'シフト記号表（勤務時間帯）'!$C$6:$K$35,9,FALSE))</f>
        <v/>
      </c>
      <c r="AQ47" s="235" t="str">
        <f>IF(AQ46="","",VLOOKUP(AQ46,'シフト記号表（勤務時間帯）'!$C$6:$K$35,9,FALSE))</f>
        <v/>
      </c>
      <c r="AR47" s="235" t="str">
        <f>IF(AR46="","",VLOOKUP(AR46,'シフト記号表（勤務時間帯）'!$C$6:$K$35,9,FALSE))</f>
        <v/>
      </c>
      <c r="AS47" s="235" t="str">
        <f>IF(AS46="","",VLOOKUP(AS46,'シフト記号表（勤務時間帯）'!$C$6:$K$35,9,FALSE))</f>
        <v/>
      </c>
      <c r="AT47" s="236" t="str">
        <f>IF(AT46="","",VLOOKUP(AT46,'シフト記号表（勤務時間帯）'!$C$6:$K$35,9,FALSE))</f>
        <v/>
      </c>
      <c r="AU47" s="234" t="str">
        <f>IF(AU46="","",VLOOKUP(AU46,'シフト記号表（勤務時間帯）'!$C$6:$K$35,9,FALSE))</f>
        <v/>
      </c>
      <c r="AV47" s="235" t="str">
        <f>IF(AV46="","",VLOOKUP(AV46,'シフト記号表（勤務時間帯）'!$C$6:$K$35,9,FALSE))</f>
        <v/>
      </c>
      <c r="AW47" s="235" t="str">
        <f>IF(AW46="","",VLOOKUP(AW46,'シフト記号表（勤務時間帯）'!$C$6:$K$35,9,FALSE))</f>
        <v/>
      </c>
      <c r="AX47" s="1257" t="str">
        <f>IF($BB$3="４週",SUM(S47:AT47),IF($BB$3="暦月",SUM(S47:AW47),""))</f>
        <v/>
      </c>
      <c r="AY47" s="1258"/>
      <c r="AZ47" s="1259" t="str">
        <f>IF($BB$3="４週",AX47/4,IF($BB$3="暦月",'勤務表（参考様式1_1枚版）'!AX47/('勤務表（参考様式1_1枚版）'!$BB$8/7),""))</f>
        <v/>
      </c>
      <c r="BA47" s="1260"/>
      <c r="BB47" s="1306"/>
      <c r="BC47" s="1307"/>
      <c r="BD47" s="1307"/>
      <c r="BE47" s="1307"/>
      <c r="BF47" s="1308"/>
    </row>
    <row r="48" spans="2:58" ht="20.25" customHeight="1" x14ac:dyDescent="0.2">
      <c r="B48" s="1268"/>
      <c r="C48" s="1275"/>
      <c r="D48" s="1276"/>
      <c r="E48" s="1277"/>
      <c r="F48" s="233">
        <f>C46</f>
        <v>0</v>
      </c>
      <c r="G48" s="1280"/>
      <c r="H48" s="1284"/>
      <c r="I48" s="1282"/>
      <c r="J48" s="1282"/>
      <c r="K48" s="1283"/>
      <c r="L48" s="1287"/>
      <c r="M48" s="1252"/>
      <c r="N48" s="1252"/>
      <c r="O48" s="1253"/>
      <c r="P48" s="1261" t="s">
        <v>342</v>
      </c>
      <c r="Q48" s="1262"/>
      <c r="R48" s="1263"/>
      <c r="S48" s="238" t="str">
        <f>IF(S46="","",VLOOKUP(S46,'シフト記号表（勤務時間帯）'!$C$6:$U$35,19,FALSE))</f>
        <v/>
      </c>
      <c r="T48" s="239" t="str">
        <f>IF(T46="","",VLOOKUP(T46,'シフト記号表（勤務時間帯）'!$C$6:$U$35,19,FALSE))</f>
        <v/>
      </c>
      <c r="U48" s="239" t="str">
        <f>IF(U46="","",VLOOKUP(U46,'シフト記号表（勤務時間帯）'!$C$6:$U$35,19,FALSE))</f>
        <v/>
      </c>
      <c r="V48" s="239" t="str">
        <f>IF(V46="","",VLOOKUP(V46,'シフト記号表（勤務時間帯）'!$C$6:$U$35,19,FALSE))</f>
        <v/>
      </c>
      <c r="W48" s="239" t="str">
        <f>IF(W46="","",VLOOKUP(W46,'シフト記号表（勤務時間帯）'!$C$6:$U$35,19,FALSE))</f>
        <v/>
      </c>
      <c r="X48" s="239" t="str">
        <f>IF(X46="","",VLOOKUP(X46,'シフト記号表（勤務時間帯）'!$C$6:$U$35,19,FALSE))</f>
        <v/>
      </c>
      <c r="Y48" s="240" t="str">
        <f>IF(Y46="","",VLOOKUP(Y46,'シフト記号表（勤務時間帯）'!$C$6:$U$35,19,FALSE))</f>
        <v/>
      </c>
      <c r="Z48" s="238" t="str">
        <f>IF(Z46="","",VLOOKUP(Z46,'シフト記号表（勤務時間帯）'!$C$6:$U$35,19,FALSE))</f>
        <v/>
      </c>
      <c r="AA48" s="239" t="str">
        <f>IF(AA46="","",VLOOKUP(AA46,'シフト記号表（勤務時間帯）'!$C$6:$U$35,19,FALSE))</f>
        <v/>
      </c>
      <c r="AB48" s="239" t="str">
        <f>IF(AB46="","",VLOOKUP(AB46,'シフト記号表（勤務時間帯）'!$C$6:$U$35,19,FALSE))</f>
        <v/>
      </c>
      <c r="AC48" s="239" t="str">
        <f>IF(AC46="","",VLOOKUP(AC46,'シフト記号表（勤務時間帯）'!$C$6:$U$35,19,FALSE))</f>
        <v/>
      </c>
      <c r="AD48" s="239" t="str">
        <f>IF(AD46="","",VLOOKUP(AD46,'シフト記号表（勤務時間帯）'!$C$6:$U$35,19,FALSE))</f>
        <v/>
      </c>
      <c r="AE48" s="239" t="str">
        <f>IF(AE46="","",VLOOKUP(AE46,'シフト記号表（勤務時間帯）'!$C$6:$U$35,19,FALSE))</f>
        <v/>
      </c>
      <c r="AF48" s="240" t="str">
        <f>IF(AF46="","",VLOOKUP(AF46,'シフト記号表（勤務時間帯）'!$C$6:$U$35,19,FALSE))</f>
        <v/>
      </c>
      <c r="AG48" s="238" t="str">
        <f>IF(AG46="","",VLOOKUP(AG46,'シフト記号表（勤務時間帯）'!$C$6:$U$35,19,FALSE))</f>
        <v/>
      </c>
      <c r="AH48" s="239" t="str">
        <f>IF(AH46="","",VLOOKUP(AH46,'シフト記号表（勤務時間帯）'!$C$6:$U$35,19,FALSE))</f>
        <v/>
      </c>
      <c r="AI48" s="239" t="str">
        <f>IF(AI46="","",VLOOKUP(AI46,'シフト記号表（勤務時間帯）'!$C$6:$U$35,19,FALSE))</f>
        <v/>
      </c>
      <c r="AJ48" s="239" t="str">
        <f>IF(AJ46="","",VLOOKUP(AJ46,'シフト記号表（勤務時間帯）'!$C$6:$U$35,19,FALSE))</f>
        <v/>
      </c>
      <c r="AK48" s="239" t="str">
        <f>IF(AK46="","",VLOOKUP(AK46,'シフト記号表（勤務時間帯）'!$C$6:$U$35,19,FALSE))</f>
        <v/>
      </c>
      <c r="AL48" s="239" t="str">
        <f>IF(AL46="","",VLOOKUP(AL46,'シフト記号表（勤務時間帯）'!$C$6:$U$35,19,FALSE))</f>
        <v/>
      </c>
      <c r="AM48" s="240" t="str">
        <f>IF(AM46="","",VLOOKUP(AM46,'シフト記号表（勤務時間帯）'!$C$6:$U$35,19,FALSE))</f>
        <v/>
      </c>
      <c r="AN48" s="238" t="str">
        <f>IF(AN46="","",VLOOKUP(AN46,'シフト記号表（勤務時間帯）'!$C$6:$U$35,19,FALSE))</f>
        <v/>
      </c>
      <c r="AO48" s="239" t="str">
        <f>IF(AO46="","",VLOOKUP(AO46,'シフト記号表（勤務時間帯）'!$C$6:$U$35,19,FALSE))</f>
        <v/>
      </c>
      <c r="AP48" s="239" t="str">
        <f>IF(AP46="","",VLOOKUP(AP46,'シフト記号表（勤務時間帯）'!$C$6:$U$35,19,FALSE))</f>
        <v/>
      </c>
      <c r="AQ48" s="239" t="str">
        <f>IF(AQ46="","",VLOOKUP(AQ46,'シフト記号表（勤務時間帯）'!$C$6:$U$35,19,FALSE))</f>
        <v/>
      </c>
      <c r="AR48" s="239" t="str">
        <f>IF(AR46="","",VLOOKUP(AR46,'シフト記号表（勤務時間帯）'!$C$6:$U$35,19,FALSE))</f>
        <v/>
      </c>
      <c r="AS48" s="239" t="str">
        <f>IF(AS46="","",VLOOKUP(AS46,'シフト記号表（勤務時間帯）'!$C$6:$U$35,19,FALSE))</f>
        <v/>
      </c>
      <c r="AT48" s="240" t="str">
        <f>IF(AT46="","",VLOOKUP(AT46,'シフト記号表（勤務時間帯）'!$C$6:$U$35,19,FALSE))</f>
        <v/>
      </c>
      <c r="AU48" s="238" t="str">
        <f>IF(AU46="","",VLOOKUP(AU46,'シフト記号表（勤務時間帯）'!$C$6:$U$35,19,FALSE))</f>
        <v/>
      </c>
      <c r="AV48" s="239" t="str">
        <f>IF(AV46="","",VLOOKUP(AV46,'シフト記号表（勤務時間帯）'!$C$6:$U$35,19,FALSE))</f>
        <v/>
      </c>
      <c r="AW48" s="239" t="str">
        <f>IF(AW46="","",VLOOKUP(AW46,'シフト記号表（勤務時間帯）'!$C$6:$U$35,19,FALSE))</f>
        <v/>
      </c>
      <c r="AX48" s="1264" t="str">
        <f>IF($BB$3="４週",SUM(S48:AT48),IF($BB$3="暦月",SUM(S48:AW48),""))</f>
        <v/>
      </c>
      <c r="AY48" s="1265"/>
      <c r="AZ48" s="1266" t="str">
        <f>IF($BB$3="４週",AX48/4,IF($BB$3="暦月",'勤務表（参考様式1_1枚版）'!AX48/('勤務表（参考様式1_1枚版）'!$BB$8/7),""))</f>
        <v/>
      </c>
      <c r="BA48" s="1267"/>
      <c r="BB48" s="1309"/>
      <c r="BC48" s="1310"/>
      <c r="BD48" s="1310"/>
      <c r="BE48" s="1310"/>
      <c r="BF48" s="1311"/>
    </row>
    <row r="49" spans="2:58" ht="20.25" customHeight="1" x14ac:dyDescent="0.2">
      <c r="B49" s="1268">
        <f>B46+1</f>
        <v>10</v>
      </c>
      <c r="C49" s="1269"/>
      <c r="D49" s="1270"/>
      <c r="E49" s="1271"/>
      <c r="F49" s="241"/>
      <c r="G49" s="1278"/>
      <c r="H49" s="1281"/>
      <c r="I49" s="1282"/>
      <c r="J49" s="1282"/>
      <c r="K49" s="1283"/>
      <c r="L49" s="1285"/>
      <c r="M49" s="1246"/>
      <c r="N49" s="1246"/>
      <c r="O49" s="1247"/>
      <c r="P49" s="1288" t="s">
        <v>340</v>
      </c>
      <c r="Q49" s="1289"/>
      <c r="R49" s="1290"/>
      <c r="S49" s="298"/>
      <c r="T49" s="299"/>
      <c r="U49" s="299"/>
      <c r="V49" s="299"/>
      <c r="W49" s="299"/>
      <c r="X49" s="299"/>
      <c r="Y49" s="300"/>
      <c r="Z49" s="298"/>
      <c r="AA49" s="299"/>
      <c r="AB49" s="299"/>
      <c r="AC49" s="299"/>
      <c r="AD49" s="299"/>
      <c r="AE49" s="299"/>
      <c r="AF49" s="300"/>
      <c r="AG49" s="298"/>
      <c r="AH49" s="299"/>
      <c r="AI49" s="299"/>
      <c r="AJ49" s="299"/>
      <c r="AK49" s="299"/>
      <c r="AL49" s="299"/>
      <c r="AM49" s="300"/>
      <c r="AN49" s="298"/>
      <c r="AO49" s="299"/>
      <c r="AP49" s="299"/>
      <c r="AQ49" s="299"/>
      <c r="AR49" s="299"/>
      <c r="AS49" s="299"/>
      <c r="AT49" s="300"/>
      <c r="AU49" s="298"/>
      <c r="AV49" s="299"/>
      <c r="AW49" s="299"/>
      <c r="AX49" s="1405"/>
      <c r="AY49" s="1406"/>
      <c r="AZ49" s="1407"/>
      <c r="BA49" s="1408"/>
      <c r="BB49" s="1303"/>
      <c r="BC49" s="1304"/>
      <c r="BD49" s="1304"/>
      <c r="BE49" s="1304"/>
      <c r="BF49" s="1305"/>
    </row>
    <row r="50" spans="2:58" ht="20.25" customHeight="1" x14ac:dyDescent="0.2">
      <c r="B50" s="1268"/>
      <c r="C50" s="1272"/>
      <c r="D50" s="1273"/>
      <c r="E50" s="1274"/>
      <c r="F50" s="233"/>
      <c r="G50" s="1279"/>
      <c r="H50" s="1284"/>
      <c r="I50" s="1282"/>
      <c r="J50" s="1282"/>
      <c r="K50" s="1283"/>
      <c r="L50" s="1286"/>
      <c r="M50" s="1249"/>
      <c r="N50" s="1249"/>
      <c r="O50" s="1250"/>
      <c r="P50" s="1254" t="s">
        <v>341</v>
      </c>
      <c r="Q50" s="1255"/>
      <c r="R50" s="1256"/>
      <c r="S50" s="234" t="str">
        <f>IF(S49="","",VLOOKUP(S49,'シフト記号表（勤務時間帯）'!$C$6:$K$35,9,FALSE))</f>
        <v/>
      </c>
      <c r="T50" s="235" t="str">
        <f>IF(T49="","",VLOOKUP(T49,'シフト記号表（勤務時間帯）'!$C$6:$K$35,9,FALSE))</f>
        <v/>
      </c>
      <c r="U50" s="235" t="str">
        <f>IF(U49="","",VLOOKUP(U49,'シフト記号表（勤務時間帯）'!$C$6:$K$35,9,FALSE))</f>
        <v/>
      </c>
      <c r="V50" s="235" t="str">
        <f>IF(V49="","",VLOOKUP(V49,'シフト記号表（勤務時間帯）'!$C$6:$K$35,9,FALSE))</f>
        <v/>
      </c>
      <c r="W50" s="235" t="str">
        <f>IF(W49="","",VLOOKUP(W49,'シフト記号表（勤務時間帯）'!$C$6:$K$35,9,FALSE))</f>
        <v/>
      </c>
      <c r="X50" s="235" t="str">
        <f>IF(X49="","",VLOOKUP(X49,'シフト記号表（勤務時間帯）'!$C$6:$K$35,9,FALSE))</f>
        <v/>
      </c>
      <c r="Y50" s="236" t="str">
        <f>IF(Y49="","",VLOOKUP(Y49,'シフト記号表（勤務時間帯）'!$C$6:$K$35,9,FALSE))</f>
        <v/>
      </c>
      <c r="Z50" s="234" t="str">
        <f>IF(Z49="","",VLOOKUP(Z49,'シフト記号表（勤務時間帯）'!$C$6:$K$35,9,FALSE))</f>
        <v/>
      </c>
      <c r="AA50" s="235" t="str">
        <f>IF(AA49="","",VLOOKUP(AA49,'シフト記号表（勤務時間帯）'!$C$6:$K$35,9,FALSE))</f>
        <v/>
      </c>
      <c r="AB50" s="235" t="str">
        <f>IF(AB49="","",VLOOKUP(AB49,'シフト記号表（勤務時間帯）'!$C$6:$K$35,9,FALSE))</f>
        <v/>
      </c>
      <c r="AC50" s="235" t="str">
        <f>IF(AC49="","",VLOOKUP(AC49,'シフト記号表（勤務時間帯）'!$C$6:$K$35,9,FALSE))</f>
        <v/>
      </c>
      <c r="AD50" s="235" t="str">
        <f>IF(AD49="","",VLOOKUP(AD49,'シフト記号表（勤務時間帯）'!$C$6:$K$35,9,FALSE))</f>
        <v/>
      </c>
      <c r="AE50" s="235" t="str">
        <f>IF(AE49="","",VLOOKUP(AE49,'シフト記号表（勤務時間帯）'!$C$6:$K$35,9,FALSE))</f>
        <v/>
      </c>
      <c r="AF50" s="236" t="str">
        <f>IF(AF49="","",VLOOKUP(AF49,'シフト記号表（勤務時間帯）'!$C$6:$K$35,9,FALSE))</f>
        <v/>
      </c>
      <c r="AG50" s="234" t="str">
        <f>IF(AG49="","",VLOOKUP(AG49,'シフト記号表（勤務時間帯）'!$C$6:$K$35,9,FALSE))</f>
        <v/>
      </c>
      <c r="AH50" s="235" t="str">
        <f>IF(AH49="","",VLOOKUP(AH49,'シフト記号表（勤務時間帯）'!$C$6:$K$35,9,FALSE))</f>
        <v/>
      </c>
      <c r="AI50" s="235" t="str">
        <f>IF(AI49="","",VLOOKUP(AI49,'シフト記号表（勤務時間帯）'!$C$6:$K$35,9,FALSE))</f>
        <v/>
      </c>
      <c r="AJ50" s="235" t="str">
        <f>IF(AJ49="","",VLOOKUP(AJ49,'シフト記号表（勤務時間帯）'!$C$6:$K$35,9,FALSE))</f>
        <v/>
      </c>
      <c r="AK50" s="235" t="str">
        <f>IF(AK49="","",VLOOKUP(AK49,'シフト記号表（勤務時間帯）'!$C$6:$K$35,9,FALSE))</f>
        <v/>
      </c>
      <c r="AL50" s="235" t="str">
        <f>IF(AL49="","",VLOOKUP(AL49,'シフト記号表（勤務時間帯）'!$C$6:$K$35,9,FALSE))</f>
        <v/>
      </c>
      <c r="AM50" s="236" t="str">
        <f>IF(AM49="","",VLOOKUP(AM49,'シフト記号表（勤務時間帯）'!$C$6:$K$35,9,FALSE))</f>
        <v/>
      </c>
      <c r="AN50" s="234" t="str">
        <f>IF(AN49="","",VLOOKUP(AN49,'シフト記号表（勤務時間帯）'!$C$6:$K$35,9,FALSE))</f>
        <v/>
      </c>
      <c r="AO50" s="235" t="str">
        <f>IF(AO49="","",VLOOKUP(AO49,'シフト記号表（勤務時間帯）'!$C$6:$K$35,9,FALSE))</f>
        <v/>
      </c>
      <c r="AP50" s="235" t="str">
        <f>IF(AP49="","",VLOOKUP(AP49,'シフト記号表（勤務時間帯）'!$C$6:$K$35,9,FALSE))</f>
        <v/>
      </c>
      <c r="AQ50" s="235" t="str">
        <f>IF(AQ49="","",VLOOKUP(AQ49,'シフト記号表（勤務時間帯）'!$C$6:$K$35,9,FALSE))</f>
        <v/>
      </c>
      <c r="AR50" s="235" t="str">
        <f>IF(AR49="","",VLOOKUP(AR49,'シフト記号表（勤務時間帯）'!$C$6:$K$35,9,FALSE))</f>
        <v/>
      </c>
      <c r="AS50" s="235" t="str">
        <f>IF(AS49="","",VLOOKUP(AS49,'シフト記号表（勤務時間帯）'!$C$6:$K$35,9,FALSE))</f>
        <v/>
      </c>
      <c r="AT50" s="236" t="str">
        <f>IF(AT49="","",VLOOKUP(AT49,'シフト記号表（勤務時間帯）'!$C$6:$K$35,9,FALSE))</f>
        <v/>
      </c>
      <c r="AU50" s="234" t="str">
        <f>IF(AU49="","",VLOOKUP(AU49,'シフト記号表（勤務時間帯）'!$C$6:$K$35,9,FALSE))</f>
        <v/>
      </c>
      <c r="AV50" s="235" t="str">
        <f>IF(AV49="","",VLOOKUP(AV49,'シフト記号表（勤務時間帯）'!$C$6:$K$35,9,FALSE))</f>
        <v/>
      </c>
      <c r="AW50" s="235" t="str">
        <f>IF(AW49="","",VLOOKUP(AW49,'シフト記号表（勤務時間帯）'!$C$6:$K$35,9,FALSE))</f>
        <v/>
      </c>
      <c r="AX50" s="1257" t="str">
        <f>IF($BB$3="４週",SUM(S50:AT50),IF($BB$3="暦月",SUM(S50:AW50),""))</f>
        <v/>
      </c>
      <c r="AY50" s="1258"/>
      <c r="AZ50" s="1259" t="str">
        <f>IF($BB$3="４週",AX50/4,IF($BB$3="暦月",'勤務表（参考様式1_1枚版）'!AX50/('勤務表（参考様式1_1枚版）'!$BB$8/7),""))</f>
        <v/>
      </c>
      <c r="BA50" s="1260"/>
      <c r="BB50" s="1306"/>
      <c r="BC50" s="1307"/>
      <c r="BD50" s="1307"/>
      <c r="BE50" s="1307"/>
      <c r="BF50" s="1308"/>
    </row>
    <row r="51" spans="2:58" ht="20.25" customHeight="1" x14ac:dyDescent="0.2">
      <c r="B51" s="1268"/>
      <c r="C51" s="1275"/>
      <c r="D51" s="1276"/>
      <c r="E51" s="1277"/>
      <c r="F51" s="233">
        <f>C49</f>
        <v>0</v>
      </c>
      <c r="G51" s="1280"/>
      <c r="H51" s="1284"/>
      <c r="I51" s="1282"/>
      <c r="J51" s="1282"/>
      <c r="K51" s="1283"/>
      <c r="L51" s="1287"/>
      <c r="M51" s="1252"/>
      <c r="N51" s="1252"/>
      <c r="O51" s="1253"/>
      <c r="P51" s="1261" t="s">
        <v>342</v>
      </c>
      <c r="Q51" s="1262"/>
      <c r="R51" s="1263"/>
      <c r="S51" s="238" t="str">
        <f>IF(S49="","",VLOOKUP(S49,'シフト記号表（勤務時間帯）'!$C$6:$U$35,19,FALSE))</f>
        <v/>
      </c>
      <c r="T51" s="239" t="str">
        <f>IF(T49="","",VLOOKUP(T49,'シフト記号表（勤務時間帯）'!$C$6:$U$35,19,FALSE))</f>
        <v/>
      </c>
      <c r="U51" s="239" t="str">
        <f>IF(U49="","",VLOOKUP(U49,'シフト記号表（勤務時間帯）'!$C$6:$U$35,19,FALSE))</f>
        <v/>
      </c>
      <c r="V51" s="239" t="str">
        <f>IF(V49="","",VLOOKUP(V49,'シフト記号表（勤務時間帯）'!$C$6:$U$35,19,FALSE))</f>
        <v/>
      </c>
      <c r="W51" s="239" t="str">
        <f>IF(W49="","",VLOOKUP(W49,'シフト記号表（勤務時間帯）'!$C$6:$U$35,19,FALSE))</f>
        <v/>
      </c>
      <c r="X51" s="239" t="str">
        <f>IF(X49="","",VLOOKUP(X49,'シフト記号表（勤務時間帯）'!$C$6:$U$35,19,FALSE))</f>
        <v/>
      </c>
      <c r="Y51" s="240" t="str">
        <f>IF(Y49="","",VLOOKUP(Y49,'シフト記号表（勤務時間帯）'!$C$6:$U$35,19,FALSE))</f>
        <v/>
      </c>
      <c r="Z51" s="238" t="str">
        <f>IF(Z49="","",VLOOKUP(Z49,'シフト記号表（勤務時間帯）'!$C$6:$U$35,19,FALSE))</f>
        <v/>
      </c>
      <c r="AA51" s="239" t="str">
        <f>IF(AA49="","",VLOOKUP(AA49,'シフト記号表（勤務時間帯）'!$C$6:$U$35,19,FALSE))</f>
        <v/>
      </c>
      <c r="AB51" s="239" t="str">
        <f>IF(AB49="","",VLOOKUP(AB49,'シフト記号表（勤務時間帯）'!$C$6:$U$35,19,FALSE))</f>
        <v/>
      </c>
      <c r="AC51" s="239" t="str">
        <f>IF(AC49="","",VLOOKUP(AC49,'シフト記号表（勤務時間帯）'!$C$6:$U$35,19,FALSE))</f>
        <v/>
      </c>
      <c r="AD51" s="239" t="str">
        <f>IF(AD49="","",VLOOKUP(AD49,'シフト記号表（勤務時間帯）'!$C$6:$U$35,19,FALSE))</f>
        <v/>
      </c>
      <c r="AE51" s="239" t="str">
        <f>IF(AE49="","",VLOOKUP(AE49,'シフト記号表（勤務時間帯）'!$C$6:$U$35,19,FALSE))</f>
        <v/>
      </c>
      <c r="AF51" s="240" t="str">
        <f>IF(AF49="","",VLOOKUP(AF49,'シフト記号表（勤務時間帯）'!$C$6:$U$35,19,FALSE))</f>
        <v/>
      </c>
      <c r="AG51" s="238" t="str">
        <f>IF(AG49="","",VLOOKUP(AG49,'シフト記号表（勤務時間帯）'!$C$6:$U$35,19,FALSE))</f>
        <v/>
      </c>
      <c r="AH51" s="239" t="str">
        <f>IF(AH49="","",VLOOKUP(AH49,'シフト記号表（勤務時間帯）'!$C$6:$U$35,19,FALSE))</f>
        <v/>
      </c>
      <c r="AI51" s="239" t="str">
        <f>IF(AI49="","",VLOOKUP(AI49,'シフト記号表（勤務時間帯）'!$C$6:$U$35,19,FALSE))</f>
        <v/>
      </c>
      <c r="AJ51" s="239" t="str">
        <f>IF(AJ49="","",VLOOKUP(AJ49,'シフト記号表（勤務時間帯）'!$C$6:$U$35,19,FALSE))</f>
        <v/>
      </c>
      <c r="AK51" s="239" t="str">
        <f>IF(AK49="","",VLOOKUP(AK49,'シフト記号表（勤務時間帯）'!$C$6:$U$35,19,FALSE))</f>
        <v/>
      </c>
      <c r="AL51" s="239" t="str">
        <f>IF(AL49="","",VLOOKUP(AL49,'シフト記号表（勤務時間帯）'!$C$6:$U$35,19,FALSE))</f>
        <v/>
      </c>
      <c r="AM51" s="240" t="str">
        <f>IF(AM49="","",VLOOKUP(AM49,'シフト記号表（勤務時間帯）'!$C$6:$U$35,19,FALSE))</f>
        <v/>
      </c>
      <c r="AN51" s="238" t="str">
        <f>IF(AN49="","",VLOOKUP(AN49,'シフト記号表（勤務時間帯）'!$C$6:$U$35,19,FALSE))</f>
        <v/>
      </c>
      <c r="AO51" s="239" t="str">
        <f>IF(AO49="","",VLOOKUP(AO49,'シフト記号表（勤務時間帯）'!$C$6:$U$35,19,FALSE))</f>
        <v/>
      </c>
      <c r="AP51" s="239" t="str">
        <f>IF(AP49="","",VLOOKUP(AP49,'シフト記号表（勤務時間帯）'!$C$6:$U$35,19,FALSE))</f>
        <v/>
      </c>
      <c r="AQ51" s="239" t="str">
        <f>IF(AQ49="","",VLOOKUP(AQ49,'シフト記号表（勤務時間帯）'!$C$6:$U$35,19,FALSE))</f>
        <v/>
      </c>
      <c r="AR51" s="239" t="str">
        <f>IF(AR49="","",VLOOKUP(AR49,'シフト記号表（勤務時間帯）'!$C$6:$U$35,19,FALSE))</f>
        <v/>
      </c>
      <c r="AS51" s="239" t="str">
        <f>IF(AS49="","",VLOOKUP(AS49,'シフト記号表（勤務時間帯）'!$C$6:$U$35,19,FALSE))</f>
        <v/>
      </c>
      <c r="AT51" s="240" t="str">
        <f>IF(AT49="","",VLOOKUP(AT49,'シフト記号表（勤務時間帯）'!$C$6:$U$35,19,FALSE))</f>
        <v/>
      </c>
      <c r="AU51" s="238" t="str">
        <f>IF(AU49="","",VLOOKUP(AU49,'シフト記号表（勤務時間帯）'!$C$6:$U$35,19,FALSE))</f>
        <v/>
      </c>
      <c r="AV51" s="239" t="str">
        <f>IF(AV49="","",VLOOKUP(AV49,'シフト記号表（勤務時間帯）'!$C$6:$U$35,19,FALSE))</f>
        <v/>
      </c>
      <c r="AW51" s="239" t="str">
        <f>IF(AW49="","",VLOOKUP(AW49,'シフト記号表（勤務時間帯）'!$C$6:$U$35,19,FALSE))</f>
        <v/>
      </c>
      <c r="AX51" s="1264" t="str">
        <f>IF($BB$3="４週",SUM(S51:AT51),IF($BB$3="暦月",SUM(S51:AW51),""))</f>
        <v/>
      </c>
      <c r="AY51" s="1265"/>
      <c r="AZ51" s="1266" t="str">
        <f>IF($BB$3="４週",AX51/4,IF($BB$3="暦月",'勤務表（参考様式1_1枚版）'!AX51/('勤務表（参考様式1_1枚版）'!$BB$8/7),""))</f>
        <v/>
      </c>
      <c r="BA51" s="1267"/>
      <c r="BB51" s="1309"/>
      <c r="BC51" s="1310"/>
      <c r="BD51" s="1310"/>
      <c r="BE51" s="1310"/>
      <c r="BF51" s="1311"/>
    </row>
    <row r="52" spans="2:58" ht="20.25" customHeight="1" x14ac:dyDescent="0.2">
      <c r="B52" s="1268">
        <f>B49+1</f>
        <v>11</v>
      </c>
      <c r="C52" s="1269"/>
      <c r="D52" s="1270"/>
      <c r="E52" s="1271"/>
      <c r="F52" s="241"/>
      <c r="G52" s="1278"/>
      <c r="H52" s="1281"/>
      <c r="I52" s="1282"/>
      <c r="J52" s="1282"/>
      <c r="K52" s="1283"/>
      <c r="L52" s="1285"/>
      <c r="M52" s="1246"/>
      <c r="N52" s="1246"/>
      <c r="O52" s="1247"/>
      <c r="P52" s="1288" t="s">
        <v>340</v>
      </c>
      <c r="Q52" s="1289"/>
      <c r="R52" s="1290"/>
      <c r="S52" s="298"/>
      <c r="T52" s="299"/>
      <c r="U52" s="299"/>
      <c r="V52" s="299"/>
      <c r="W52" s="299"/>
      <c r="X52" s="299"/>
      <c r="Y52" s="300"/>
      <c r="Z52" s="298"/>
      <c r="AA52" s="299"/>
      <c r="AB52" s="299"/>
      <c r="AC52" s="299"/>
      <c r="AD52" s="299"/>
      <c r="AE52" s="299"/>
      <c r="AF52" s="300"/>
      <c r="AG52" s="298"/>
      <c r="AH52" s="299"/>
      <c r="AI52" s="299"/>
      <c r="AJ52" s="299"/>
      <c r="AK52" s="299"/>
      <c r="AL52" s="299"/>
      <c r="AM52" s="300"/>
      <c r="AN52" s="298"/>
      <c r="AO52" s="299"/>
      <c r="AP52" s="299"/>
      <c r="AQ52" s="299"/>
      <c r="AR52" s="299"/>
      <c r="AS52" s="299"/>
      <c r="AT52" s="300"/>
      <c r="AU52" s="298"/>
      <c r="AV52" s="299"/>
      <c r="AW52" s="299"/>
      <c r="AX52" s="1405"/>
      <c r="AY52" s="1406"/>
      <c r="AZ52" s="1407"/>
      <c r="BA52" s="1408"/>
      <c r="BB52" s="1303"/>
      <c r="BC52" s="1304"/>
      <c r="BD52" s="1304"/>
      <c r="BE52" s="1304"/>
      <c r="BF52" s="1305"/>
    </row>
    <row r="53" spans="2:58" ht="20.25" customHeight="1" x14ac:dyDescent="0.2">
      <c r="B53" s="1268"/>
      <c r="C53" s="1272"/>
      <c r="D53" s="1273"/>
      <c r="E53" s="1274"/>
      <c r="F53" s="233"/>
      <c r="G53" s="1279"/>
      <c r="H53" s="1284"/>
      <c r="I53" s="1282"/>
      <c r="J53" s="1282"/>
      <c r="K53" s="1283"/>
      <c r="L53" s="1286"/>
      <c r="M53" s="1249"/>
      <c r="N53" s="1249"/>
      <c r="O53" s="1250"/>
      <c r="P53" s="1254" t="s">
        <v>341</v>
      </c>
      <c r="Q53" s="1255"/>
      <c r="R53" s="1256"/>
      <c r="S53" s="234" t="str">
        <f>IF(S52="","",VLOOKUP(S52,'シフト記号表（勤務時間帯）'!$C$6:$K$35,9,FALSE))</f>
        <v/>
      </c>
      <c r="T53" s="235" t="str">
        <f>IF(T52="","",VLOOKUP(T52,'シフト記号表（勤務時間帯）'!$C$6:$K$35,9,FALSE))</f>
        <v/>
      </c>
      <c r="U53" s="235" t="str">
        <f>IF(U52="","",VLOOKUP(U52,'シフト記号表（勤務時間帯）'!$C$6:$K$35,9,FALSE))</f>
        <v/>
      </c>
      <c r="V53" s="235" t="str">
        <f>IF(V52="","",VLOOKUP(V52,'シフト記号表（勤務時間帯）'!$C$6:$K$35,9,FALSE))</f>
        <v/>
      </c>
      <c r="W53" s="235" t="str">
        <f>IF(W52="","",VLOOKUP(W52,'シフト記号表（勤務時間帯）'!$C$6:$K$35,9,FALSE))</f>
        <v/>
      </c>
      <c r="X53" s="235" t="str">
        <f>IF(X52="","",VLOOKUP(X52,'シフト記号表（勤務時間帯）'!$C$6:$K$35,9,FALSE))</f>
        <v/>
      </c>
      <c r="Y53" s="236" t="str">
        <f>IF(Y52="","",VLOOKUP(Y52,'シフト記号表（勤務時間帯）'!$C$6:$K$35,9,FALSE))</f>
        <v/>
      </c>
      <c r="Z53" s="234" t="str">
        <f>IF(Z52="","",VLOOKUP(Z52,'シフト記号表（勤務時間帯）'!$C$6:$K$35,9,FALSE))</f>
        <v/>
      </c>
      <c r="AA53" s="235" t="str">
        <f>IF(AA52="","",VLOOKUP(AA52,'シフト記号表（勤務時間帯）'!$C$6:$K$35,9,FALSE))</f>
        <v/>
      </c>
      <c r="AB53" s="235" t="str">
        <f>IF(AB52="","",VLOOKUP(AB52,'シフト記号表（勤務時間帯）'!$C$6:$K$35,9,FALSE))</f>
        <v/>
      </c>
      <c r="AC53" s="235" t="str">
        <f>IF(AC52="","",VLOOKUP(AC52,'シフト記号表（勤務時間帯）'!$C$6:$K$35,9,FALSE))</f>
        <v/>
      </c>
      <c r="AD53" s="235" t="str">
        <f>IF(AD52="","",VLOOKUP(AD52,'シフト記号表（勤務時間帯）'!$C$6:$K$35,9,FALSE))</f>
        <v/>
      </c>
      <c r="AE53" s="235" t="str">
        <f>IF(AE52="","",VLOOKUP(AE52,'シフト記号表（勤務時間帯）'!$C$6:$K$35,9,FALSE))</f>
        <v/>
      </c>
      <c r="AF53" s="236" t="str">
        <f>IF(AF52="","",VLOOKUP(AF52,'シフト記号表（勤務時間帯）'!$C$6:$K$35,9,FALSE))</f>
        <v/>
      </c>
      <c r="AG53" s="234" t="str">
        <f>IF(AG52="","",VLOOKUP(AG52,'シフト記号表（勤務時間帯）'!$C$6:$K$35,9,FALSE))</f>
        <v/>
      </c>
      <c r="AH53" s="235" t="str">
        <f>IF(AH52="","",VLOOKUP(AH52,'シフト記号表（勤務時間帯）'!$C$6:$K$35,9,FALSE))</f>
        <v/>
      </c>
      <c r="AI53" s="235" t="str">
        <f>IF(AI52="","",VLOOKUP(AI52,'シフト記号表（勤務時間帯）'!$C$6:$K$35,9,FALSE))</f>
        <v/>
      </c>
      <c r="AJ53" s="235" t="str">
        <f>IF(AJ52="","",VLOOKUP(AJ52,'シフト記号表（勤務時間帯）'!$C$6:$K$35,9,FALSE))</f>
        <v/>
      </c>
      <c r="AK53" s="235" t="str">
        <f>IF(AK52="","",VLOOKUP(AK52,'シフト記号表（勤務時間帯）'!$C$6:$K$35,9,FALSE))</f>
        <v/>
      </c>
      <c r="AL53" s="235" t="str">
        <f>IF(AL52="","",VLOOKUP(AL52,'シフト記号表（勤務時間帯）'!$C$6:$K$35,9,FALSE))</f>
        <v/>
      </c>
      <c r="AM53" s="236" t="str">
        <f>IF(AM52="","",VLOOKUP(AM52,'シフト記号表（勤務時間帯）'!$C$6:$K$35,9,FALSE))</f>
        <v/>
      </c>
      <c r="AN53" s="234" t="str">
        <f>IF(AN52="","",VLOOKUP(AN52,'シフト記号表（勤務時間帯）'!$C$6:$K$35,9,FALSE))</f>
        <v/>
      </c>
      <c r="AO53" s="235" t="str">
        <f>IF(AO52="","",VLOOKUP(AO52,'シフト記号表（勤務時間帯）'!$C$6:$K$35,9,FALSE))</f>
        <v/>
      </c>
      <c r="AP53" s="235" t="str">
        <f>IF(AP52="","",VLOOKUP(AP52,'シフト記号表（勤務時間帯）'!$C$6:$K$35,9,FALSE))</f>
        <v/>
      </c>
      <c r="AQ53" s="235" t="str">
        <f>IF(AQ52="","",VLOOKUP(AQ52,'シフト記号表（勤務時間帯）'!$C$6:$K$35,9,FALSE))</f>
        <v/>
      </c>
      <c r="AR53" s="235" t="str">
        <f>IF(AR52="","",VLOOKUP(AR52,'シフト記号表（勤務時間帯）'!$C$6:$K$35,9,FALSE))</f>
        <v/>
      </c>
      <c r="AS53" s="235" t="str">
        <f>IF(AS52="","",VLOOKUP(AS52,'シフト記号表（勤務時間帯）'!$C$6:$K$35,9,FALSE))</f>
        <v/>
      </c>
      <c r="AT53" s="236" t="str">
        <f>IF(AT52="","",VLOOKUP(AT52,'シフト記号表（勤務時間帯）'!$C$6:$K$35,9,FALSE))</f>
        <v/>
      </c>
      <c r="AU53" s="234" t="str">
        <f>IF(AU52="","",VLOOKUP(AU52,'シフト記号表（勤務時間帯）'!$C$6:$K$35,9,FALSE))</f>
        <v/>
      </c>
      <c r="AV53" s="235" t="str">
        <f>IF(AV52="","",VLOOKUP(AV52,'シフト記号表（勤務時間帯）'!$C$6:$K$35,9,FALSE))</f>
        <v/>
      </c>
      <c r="AW53" s="235" t="str">
        <f>IF(AW52="","",VLOOKUP(AW52,'シフト記号表（勤務時間帯）'!$C$6:$K$35,9,FALSE))</f>
        <v/>
      </c>
      <c r="AX53" s="1257" t="str">
        <f>IF($BB$3="４週",SUM(S53:AT53),IF($BB$3="暦月",SUM(S53:AW53),""))</f>
        <v/>
      </c>
      <c r="AY53" s="1258"/>
      <c r="AZ53" s="1259" t="str">
        <f>IF($BB$3="４週",AX53/4,IF($BB$3="暦月",'勤務表（参考様式1_1枚版）'!AX53/('勤務表（参考様式1_1枚版）'!$BB$8/7),""))</f>
        <v/>
      </c>
      <c r="BA53" s="1260"/>
      <c r="BB53" s="1306"/>
      <c r="BC53" s="1307"/>
      <c r="BD53" s="1307"/>
      <c r="BE53" s="1307"/>
      <c r="BF53" s="1308"/>
    </row>
    <row r="54" spans="2:58" ht="20.25" customHeight="1" x14ac:dyDescent="0.2">
      <c r="B54" s="1268"/>
      <c r="C54" s="1275"/>
      <c r="D54" s="1276"/>
      <c r="E54" s="1277"/>
      <c r="F54" s="233">
        <f>C52</f>
        <v>0</v>
      </c>
      <c r="G54" s="1280"/>
      <c r="H54" s="1284"/>
      <c r="I54" s="1282"/>
      <c r="J54" s="1282"/>
      <c r="K54" s="1283"/>
      <c r="L54" s="1287"/>
      <c r="M54" s="1252"/>
      <c r="N54" s="1252"/>
      <c r="O54" s="1253"/>
      <c r="P54" s="1261" t="s">
        <v>342</v>
      </c>
      <c r="Q54" s="1262"/>
      <c r="R54" s="1263"/>
      <c r="S54" s="238" t="str">
        <f>IF(S52="","",VLOOKUP(S52,'シフト記号表（勤務時間帯）'!$C$6:$U$35,19,FALSE))</f>
        <v/>
      </c>
      <c r="T54" s="239" t="str">
        <f>IF(T52="","",VLOOKUP(T52,'シフト記号表（勤務時間帯）'!$C$6:$U$35,19,FALSE))</f>
        <v/>
      </c>
      <c r="U54" s="239" t="str">
        <f>IF(U52="","",VLOOKUP(U52,'シフト記号表（勤務時間帯）'!$C$6:$U$35,19,FALSE))</f>
        <v/>
      </c>
      <c r="V54" s="239" t="str">
        <f>IF(V52="","",VLOOKUP(V52,'シフト記号表（勤務時間帯）'!$C$6:$U$35,19,FALSE))</f>
        <v/>
      </c>
      <c r="W54" s="239" t="str">
        <f>IF(W52="","",VLOOKUP(W52,'シフト記号表（勤務時間帯）'!$C$6:$U$35,19,FALSE))</f>
        <v/>
      </c>
      <c r="X54" s="239" t="str">
        <f>IF(X52="","",VLOOKUP(X52,'シフト記号表（勤務時間帯）'!$C$6:$U$35,19,FALSE))</f>
        <v/>
      </c>
      <c r="Y54" s="240" t="str">
        <f>IF(Y52="","",VLOOKUP(Y52,'シフト記号表（勤務時間帯）'!$C$6:$U$35,19,FALSE))</f>
        <v/>
      </c>
      <c r="Z54" s="238" t="str">
        <f>IF(Z52="","",VLOOKUP(Z52,'シフト記号表（勤務時間帯）'!$C$6:$U$35,19,FALSE))</f>
        <v/>
      </c>
      <c r="AA54" s="239" t="str">
        <f>IF(AA52="","",VLOOKUP(AA52,'シフト記号表（勤務時間帯）'!$C$6:$U$35,19,FALSE))</f>
        <v/>
      </c>
      <c r="AB54" s="239" t="str">
        <f>IF(AB52="","",VLOOKUP(AB52,'シフト記号表（勤務時間帯）'!$C$6:$U$35,19,FALSE))</f>
        <v/>
      </c>
      <c r="AC54" s="239" t="str">
        <f>IF(AC52="","",VLOOKUP(AC52,'シフト記号表（勤務時間帯）'!$C$6:$U$35,19,FALSE))</f>
        <v/>
      </c>
      <c r="AD54" s="239" t="str">
        <f>IF(AD52="","",VLOOKUP(AD52,'シフト記号表（勤務時間帯）'!$C$6:$U$35,19,FALSE))</f>
        <v/>
      </c>
      <c r="AE54" s="239" t="str">
        <f>IF(AE52="","",VLOOKUP(AE52,'シフト記号表（勤務時間帯）'!$C$6:$U$35,19,FALSE))</f>
        <v/>
      </c>
      <c r="AF54" s="240" t="str">
        <f>IF(AF52="","",VLOOKUP(AF52,'シフト記号表（勤務時間帯）'!$C$6:$U$35,19,FALSE))</f>
        <v/>
      </c>
      <c r="AG54" s="238" t="str">
        <f>IF(AG52="","",VLOOKUP(AG52,'シフト記号表（勤務時間帯）'!$C$6:$U$35,19,FALSE))</f>
        <v/>
      </c>
      <c r="AH54" s="239" t="str">
        <f>IF(AH52="","",VLOOKUP(AH52,'シフト記号表（勤務時間帯）'!$C$6:$U$35,19,FALSE))</f>
        <v/>
      </c>
      <c r="AI54" s="239" t="str">
        <f>IF(AI52="","",VLOOKUP(AI52,'シフト記号表（勤務時間帯）'!$C$6:$U$35,19,FALSE))</f>
        <v/>
      </c>
      <c r="AJ54" s="239" t="str">
        <f>IF(AJ52="","",VLOOKUP(AJ52,'シフト記号表（勤務時間帯）'!$C$6:$U$35,19,FALSE))</f>
        <v/>
      </c>
      <c r="AK54" s="239" t="str">
        <f>IF(AK52="","",VLOOKUP(AK52,'シフト記号表（勤務時間帯）'!$C$6:$U$35,19,FALSE))</f>
        <v/>
      </c>
      <c r="AL54" s="239" t="str">
        <f>IF(AL52="","",VLOOKUP(AL52,'シフト記号表（勤務時間帯）'!$C$6:$U$35,19,FALSE))</f>
        <v/>
      </c>
      <c r="AM54" s="240" t="str">
        <f>IF(AM52="","",VLOOKUP(AM52,'シフト記号表（勤務時間帯）'!$C$6:$U$35,19,FALSE))</f>
        <v/>
      </c>
      <c r="AN54" s="238" t="str">
        <f>IF(AN52="","",VLOOKUP(AN52,'シフト記号表（勤務時間帯）'!$C$6:$U$35,19,FALSE))</f>
        <v/>
      </c>
      <c r="AO54" s="239" t="str">
        <f>IF(AO52="","",VLOOKUP(AO52,'シフト記号表（勤務時間帯）'!$C$6:$U$35,19,FALSE))</f>
        <v/>
      </c>
      <c r="AP54" s="239" t="str">
        <f>IF(AP52="","",VLOOKUP(AP52,'シフト記号表（勤務時間帯）'!$C$6:$U$35,19,FALSE))</f>
        <v/>
      </c>
      <c r="AQ54" s="239" t="str">
        <f>IF(AQ52="","",VLOOKUP(AQ52,'シフト記号表（勤務時間帯）'!$C$6:$U$35,19,FALSE))</f>
        <v/>
      </c>
      <c r="AR54" s="239" t="str">
        <f>IF(AR52="","",VLOOKUP(AR52,'シフト記号表（勤務時間帯）'!$C$6:$U$35,19,FALSE))</f>
        <v/>
      </c>
      <c r="AS54" s="239" t="str">
        <f>IF(AS52="","",VLOOKUP(AS52,'シフト記号表（勤務時間帯）'!$C$6:$U$35,19,FALSE))</f>
        <v/>
      </c>
      <c r="AT54" s="240" t="str">
        <f>IF(AT52="","",VLOOKUP(AT52,'シフト記号表（勤務時間帯）'!$C$6:$U$35,19,FALSE))</f>
        <v/>
      </c>
      <c r="AU54" s="238" t="str">
        <f>IF(AU52="","",VLOOKUP(AU52,'シフト記号表（勤務時間帯）'!$C$6:$U$35,19,FALSE))</f>
        <v/>
      </c>
      <c r="AV54" s="239" t="str">
        <f>IF(AV52="","",VLOOKUP(AV52,'シフト記号表（勤務時間帯）'!$C$6:$U$35,19,FALSE))</f>
        <v/>
      </c>
      <c r="AW54" s="239" t="str">
        <f>IF(AW52="","",VLOOKUP(AW52,'シフト記号表（勤務時間帯）'!$C$6:$U$35,19,FALSE))</f>
        <v/>
      </c>
      <c r="AX54" s="1264" t="str">
        <f>IF($BB$3="４週",SUM(S54:AT54),IF($BB$3="暦月",SUM(S54:AW54),""))</f>
        <v/>
      </c>
      <c r="AY54" s="1265"/>
      <c r="AZ54" s="1266" t="str">
        <f>IF($BB$3="４週",AX54/4,IF($BB$3="暦月",'勤務表（参考様式1_1枚版）'!AX54/('勤務表（参考様式1_1枚版）'!$BB$8/7),""))</f>
        <v/>
      </c>
      <c r="BA54" s="1267"/>
      <c r="BB54" s="1309"/>
      <c r="BC54" s="1310"/>
      <c r="BD54" s="1310"/>
      <c r="BE54" s="1310"/>
      <c r="BF54" s="1311"/>
    </row>
    <row r="55" spans="2:58" ht="20.25" customHeight="1" x14ac:dyDescent="0.2">
      <c r="B55" s="1268">
        <f>B52+1</f>
        <v>12</v>
      </c>
      <c r="C55" s="1269"/>
      <c r="D55" s="1270"/>
      <c r="E55" s="1271"/>
      <c r="F55" s="241"/>
      <c r="G55" s="1278"/>
      <c r="H55" s="1281"/>
      <c r="I55" s="1282"/>
      <c r="J55" s="1282"/>
      <c r="K55" s="1283"/>
      <c r="L55" s="1285"/>
      <c r="M55" s="1246"/>
      <c r="N55" s="1246"/>
      <c r="O55" s="1247"/>
      <c r="P55" s="1288" t="s">
        <v>340</v>
      </c>
      <c r="Q55" s="1289"/>
      <c r="R55" s="1290"/>
      <c r="S55" s="298"/>
      <c r="T55" s="299"/>
      <c r="U55" s="299"/>
      <c r="V55" s="299"/>
      <c r="W55" s="299"/>
      <c r="X55" s="299"/>
      <c r="Y55" s="300"/>
      <c r="Z55" s="298"/>
      <c r="AA55" s="299"/>
      <c r="AB55" s="299"/>
      <c r="AC55" s="299"/>
      <c r="AD55" s="299"/>
      <c r="AE55" s="299"/>
      <c r="AF55" s="300"/>
      <c r="AG55" s="298"/>
      <c r="AH55" s="299"/>
      <c r="AI55" s="299"/>
      <c r="AJ55" s="299"/>
      <c r="AK55" s="299"/>
      <c r="AL55" s="299"/>
      <c r="AM55" s="300"/>
      <c r="AN55" s="298"/>
      <c r="AO55" s="299"/>
      <c r="AP55" s="299"/>
      <c r="AQ55" s="299"/>
      <c r="AR55" s="299"/>
      <c r="AS55" s="299"/>
      <c r="AT55" s="300"/>
      <c r="AU55" s="298"/>
      <c r="AV55" s="299"/>
      <c r="AW55" s="299"/>
      <c r="AX55" s="1405"/>
      <c r="AY55" s="1406"/>
      <c r="AZ55" s="1407"/>
      <c r="BA55" s="1408"/>
      <c r="BB55" s="1245"/>
      <c r="BC55" s="1246"/>
      <c r="BD55" s="1246"/>
      <c r="BE55" s="1246"/>
      <c r="BF55" s="1247"/>
    </row>
    <row r="56" spans="2:58" ht="20.25" customHeight="1" x14ac:dyDescent="0.2">
      <c r="B56" s="1268"/>
      <c r="C56" s="1272"/>
      <c r="D56" s="1273"/>
      <c r="E56" s="1274"/>
      <c r="F56" s="233"/>
      <c r="G56" s="1279"/>
      <c r="H56" s="1284"/>
      <c r="I56" s="1282"/>
      <c r="J56" s="1282"/>
      <c r="K56" s="1283"/>
      <c r="L56" s="1286"/>
      <c r="M56" s="1249"/>
      <c r="N56" s="1249"/>
      <c r="O56" s="1250"/>
      <c r="P56" s="1254" t="s">
        <v>341</v>
      </c>
      <c r="Q56" s="1255"/>
      <c r="R56" s="1256"/>
      <c r="S56" s="234" t="str">
        <f>IF(S55="","",VLOOKUP(S55,'シフト記号表（勤務時間帯）'!$C$6:$K$35,9,FALSE))</f>
        <v/>
      </c>
      <c r="T56" s="235" t="str">
        <f>IF(T55="","",VLOOKUP(T55,'シフト記号表（勤務時間帯）'!$C$6:$K$35,9,FALSE))</f>
        <v/>
      </c>
      <c r="U56" s="235" t="str">
        <f>IF(U55="","",VLOOKUP(U55,'シフト記号表（勤務時間帯）'!$C$6:$K$35,9,FALSE))</f>
        <v/>
      </c>
      <c r="V56" s="235" t="str">
        <f>IF(V55="","",VLOOKUP(V55,'シフト記号表（勤務時間帯）'!$C$6:$K$35,9,FALSE))</f>
        <v/>
      </c>
      <c r="W56" s="235" t="str">
        <f>IF(W55="","",VLOOKUP(W55,'シフト記号表（勤務時間帯）'!$C$6:$K$35,9,FALSE))</f>
        <v/>
      </c>
      <c r="X56" s="235" t="str">
        <f>IF(X55="","",VLOOKUP(X55,'シフト記号表（勤務時間帯）'!$C$6:$K$35,9,FALSE))</f>
        <v/>
      </c>
      <c r="Y56" s="236" t="str">
        <f>IF(Y55="","",VLOOKUP(Y55,'シフト記号表（勤務時間帯）'!$C$6:$K$35,9,FALSE))</f>
        <v/>
      </c>
      <c r="Z56" s="234" t="str">
        <f>IF(Z55="","",VLOOKUP(Z55,'シフト記号表（勤務時間帯）'!$C$6:$K$35,9,FALSE))</f>
        <v/>
      </c>
      <c r="AA56" s="235" t="str">
        <f>IF(AA55="","",VLOOKUP(AA55,'シフト記号表（勤務時間帯）'!$C$6:$K$35,9,FALSE))</f>
        <v/>
      </c>
      <c r="AB56" s="235" t="str">
        <f>IF(AB55="","",VLOOKUP(AB55,'シフト記号表（勤務時間帯）'!$C$6:$K$35,9,FALSE))</f>
        <v/>
      </c>
      <c r="AC56" s="235" t="str">
        <f>IF(AC55="","",VLOOKUP(AC55,'シフト記号表（勤務時間帯）'!$C$6:$K$35,9,FALSE))</f>
        <v/>
      </c>
      <c r="AD56" s="235" t="str">
        <f>IF(AD55="","",VLOOKUP(AD55,'シフト記号表（勤務時間帯）'!$C$6:$K$35,9,FALSE))</f>
        <v/>
      </c>
      <c r="AE56" s="235" t="str">
        <f>IF(AE55="","",VLOOKUP(AE55,'シフト記号表（勤務時間帯）'!$C$6:$K$35,9,FALSE))</f>
        <v/>
      </c>
      <c r="AF56" s="236" t="str">
        <f>IF(AF55="","",VLOOKUP(AF55,'シフト記号表（勤務時間帯）'!$C$6:$K$35,9,FALSE))</f>
        <v/>
      </c>
      <c r="AG56" s="234" t="str">
        <f>IF(AG55="","",VLOOKUP(AG55,'シフト記号表（勤務時間帯）'!$C$6:$K$35,9,FALSE))</f>
        <v/>
      </c>
      <c r="AH56" s="235" t="str">
        <f>IF(AH55="","",VLOOKUP(AH55,'シフト記号表（勤務時間帯）'!$C$6:$K$35,9,FALSE))</f>
        <v/>
      </c>
      <c r="AI56" s="235" t="str">
        <f>IF(AI55="","",VLOOKUP(AI55,'シフト記号表（勤務時間帯）'!$C$6:$K$35,9,FALSE))</f>
        <v/>
      </c>
      <c r="AJ56" s="235" t="str">
        <f>IF(AJ55="","",VLOOKUP(AJ55,'シフト記号表（勤務時間帯）'!$C$6:$K$35,9,FALSE))</f>
        <v/>
      </c>
      <c r="AK56" s="235" t="str">
        <f>IF(AK55="","",VLOOKUP(AK55,'シフト記号表（勤務時間帯）'!$C$6:$K$35,9,FALSE))</f>
        <v/>
      </c>
      <c r="AL56" s="235" t="str">
        <f>IF(AL55="","",VLOOKUP(AL55,'シフト記号表（勤務時間帯）'!$C$6:$K$35,9,FALSE))</f>
        <v/>
      </c>
      <c r="AM56" s="236" t="str">
        <f>IF(AM55="","",VLOOKUP(AM55,'シフト記号表（勤務時間帯）'!$C$6:$K$35,9,FALSE))</f>
        <v/>
      </c>
      <c r="AN56" s="234" t="str">
        <f>IF(AN55="","",VLOOKUP(AN55,'シフト記号表（勤務時間帯）'!$C$6:$K$35,9,FALSE))</f>
        <v/>
      </c>
      <c r="AO56" s="235" t="str">
        <f>IF(AO55="","",VLOOKUP(AO55,'シフト記号表（勤務時間帯）'!$C$6:$K$35,9,FALSE))</f>
        <v/>
      </c>
      <c r="AP56" s="235" t="str">
        <f>IF(AP55="","",VLOOKUP(AP55,'シフト記号表（勤務時間帯）'!$C$6:$K$35,9,FALSE))</f>
        <v/>
      </c>
      <c r="AQ56" s="235" t="str">
        <f>IF(AQ55="","",VLOOKUP(AQ55,'シフト記号表（勤務時間帯）'!$C$6:$K$35,9,FALSE))</f>
        <v/>
      </c>
      <c r="AR56" s="235" t="str">
        <f>IF(AR55="","",VLOOKUP(AR55,'シフト記号表（勤務時間帯）'!$C$6:$K$35,9,FALSE))</f>
        <v/>
      </c>
      <c r="AS56" s="235" t="str">
        <f>IF(AS55="","",VLOOKUP(AS55,'シフト記号表（勤務時間帯）'!$C$6:$K$35,9,FALSE))</f>
        <v/>
      </c>
      <c r="AT56" s="236" t="str">
        <f>IF(AT55="","",VLOOKUP(AT55,'シフト記号表（勤務時間帯）'!$C$6:$K$35,9,FALSE))</f>
        <v/>
      </c>
      <c r="AU56" s="234" t="str">
        <f>IF(AU55="","",VLOOKUP(AU55,'シフト記号表（勤務時間帯）'!$C$6:$K$35,9,FALSE))</f>
        <v/>
      </c>
      <c r="AV56" s="235" t="str">
        <f>IF(AV55="","",VLOOKUP(AV55,'シフト記号表（勤務時間帯）'!$C$6:$K$35,9,FALSE))</f>
        <v/>
      </c>
      <c r="AW56" s="235" t="str">
        <f>IF(AW55="","",VLOOKUP(AW55,'シフト記号表（勤務時間帯）'!$C$6:$K$35,9,FALSE))</f>
        <v/>
      </c>
      <c r="AX56" s="1257" t="str">
        <f>IF($BB$3="４週",SUM(S56:AT56),IF($BB$3="暦月",SUM(S56:AW56),""))</f>
        <v/>
      </c>
      <c r="AY56" s="1258"/>
      <c r="AZ56" s="1259" t="str">
        <f>IF($BB$3="４週",AX56/4,IF($BB$3="暦月",'勤務表（参考様式1_1枚版）'!AX56/('勤務表（参考様式1_1枚版）'!$BB$8/7),""))</f>
        <v/>
      </c>
      <c r="BA56" s="1260"/>
      <c r="BB56" s="1248"/>
      <c r="BC56" s="1249"/>
      <c r="BD56" s="1249"/>
      <c r="BE56" s="1249"/>
      <c r="BF56" s="1250"/>
    </row>
    <row r="57" spans="2:58" ht="20.25" customHeight="1" x14ac:dyDescent="0.2">
      <c r="B57" s="1268"/>
      <c r="C57" s="1275"/>
      <c r="D57" s="1276"/>
      <c r="E57" s="1277"/>
      <c r="F57" s="233">
        <f>C55</f>
        <v>0</v>
      </c>
      <c r="G57" s="1280"/>
      <c r="H57" s="1284"/>
      <c r="I57" s="1282"/>
      <c r="J57" s="1282"/>
      <c r="K57" s="1283"/>
      <c r="L57" s="1287"/>
      <c r="M57" s="1252"/>
      <c r="N57" s="1252"/>
      <c r="O57" s="1253"/>
      <c r="P57" s="1261" t="s">
        <v>342</v>
      </c>
      <c r="Q57" s="1262"/>
      <c r="R57" s="1263"/>
      <c r="S57" s="238" t="str">
        <f>IF(S55="","",VLOOKUP(S55,'シフト記号表（勤務時間帯）'!$C$6:$U$35,19,FALSE))</f>
        <v/>
      </c>
      <c r="T57" s="239" t="str">
        <f>IF(T55="","",VLOOKUP(T55,'シフト記号表（勤務時間帯）'!$C$6:$U$35,19,FALSE))</f>
        <v/>
      </c>
      <c r="U57" s="239" t="str">
        <f>IF(U55="","",VLOOKUP(U55,'シフト記号表（勤務時間帯）'!$C$6:$U$35,19,FALSE))</f>
        <v/>
      </c>
      <c r="V57" s="239" t="str">
        <f>IF(V55="","",VLOOKUP(V55,'シフト記号表（勤務時間帯）'!$C$6:$U$35,19,FALSE))</f>
        <v/>
      </c>
      <c r="W57" s="239" t="str">
        <f>IF(W55="","",VLOOKUP(W55,'シフト記号表（勤務時間帯）'!$C$6:$U$35,19,FALSE))</f>
        <v/>
      </c>
      <c r="X57" s="239" t="str">
        <f>IF(X55="","",VLOOKUP(X55,'シフト記号表（勤務時間帯）'!$C$6:$U$35,19,FALSE))</f>
        <v/>
      </c>
      <c r="Y57" s="240" t="str">
        <f>IF(Y55="","",VLOOKUP(Y55,'シフト記号表（勤務時間帯）'!$C$6:$U$35,19,FALSE))</f>
        <v/>
      </c>
      <c r="Z57" s="238" t="str">
        <f>IF(Z55="","",VLOOKUP(Z55,'シフト記号表（勤務時間帯）'!$C$6:$U$35,19,FALSE))</f>
        <v/>
      </c>
      <c r="AA57" s="239" t="str">
        <f>IF(AA55="","",VLOOKUP(AA55,'シフト記号表（勤務時間帯）'!$C$6:$U$35,19,FALSE))</f>
        <v/>
      </c>
      <c r="AB57" s="239" t="str">
        <f>IF(AB55="","",VLOOKUP(AB55,'シフト記号表（勤務時間帯）'!$C$6:$U$35,19,FALSE))</f>
        <v/>
      </c>
      <c r="AC57" s="239" t="str">
        <f>IF(AC55="","",VLOOKUP(AC55,'シフト記号表（勤務時間帯）'!$C$6:$U$35,19,FALSE))</f>
        <v/>
      </c>
      <c r="AD57" s="239" t="str">
        <f>IF(AD55="","",VLOOKUP(AD55,'シフト記号表（勤務時間帯）'!$C$6:$U$35,19,FALSE))</f>
        <v/>
      </c>
      <c r="AE57" s="239" t="str">
        <f>IF(AE55="","",VLOOKUP(AE55,'シフト記号表（勤務時間帯）'!$C$6:$U$35,19,FALSE))</f>
        <v/>
      </c>
      <c r="AF57" s="240" t="str">
        <f>IF(AF55="","",VLOOKUP(AF55,'シフト記号表（勤務時間帯）'!$C$6:$U$35,19,FALSE))</f>
        <v/>
      </c>
      <c r="AG57" s="238" t="str">
        <f>IF(AG55="","",VLOOKUP(AG55,'シフト記号表（勤務時間帯）'!$C$6:$U$35,19,FALSE))</f>
        <v/>
      </c>
      <c r="AH57" s="239" t="str">
        <f>IF(AH55="","",VLOOKUP(AH55,'シフト記号表（勤務時間帯）'!$C$6:$U$35,19,FALSE))</f>
        <v/>
      </c>
      <c r="AI57" s="239" t="str">
        <f>IF(AI55="","",VLOOKUP(AI55,'シフト記号表（勤務時間帯）'!$C$6:$U$35,19,FALSE))</f>
        <v/>
      </c>
      <c r="AJ57" s="239" t="str">
        <f>IF(AJ55="","",VLOOKUP(AJ55,'シフト記号表（勤務時間帯）'!$C$6:$U$35,19,FALSE))</f>
        <v/>
      </c>
      <c r="AK57" s="239" t="str">
        <f>IF(AK55="","",VLOOKUP(AK55,'シフト記号表（勤務時間帯）'!$C$6:$U$35,19,FALSE))</f>
        <v/>
      </c>
      <c r="AL57" s="239" t="str">
        <f>IF(AL55="","",VLOOKUP(AL55,'シフト記号表（勤務時間帯）'!$C$6:$U$35,19,FALSE))</f>
        <v/>
      </c>
      <c r="AM57" s="240" t="str">
        <f>IF(AM55="","",VLOOKUP(AM55,'シフト記号表（勤務時間帯）'!$C$6:$U$35,19,FALSE))</f>
        <v/>
      </c>
      <c r="AN57" s="238" t="str">
        <f>IF(AN55="","",VLOOKUP(AN55,'シフト記号表（勤務時間帯）'!$C$6:$U$35,19,FALSE))</f>
        <v/>
      </c>
      <c r="AO57" s="239" t="str">
        <f>IF(AO55="","",VLOOKUP(AO55,'シフト記号表（勤務時間帯）'!$C$6:$U$35,19,FALSE))</f>
        <v/>
      </c>
      <c r="AP57" s="239" t="str">
        <f>IF(AP55="","",VLOOKUP(AP55,'シフト記号表（勤務時間帯）'!$C$6:$U$35,19,FALSE))</f>
        <v/>
      </c>
      <c r="AQ57" s="239" t="str">
        <f>IF(AQ55="","",VLOOKUP(AQ55,'シフト記号表（勤務時間帯）'!$C$6:$U$35,19,FALSE))</f>
        <v/>
      </c>
      <c r="AR57" s="239" t="str">
        <f>IF(AR55="","",VLOOKUP(AR55,'シフト記号表（勤務時間帯）'!$C$6:$U$35,19,FALSE))</f>
        <v/>
      </c>
      <c r="AS57" s="239" t="str">
        <f>IF(AS55="","",VLOOKUP(AS55,'シフト記号表（勤務時間帯）'!$C$6:$U$35,19,FALSE))</f>
        <v/>
      </c>
      <c r="AT57" s="240" t="str">
        <f>IF(AT55="","",VLOOKUP(AT55,'シフト記号表（勤務時間帯）'!$C$6:$U$35,19,FALSE))</f>
        <v/>
      </c>
      <c r="AU57" s="238" t="str">
        <f>IF(AU55="","",VLOOKUP(AU55,'シフト記号表（勤務時間帯）'!$C$6:$U$35,19,FALSE))</f>
        <v/>
      </c>
      <c r="AV57" s="239" t="str">
        <f>IF(AV55="","",VLOOKUP(AV55,'シフト記号表（勤務時間帯）'!$C$6:$U$35,19,FALSE))</f>
        <v/>
      </c>
      <c r="AW57" s="239" t="str">
        <f>IF(AW55="","",VLOOKUP(AW55,'シフト記号表（勤務時間帯）'!$C$6:$U$35,19,FALSE))</f>
        <v/>
      </c>
      <c r="AX57" s="1264" t="str">
        <f>IF($BB$3="４週",SUM(S57:AT57),IF($BB$3="暦月",SUM(S57:AW57),""))</f>
        <v/>
      </c>
      <c r="AY57" s="1265"/>
      <c r="AZ57" s="1266" t="str">
        <f>IF($BB$3="４週",AX57/4,IF($BB$3="暦月",'勤務表（参考様式1_1枚版）'!AX57/('勤務表（参考様式1_1枚版）'!$BB$8/7),""))</f>
        <v/>
      </c>
      <c r="BA57" s="1267"/>
      <c r="BB57" s="1251"/>
      <c r="BC57" s="1252"/>
      <c r="BD57" s="1252"/>
      <c r="BE57" s="1252"/>
      <c r="BF57" s="1253"/>
    </row>
    <row r="58" spans="2:58" ht="20.25" customHeight="1" x14ac:dyDescent="0.2">
      <c r="B58" s="1268">
        <f>B55+1</f>
        <v>13</v>
      </c>
      <c r="C58" s="1269"/>
      <c r="D58" s="1270"/>
      <c r="E58" s="1271"/>
      <c r="F58" s="241"/>
      <c r="G58" s="1278"/>
      <c r="H58" s="1281"/>
      <c r="I58" s="1282"/>
      <c r="J58" s="1282"/>
      <c r="K58" s="1283"/>
      <c r="L58" s="1285"/>
      <c r="M58" s="1246"/>
      <c r="N58" s="1246"/>
      <c r="O58" s="1247"/>
      <c r="P58" s="1288" t="s">
        <v>340</v>
      </c>
      <c r="Q58" s="1289"/>
      <c r="R58" s="1290"/>
      <c r="S58" s="298"/>
      <c r="T58" s="299"/>
      <c r="U58" s="299"/>
      <c r="V58" s="299"/>
      <c r="W58" s="299"/>
      <c r="X58" s="299"/>
      <c r="Y58" s="300"/>
      <c r="Z58" s="298"/>
      <c r="AA58" s="299"/>
      <c r="AB58" s="299"/>
      <c r="AC58" s="299"/>
      <c r="AD58" s="299"/>
      <c r="AE58" s="299"/>
      <c r="AF58" s="300"/>
      <c r="AG58" s="298"/>
      <c r="AH58" s="299"/>
      <c r="AI58" s="299"/>
      <c r="AJ58" s="299"/>
      <c r="AK58" s="299"/>
      <c r="AL58" s="299"/>
      <c r="AM58" s="300"/>
      <c r="AN58" s="298"/>
      <c r="AO58" s="299"/>
      <c r="AP58" s="299"/>
      <c r="AQ58" s="299"/>
      <c r="AR58" s="299"/>
      <c r="AS58" s="299"/>
      <c r="AT58" s="300"/>
      <c r="AU58" s="298"/>
      <c r="AV58" s="299"/>
      <c r="AW58" s="299"/>
      <c r="AX58" s="1405"/>
      <c r="AY58" s="1406"/>
      <c r="AZ58" s="1407"/>
      <c r="BA58" s="1408"/>
      <c r="BB58" s="1245"/>
      <c r="BC58" s="1246"/>
      <c r="BD58" s="1246"/>
      <c r="BE58" s="1246"/>
      <c r="BF58" s="1247"/>
    </row>
    <row r="59" spans="2:58" ht="20.25" customHeight="1" x14ac:dyDescent="0.2">
      <c r="B59" s="1268"/>
      <c r="C59" s="1272"/>
      <c r="D59" s="1273"/>
      <c r="E59" s="1274"/>
      <c r="F59" s="233"/>
      <c r="G59" s="1279"/>
      <c r="H59" s="1284"/>
      <c r="I59" s="1282"/>
      <c r="J59" s="1282"/>
      <c r="K59" s="1283"/>
      <c r="L59" s="1286"/>
      <c r="M59" s="1249"/>
      <c r="N59" s="1249"/>
      <c r="O59" s="1250"/>
      <c r="P59" s="1254" t="s">
        <v>341</v>
      </c>
      <c r="Q59" s="1255"/>
      <c r="R59" s="1256"/>
      <c r="S59" s="234" t="str">
        <f>IF(S58="","",VLOOKUP(S58,'シフト記号表（勤務時間帯）'!$C$6:$K$35,9,FALSE))</f>
        <v/>
      </c>
      <c r="T59" s="235" t="str">
        <f>IF(T58="","",VLOOKUP(T58,'シフト記号表（勤務時間帯）'!$C$6:$K$35,9,FALSE))</f>
        <v/>
      </c>
      <c r="U59" s="235" t="str">
        <f>IF(U58="","",VLOOKUP(U58,'シフト記号表（勤務時間帯）'!$C$6:$K$35,9,FALSE))</f>
        <v/>
      </c>
      <c r="V59" s="235" t="str">
        <f>IF(V58="","",VLOOKUP(V58,'シフト記号表（勤務時間帯）'!$C$6:$K$35,9,FALSE))</f>
        <v/>
      </c>
      <c r="W59" s="235" t="str">
        <f>IF(W58="","",VLOOKUP(W58,'シフト記号表（勤務時間帯）'!$C$6:$K$35,9,FALSE))</f>
        <v/>
      </c>
      <c r="X59" s="235" t="str">
        <f>IF(X58="","",VLOOKUP(X58,'シフト記号表（勤務時間帯）'!$C$6:$K$35,9,FALSE))</f>
        <v/>
      </c>
      <c r="Y59" s="236" t="str">
        <f>IF(Y58="","",VLOOKUP(Y58,'シフト記号表（勤務時間帯）'!$C$6:$K$35,9,FALSE))</f>
        <v/>
      </c>
      <c r="Z59" s="234" t="str">
        <f>IF(Z58="","",VLOOKUP(Z58,'シフト記号表（勤務時間帯）'!$C$6:$K$35,9,FALSE))</f>
        <v/>
      </c>
      <c r="AA59" s="235" t="str">
        <f>IF(AA58="","",VLOOKUP(AA58,'シフト記号表（勤務時間帯）'!$C$6:$K$35,9,FALSE))</f>
        <v/>
      </c>
      <c r="AB59" s="235" t="str">
        <f>IF(AB58="","",VLOOKUP(AB58,'シフト記号表（勤務時間帯）'!$C$6:$K$35,9,FALSE))</f>
        <v/>
      </c>
      <c r="AC59" s="235" t="str">
        <f>IF(AC58="","",VLOOKUP(AC58,'シフト記号表（勤務時間帯）'!$C$6:$K$35,9,FALSE))</f>
        <v/>
      </c>
      <c r="AD59" s="235" t="str">
        <f>IF(AD58="","",VLOOKUP(AD58,'シフト記号表（勤務時間帯）'!$C$6:$K$35,9,FALSE))</f>
        <v/>
      </c>
      <c r="AE59" s="235" t="str">
        <f>IF(AE58="","",VLOOKUP(AE58,'シフト記号表（勤務時間帯）'!$C$6:$K$35,9,FALSE))</f>
        <v/>
      </c>
      <c r="AF59" s="236" t="str">
        <f>IF(AF58="","",VLOOKUP(AF58,'シフト記号表（勤務時間帯）'!$C$6:$K$35,9,FALSE))</f>
        <v/>
      </c>
      <c r="AG59" s="234" t="str">
        <f>IF(AG58="","",VLOOKUP(AG58,'シフト記号表（勤務時間帯）'!$C$6:$K$35,9,FALSE))</f>
        <v/>
      </c>
      <c r="AH59" s="235" t="str">
        <f>IF(AH58="","",VLOOKUP(AH58,'シフト記号表（勤務時間帯）'!$C$6:$K$35,9,FALSE))</f>
        <v/>
      </c>
      <c r="AI59" s="235" t="str">
        <f>IF(AI58="","",VLOOKUP(AI58,'シフト記号表（勤務時間帯）'!$C$6:$K$35,9,FALSE))</f>
        <v/>
      </c>
      <c r="AJ59" s="235" t="str">
        <f>IF(AJ58="","",VLOOKUP(AJ58,'シフト記号表（勤務時間帯）'!$C$6:$K$35,9,FALSE))</f>
        <v/>
      </c>
      <c r="AK59" s="235" t="str">
        <f>IF(AK58="","",VLOOKUP(AK58,'シフト記号表（勤務時間帯）'!$C$6:$K$35,9,FALSE))</f>
        <v/>
      </c>
      <c r="AL59" s="235" t="str">
        <f>IF(AL58="","",VLOOKUP(AL58,'シフト記号表（勤務時間帯）'!$C$6:$K$35,9,FALSE))</f>
        <v/>
      </c>
      <c r="AM59" s="236" t="str">
        <f>IF(AM58="","",VLOOKUP(AM58,'シフト記号表（勤務時間帯）'!$C$6:$K$35,9,FALSE))</f>
        <v/>
      </c>
      <c r="AN59" s="234" t="str">
        <f>IF(AN58="","",VLOOKUP(AN58,'シフト記号表（勤務時間帯）'!$C$6:$K$35,9,FALSE))</f>
        <v/>
      </c>
      <c r="AO59" s="235" t="str">
        <f>IF(AO58="","",VLOOKUP(AO58,'シフト記号表（勤務時間帯）'!$C$6:$K$35,9,FALSE))</f>
        <v/>
      </c>
      <c r="AP59" s="235" t="str">
        <f>IF(AP58="","",VLOOKUP(AP58,'シフト記号表（勤務時間帯）'!$C$6:$K$35,9,FALSE))</f>
        <v/>
      </c>
      <c r="AQ59" s="235" t="str">
        <f>IF(AQ58="","",VLOOKUP(AQ58,'シフト記号表（勤務時間帯）'!$C$6:$K$35,9,FALSE))</f>
        <v/>
      </c>
      <c r="AR59" s="235" t="str">
        <f>IF(AR58="","",VLOOKUP(AR58,'シフト記号表（勤務時間帯）'!$C$6:$K$35,9,FALSE))</f>
        <v/>
      </c>
      <c r="AS59" s="235" t="str">
        <f>IF(AS58="","",VLOOKUP(AS58,'シフト記号表（勤務時間帯）'!$C$6:$K$35,9,FALSE))</f>
        <v/>
      </c>
      <c r="AT59" s="236" t="str">
        <f>IF(AT58="","",VLOOKUP(AT58,'シフト記号表（勤務時間帯）'!$C$6:$K$35,9,FALSE))</f>
        <v/>
      </c>
      <c r="AU59" s="234" t="str">
        <f>IF(AU58="","",VLOOKUP(AU58,'シフト記号表（勤務時間帯）'!$C$6:$K$35,9,FALSE))</f>
        <v/>
      </c>
      <c r="AV59" s="235" t="str">
        <f>IF(AV58="","",VLOOKUP(AV58,'シフト記号表（勤務時間帯）'!$C$6:$K$35,9,FALSE))</f>
        <v/>
      </c>
      <c r="AW59" s="235" t="str">
        <f>IF(AW58="","",VLOOKUP(AW58,'シフト記号表（勤務時間帯）'!$C$6:$K$35,9,FALSE))</f>
        <v/>
      </c>
      <c r="AX59" s="1257" t="str">
        <f>IF($BB$3="４週",SUM(S59:AT59),IF($BB$3="暦月",SUM(S59:AW59),""))</f>
        <v/>
      </c>
      <c r="AY59" s="1258"/>
      <c r="AZ59" s="1259" t="str">
        <f>IF($BB$3="４週",AX59/4,IF($BB$3="暦月",'勤務表（参考様式1_1枚版）'!AX59/('勤務表（参考様式1_1枚版）'!$BB$8/7),""))</f>
        <v/>
      </c>
      <c r="BA59" s="1260"/>
      <c r="BB59" s="1248"/>
      <c r="BC59" s="1249"/>
      <c r="BD59" s="1249"/>
      <c r="BE59" s="1249"/>
      <c r="BF59" s="1250"/>
    </row>
    <row r="60" spans="2:58" ht="20.25" customHeight="1" thickBot="1" x14ac:dyDescent="0.25">
      <c r="B60" s="1415"/>
      <c r="C60" s="1275"/>
      <c r="D60" s="1276"/>
      <c r="E60" s="1277"/>
      <c r="F60" s="301">
        <f>C58</f>
        <v>0</v>
      </c>
      <c r="G60" s="1416"/>
      <c r="H60" s="1417"/>
      <c r="I60" s="1418"/>
      <c r="J60" s="1418"/>
      <c r="K60" s="1419"/>
      <c r="L60" s="1420"/>
      <c r="M60" s="1410"/>
      <c r="N60" s="1410"/>
      <c r="O60" s="1411"/>
      <c r="P60" s="1412" t="s">
        <v>342</v>
      </c>
      <c r="Q60" s="1413"/>
      <c r="R60" s="1414"/>
      <c r="S60" s="238" t="str">
        <f>IF(S58="","",VLOOKUP(S58,'シフト記号表（勤務時間帯）'!$C$6:$U$35,19,FALSE))</f>
        <v/>
      </c>
      <c r="T60" s="239" t="str">
        <f>IF(T58="","",VLOOKUP(T58,'シフト記号表（勤務時間帯）'!$C$6:$U$35,19,FALSE))</f>
        <v/>
      </c>
      <c r="U60" s="239" t="str">
        <f>IF(U58="","",VLOOKUP(U58,'シフト記号表（勤務時間帯）'!$C$6:$U$35,19,FALSE))</f>
        <v/>
      </c>
      <c r="V60" s="239" t="str">
        <f>IF(V58="","",VLOOKUP(V58,'シフト記号表（勤務時間帯）'!$C$6:$U$35,19,FALSE))</f>
        <v/>
      </c>
      <c r="W60" s="239" t="str">
        <f>IF(W58="","",VLOOKUP(W58,'シフト記号表（勤務時間帯）'!$C$6:$U$35,19,FALSE))</f>
        <v/>
      </c>
      <c r="X60" s="239" t="str">
        <f>IF(X58="","",VLOOKUP(X58,'シフト記号表（勤務時間帯）'!$C$6:$U$35,19,FALSE))</f>
        <v/>
      </c>
      <c r="Y60" s="240" t="str">
        <f>IF(Y58="","",VLOOKUP(Y58,'シフト記号表（勤務時間帯）'!$C$6:$U$35,19,FALSE))</f>
        <v/>
      </c>
      <c r="Z60" s="238" t="str">
        <f>IF(Z58="","",VLOOKUP(Z58,'シフト記号表（勤務時間帯）'!$C$6:$U$35,19,FALSE))</f>
        <v/>
      </c>
      <c r="AA60" s="239" t="str">
        <f>IF(AA58="","",VLOOKUP(AA58,'シフト記号表（勤務時間帯）'!$C$6:$U$35,19,FALSE))</f>
        <v/>
      </c>
      <c r="AB60" s="239" t="str">
        <f>IF(AB58="","",VLOOKUP(AB58,'シフト記号表（勤務時間帯）'!$C$6:$U$35,19,FALSE))</f>
        <v/>
      </c>
      <c r="AC60" s="239" t="str">
        <f>IF(AC58="","",VLOOKUP(AC58,'シフト記号表（勤務時間帯）'!$C$6:$U$35,19,FALSE))</f>
        <v/>
      </c>
      <c r="AD60" s="239" t="str">
        <f>IF(AD58="","",VLOOKUP(AD58,'シフト記号表（勤務時間帯）'!$C$6:$U$35,19,FALSE))</f>
        <v/>
      </c>
      <c r="AE60" s="239" t="str">
        <f>IF(AE58="","",VLOOKUP(AE58,'シフト記号表（勤務時間帯）'!$C$6:$U$35,19,FALSE))</f>
        <v/>
      </c>
      <c r="AF60" s="240" t="str">
        <f>IF(AF58="","",VLOOKUP(AF58,'シフト記号表（勤務時間帯）'!$C$6:$U$35,19,FALSE))</f>
        <v/>
      </c>
      <c r="AG60" s="238" t="str">
        <f>IF(AG58="","",VLOOKUP(AG58,'シフト記号表（勤務時間帯）'!$C$6:$U$35,19,FALSE))</f>
        <v/>
      </c>
      <c r="AH60" s="239" t="str">
        <f>IF(AH58="","",VLOOKUP(AH58,'シフト記号表（勤務時間帯）'!$C$6:$U$35,19,FALSE))</f>
        <v/>
      </c>
      <c r="AI60" s="239" t="str">
        <f>IF(AI58="","",VLOOKUP(AI58,'シフト記号表（勤務時間帯）'!$C$6:$U$35,19,FALSE))</f>
        <v/>
      </c>
      <c r="AJ60" s="239" t="str">
        <f>IF(AJ58="","",VLOOKUP(AJ58,'シフト記号表（勤務時間帯）'!$C$6:$U$35,19,FALSE))</f>
        <v/>
      </c>
      <c r="AK60" s="239" t="str">
        <f>IF(AK58="","",VLOOKUP(AK58,'シフト記号表（勤務時間帯）'!$C$6:$U$35,19,FALSE))</f>
        <v/>
      </c>
      <c r="AL60" s="239" t="str">
        <f>IF(AL58="","",VLOOKUP(AL58,'シフト記号表（勤務時間帯）'!$C$6:$U$35,19,FALSE))</f>
        <v/>
      </c>
      <c r="AM60" s="240" t="str">
        <f>IF(AM58="","",VLOOKUP(AM58,'シフト記号表（勤務時間帯）'!$C$6:$U$35,19,FALSE))</f>
        <v/>
      </c>
      <c r="AN60" s="238" t="str">
        <f>IF(AN58="","",VLOOKUP(AN58,'シフト記号表（勤務時間帯）'!$C$6:$U$35,19,FALSE))</f>
        <v/>
      </c>
      <c r="AO60" s="239" t="str">
        <f>IF(AO58="","",VLOOKUP(AO58,'シフト記号表（勤務時間帯）'!$C$6:$U$35,19,FALSE))</f>
        <v/>
      </c>
      <c r="AP60" s="239" t="str">
        <f>IF(AP58="","",VLOOKUP(AP58,'シフト記号表（勤務時間帯）'!$C$6:$U$35,19,FALSE))</f>
        <v/>
      </c>
      <c r="AQ60" s="239" t="str">
        <f>IF(AQ58="","",VLOOKUP(AQ58,'シフト記号表（勤務時間帯）'!$C$6:$U$35,19,FALSE))</f>
        <v/>
      </c>
      <c r="AR60" s="239" t="str">
        <f>IF(AR58="","",VLOOKUP(AR58,'シフト記号表（勤務時間帯）'!$C$6:$U$35,19,FALSE))</f>
        <v/>
      </c>
      <c r="AS60" s="239" t="str">
        <f>IF(AS58="","",VLOOKUP(AS58,'シフト記号表（勤務時間帯）'!$C$6:$U$35,19,FALSE))</f>
        <v/>
      </c>
      <c r="AT60" s="240" t="str">
        <f>IF(AT58="","",VLOOKUP(AT58,'シフト記号表（勤務時間帯）'!$C$6:$U$35,19,FALSE))</f>
        <v/>
      </c>
      <c r="AU60" s="238" t="str">
        <f>IF(AU58="","",VLOOKUP(AU58,'シフト記号表（勤務時間帯）'!$C$6:$U$35,19,FALSE))</f>
        <v/>
      </c>
      <c r="AV60" s="239" t="str">
        <f>IF(AV58="","",VLOOKUP(AV58,'シフト記号表（勤務時間帯）'!$C$6:$U$35,19,FALSE))</f>
        <v/>
      </c>
      <c r="AW60" s="239" t="str">
        <f>IF(AW58="","",VLOOKUP(AW58,'シフト記号表（勤務時間帯）'!$C$6:$U$35,19,FALSE))</f>
        <v/>
      </c>
      <c r="AX60" s="1264" t="str">
        <f>IF($BB$3="４週",SUM(S60:AT60),IF($BB$3="暦月",SUM(S60:AW60),""))</f>
        <v/>
      </c>
      <c r="AY60" s="1265"/>
      <c r="AZ60" s="1266" t="str">
        <f>IF($BB$3="４週",AX60/4,IF($BB$3="暦月",'勤務表（参考様式1_1枚版）'!AX60/('勤務表（参考様式1_1枚版）'!$BB$8/7),""))</f>
        <v/>
      </c>
      <c r="BA60" s="1267"/>
      <c r="BB60" s="1409"/>
      <c r="BC60" s="1410"/>
      <c r="BD60" s="1410"/>
      <c r="BE60" s="1410"/>
      <c r="BF60" s="1411"/>
    </row>
    <row r="61" spans="2:58" s="244" customFormat="1" ht="6" customHeight="1" thickBot="1" x14ac:dyDescent="0.25">
      <c r="B61" s="245"/>
      <c r="C61" s="246"/>
      <c r="D61" s="246"/>
      <c r="E61" s="246"/>
      <c r="F61" s="247"/>
      <c r="G61" s="247"/>
      <c r="H61" s="248"/>
      <c r="I61" s="248"/>
      <c r="J61" s="248"/>
      <c r="K61" s="248"/>
      <c r="L61" s="247"/>
      <c r="M61" s="247"/>
      <c r="N61" s="247"/>
      <c r="O61" s="247"/>
      <c r="P61" s="249"/>
      <c r="Q61" s="249"/>
      <c r="R61" s="249"/>
      <c r="S61" s="248"/>
      <c r="T61" s="248"/>
      <c r="U61" s="248"/>
      <c r="V61" s="248"/>
      <c r="W61" s="248"/>
      <c r="X61" s="248"/>
      <c r="Y61" s="248"/>
      <c r="Z61" s="248"/>
      <c r="AA61" s="248"/>
      <c r="AB61" s="248"/>
      <c r="AC61" s="248"/>
      <c r="AD61" s="248"/>
      <c r="AE61" s="248"/>
      <c r="AF61" s="248"/>
      <c r="AG61" s="248"/>
      <c r="AH61" s="248"/>
      <c r="AI61" s="248"/>
      <c r="AJ61" s="248"/>
      <c r="AK61" s="248"/>
      <c r="AL61" s="248"/>
      <c r="AM61" s="248"/>
      <c r="AN61" s="248"/>
      <c r="AO61" s="248"/>
      <c r="AP61" s="248"/>
      <c r="AQ61" s="248"/>
      <c r="AR61" s="248"/>
      <c r="AS61" s="248"/>
      <c r="AT61" s="248"/>
      <c r="AU61" s="248"/>
      <c r="AV61" s="248"/>
      <c r="AW61" s="248"/>
      <c r="AX61" s="302"/>
      <c r="AY61" s="302"/>
      <c r="AZ61" s="302"/>
      <c r="BA61" s="302"/>
      <c r="BB61" s="247"/>
      <c r="BC61" s="247"/>
      <c r="BD61" s="247"/>
      <c r="BE61" s="247"/>
      <c r="BF61" s="252"/>
    </row>
    <row r="62" spans="2:58" ht="20.100000000000001" customHeight="1" x14ac:dyDescent="0.2">
      <c r="B62" s="253"/>
      <c r="C62" s="254"/>
      <c r="D62" s="254"/>
      <c r="E62" s="254"/>
      <c r="F62" s="254"/>
      <c r="G62" s="1211" t="s">
        <v>343</v>
      </c>
      <c r="H62" s="1211"/>
      <c r="I62" s="1211"/>
      <c r="J62" s="1211"/>
      <c r="K62" s="1211"/>
      <c r="L62" s="1211"/>
      <c r="M62" s="1211"/>
      <c r="N62" s="1211"/>
      <c r="O62" s="1211"/>
      <c r="P62" s="1211"/>
      <c r="Q62" s="1211"/>
      <c r="R62" s="1212"/>
      <c r="S62" s="255" t="str">
        <f t="shared" ref="S62:AW62" si="1">IF(SUMIF($F$22:$F$60, "生活相談員", S22:S60)=0,"",SUMIF($F$22:$F$60,"生活相談員",S22:S60))</f>
        <v/>
      </c>
      <c r="T62" s="256" t="str">
        <f t="shared" si="1"/>
        <v/>
      </c>
      <c r="U62" s="256" t="str">
        <f t="shared" si="1"/>
        <v/>
      </c>
      <c r="V62" s="256" t="str">
        <f t="shared" si="1"/>
        <v/>
      </c>
      <c r="W62" s="256" t="str">
        <f t="shared" si="1"/>
        <v/>
      </c>
      <c r="X62" s="256" t="str">
        <f t="shared" si="1"/>
        <v/>
      </c>
      <c r="Y62" s="257" t="str">
        <f t="shared" si="1"/>
        <v/>
      </c>
      <c r="Z62" s="255" t="str">
        <f t="shared" si="1"/>
        <v/>
      </c>
      <c r="AA62" s="256" t="str">
        <f t="shared" si="1"/>
        <v/>
      </c>
      <c r="AB62" s="256" t="str">
        <f t="shared" si="1"/>
        <v/>
      </c>
      <c r="AC62" s="256" t="str">
        <f t="shared" si="1"/>
        <v/>
      </c>
      <c r="AD62" s="256" t="str">
        <f t="shared" si="1"/>
        <v/>
      </c>
      <c r="AE62" s="256" t="str">
        <f t="shared" si="1"/>
        <v/>
      </c>
      <c r="AF62" s="257" t="str">
        <f t="shared" si="1"/>
        <v/>
      </c>
      <c r="AG62" s="255" t="str">
        <f t="shared" si="1"/>
        <v/>
      </c>
      <c r="AH62" s="256" t="str">
        <f t="shared" si="1"/>
        <v/>
      </c>
      <c r="AI62" s="256" t="str">
        <f t="shared" si="1"/>
        <v/>
      </c>
      <c r="AJ62" s="256" t="str">
        <f t="shared" si="1"/>
        <v/>
      </c>
      <c r="AK62" s="256" t="str">
        <f t="shared" si="1"/>
        <v/>
      </c>
      <c r="AL62" s="256" t="str">
        <f t="shared" si="1"/>
        <v/>
      </c>
      <c r="AM62" s="257" t="str">
        <f t="shared" si="1"/>
        <v/>
      </c>
      <c r="AN62" s="255" t="str">
        <f t="shared" si="1"/>
        <v/>
      </c>
      <c r="AO62" s="256" t="str">
        <f t="shared" si="1"/>
        <v/>
      </c>
      <c r="AP62" s="256" t="str">
        <f t="shared" si="1"/>
        <v/>
      </c>
      <c r="AQ62" s="256" t="str">
        <f t="shared" si="1"/>
        <v/>
      </c>
      <c r="AR62" s="256" t="str">
        <f t="shared" si="1"/>
        <v/>
      </c>
      <c r="AS62" s="256" t="str">
        <f t="shared" si="1"/>
        <v/>
      </c>
      <c r="AT62" s="257" t="str">
        <f t="shared" si="1"/>
        <v/>
      </c>
      <c r="AU62" s="255" t="str">
        <f t="shared" si="1"/>
        <v/>
      </c>
      <c r="AV62" s="256" t="str">
        <f t="shared" si="1"/>
        <v/>
      </c>
      <c r="AW62" s="257" t="str">
        <f t="shared" si="1"/>
        <v/>
      </c>
      <c r="AX62" s="1213" t="str">
        <f>IF(SUMIF($F$22:$F$60, "生活相談員", AX22:AY60)=0,"",SUMIF($F$22:$F$60,"生活相談員",AX22:AY60))</f>
        <v/>
      </c>
      <c r="AY62" s="1214"/>
      <c r="AZ62" s="1215" t="str">
        <f>IF(AX62="","",IF($BB$3="４週",AX62/4,IF($BB$3="暦月",AX62/('勤務表（参考様式1_1枚版）'!$BB$8/7),"")))</f>
        <v/>
      </c>
      <c r="BA62" s="1216"/>
      <c r="BB62" s="1217"/>
      <c r="BC62" s="1218"/>
      <c r="BD62" s="1218"/>
      <c r="BE62" s="1218"/>
      <c r="BF62" s="1219"/>
    </row>
    <row r="63" spans="2:58" ht="20.25" customHeight="1" x14ac:dyDescent="0.2">
      <c r="B63" s="258"/>
      <c r="C63" s="259"/>
      <c r="D63" s="259"/>
      <c r="E63" s="259"/>
      <c r="F63" s="259"/>
      <c r="G63" s="1226" t="s">
        <v>344</v>
      </c>
      <c r="H63" s="1226"/>
      <c r="I63" s="1226"/>
      <c r="J63" s="1226"/>
      <c r="K63" s="1226"/>
      <c r="L63" s="1226"/>
      <c r="M63" s="1226"/>
      <c r="N63" s="1226"/>
      <c r="O63" s="1226"/>
      <c r="P63" s="1226"/>
      <c r="Q63" s="1226"/>
      <c r="R63" s="1227"/>
      <c r="S63" s="260" t="str">
        <f t="shared" ref="S63:AX63" si="2">IF(SUMIF($F$22:$F$60, "介護職員", S22:S60)=0,"",SUMIF($F$22:$F$60, "介護職員", S22:S60))</f>
        <v/>
      </c>
      <c r="T63" s="261" t="str">
        <f t="shared" si="2"/>
        <v/>
      </c>
      <c r="U63" s="261" t="str">
        <f t="shared" si="2"/>
        <v/>
      </c>
      <c r="V63" s="261" t="str">
        <f t="shared" si="2"/>
        <v/>
      </c>
      <c r="W63" s="261" t="str">
        <f t="shared" si="2"/>
        <v/>
      </c>
      <c r="X63" s="261" t="str">
        <f t="shared" si="2"/>
        <v/>
      </c>
      <c r="Y63" s="262" t="str">
        <f t="shared" si="2"/>
        <v/>
      </c>
      <c r="Z63" s="260" t="str">
        <f t="shared" si="2"/>
        <v/>
      </c>
      <c r="AA63" s="261" t="str">
        <f t="shared" si="2"/>
        <v/>
      </c>
      <c r="AB63" s="261" t="str">
        <f t="shared" si="2"/>
        <v/>
      </c>
      <c r="AC63" s="261" t="str">
        <f t="shared" si="2"/>
        <v/>
      </c>
      <c r="AD63" s="261" t="str">
        <f t="shared" si="2"/>
        <v/>
      </c>
      <c r="AE63" s="261" t="str">
        <f t="shared" si="2"/>
        <v/>
      </c>
      <c r="AF63" s="262" t="str">
        <f t="shared" si="2"/>
        <v/>
      </c>
      <c r="AG63" s="260" t="str">
        <f t="shared" si="2"/>
        <v/>
      </c>
      <c r="AH63" s="261" t="str">
        <f t="shared" si="2"/>
        <v/>
      </c>
      <c r="AI63" s="261" t="str">
        <f t="shared" si="2"/>
        <v/>
      </c>
      <c r="AJ63" s="261" t="str">
        <f t="shared" si="2"/>
        <v/>
      </c>
      <c r="AK63" s="261" t="str">
        <f t="shared" si="2"/>
        <v/>
      </c>
      <c r="AL63" s="261" t="str">
        <f t="shared" si="2"/>
        <v/>
      </c>
      <c r="AM63" s="262" t="str">
        <f t="shared" si="2"/>
        <v/>
      </c>
      <c r="AN63" s="260" t="str">
        <f t="shared" si="2"/>
        <v/>
      </c>
      <c r="AO63" s="261" t="str">
        <f t="shared" si="2"/>
        <v/>
      </c>
      <c r="AP63" s="261" t="str">
        <f t="shared" si="2"/>
        <v/>
      </c>
      <c r="AQ63" s="261" t="str">
        <f t="shared" si="2"/>
        <v/>
      </c>
      <c r="AR63" s="261" t="str">
        <f t="shared" si="2"/>
        <v/>
      </c>
      <c r="AS63" s="261" t="str">
        <f t="shared" si="2"/>
        <v/>
      </c>
      <c r="AT63" s="262" t="str">
        <f t="shared" si="2"/>
        <v/>
      </c>
      <c r="AU63" s="260" t="str">
        <f t="shared" si="2"/>
        <v/>
      </c>
      <c r="AV63" s="261" t="str">
        <f t="shared" si="2"/>
        <v/>
      </c>
      <c r="AW63" s="262" t="str">
        <f t="shared" si="2"/>
        <v/>
      </c>
      <c r="AX63" s="1228" t="str">
        <f t="shared" si="2"/>
        <v/>
      </c>
      <c r="AY63" s="1229"/>
      <c r="AZ63" s="1230" t="str">
        <f>IF(AX63="","",IF($BB$3="４週",AX63/4,IF($BB$3="暦月",AX63/('勤務表（参考様式1_1枚版）'!$BB$8/7),"")))</f>
        <v/>
      </c>
      <c r="BA63" s="1231"/>
      <c r="BB63" s="1220"/>
      <c r="BC63" s="1221"/>
      <c r="BD63" s="1221"/>
      <c r="BE63" s="1221"/>
      <c r="BF63" s="1222"/>
    </row>
    <row r="64" spans="2:58" ht="20.25" customHeight="1" x14ac:dyDescent="0.2">
      <c r="B64" s="258"/>
      <c r="C64" s="259"/>
      <c r="D64" s="259"/>
      <c r="E64" s="259"/>
      <c r="F64" s="259"/>
      <c r="G64" s="1226" t="s">
        <v>345</v>
      </c>
      <c r="H64" s="1226"/>
      <c r="I64" s="1226"/>
      <c r="J64" s="1226"/>
      <c r="K64" s="1226"/>
      <c r="L64" s="1226"/>
      <c r="M64" s="1226"/>
      <c r="N64" s="1226"/>
      <c r="O64" s="1226"/>
      <c r="P64" s="1226"/>
      <c r="Q64" s="1226"/>
      <c r="R64" s="1227"/>
      <c r="S64" s="263"/>
      <c r="T64" s="264"/>
      <c r="U64" s="264"/>
      <c r="V64" s="264"/>
      <c r="W64" s="264"/>
      <c r="X64" s="264"/>
      <c r="Y64" s="265"/>
      <c r="Z64" s="263"/>
      <c r="AA64" s="264"/>
      <c r="AB64" s="264"/>
      <c r="AC64" s="264"/>
      <c r="AD64" s="264"/>
      <c r="AE64" s="264"/>
      <c r="AF64" s="265"/>
      <c r="AG64" s="263"/>
      <c r="AH64" s="264"/>
      <c r="AI64" s="264"/>
      <c r="AJ64" s="264"/>
      <c r="AK64" s="264"/>
      <c r="AL64" s="264"/>
      <c r="AM64" s="265"/>
      <c r="AN64" s="263"/>
      <c r="AO64" s="264"/>
      <c r="AP64" s="264"/>
      <c r="AQ64" s="264"/>
      <c r="AR64" s="264"/>
      <c r="AS64" s="264"/>
      <c r="AT64" s="265"/>
      <c r="AU64" s="263"/>
      <c r="AV64" s="264"/>
      <c r="AW64" s="265"/>
      <c r="AX64" s="1232"/>
      <c r="AY64" s="1233"/>
      <c r="AZ64" s="1233"/>
      <c r="BA64" s="1234"/>
      <c r="BB64" s="1220"/>
      <c r="BC64" s="1221"/>
      <c r="BD64" s="1221"/>
      <c r="BE64" s="1221"/>
      <c r="BF64" s="1222"/>
    </row>
    <row r="65" spans="1:73" ht="20.25" customHeight="1" x14ac:dyDescent="0.2">
      <c r="B65" s="258"/>
      <c r="C65" s="259"/>
      <c r="D65" s="259"/>
      <c r="E65" s="259"/>
      <c r="F65" s="259"/>
      <c r="G65" s="1226" t="s">
        <v>346</v>
      </c>
      <c r="H65" s="1226"/>
      <c r="I65" s="1226"/>
      <c r="J65" s="1226"/>
      <c r="K65" s="1226"/>
      <c r="L65" s="1226"/>
      <c r="M65" s="1226"/>
      <c r="N65" s="1226"/>
      <c r="O65" s="1226"/>
      <c r="P65" s="1226"/>
      <c r="Q65" s="1226"/>
      <c r="R65" s="1227"/>
      <c r="S65" s="263"/>
      <c r="T65" s="264"/>
      <c r="U65" s="264"/>
      <c r="V65" s="264"/>
      <c r="W65" s="264"/>
      <c r="X65" s="264"/>
      <c r="Y65" s="265"/>
      <c r="Z65" s="263"/>
      <c r="AA65" s="264"/>
      <c r="AB65" s="264"/>
      <c r="AC65" s="264"/>
      <c r="AD65" s="264"/>
      <c r="AE65" s="264"/>
      <c r="AF65" s="265"/>
      <c r="AG65" s="263"/>
      <c r="AH65" s="264"/>
      <c r="AI65" s="264"/>
      <c r="AJ65" s="264"/>
      <c r="AK65" s="264"/>
      <c r="AL65" s="264"/>
      <c r="AM65" s="265"/>
      <c r="AN65" s="263"/>
      <c r="AO65" s="264"/>
      <c r="AP65" s="264"/>
      <c r="AQ65" s="264"/>
      <c r="AR65" s="264"/>
      <c r="AS65" s="264"/>
      <c r="AT65" s="265"/>
      <c r="AU65" s="263"/>
      <c r="AV65" s="264"/>
      <c r="AW65" s="265"/>
      <c r="AX65" s="1235"/>
      <c r="AY65" s="1236"/>
      <c r="AZ65" s="1236"/>
      <c r="BA65" s="1237"/>
      <c r="BB65" s="1220"/>
      <c r="BC65" s="1221"/>
      <c r="BD65" s="1221"/>
      <c r="BE65" s="1221"/>
      <c r="BF65" s="1222"/>
    </row>
    <row r="66" spans="1:73" ht="20.25" customHeight="1" thickBot="1" x14ac:dyDescent="0.25">
      <c r="B66" s="266"/>
      <c r="C66" s="267"/>
      <c r="D66" s="267"/>
      <c r="E66" s="267"/>
      <c r="F66" s="267"/>
      <c r="G66" s="1197" t="s">
        <v>347</v>
      </c>
      <c r="H66" s="1197"/>
      <c r="I66" s="1197"/>
      <c r="J66" s="1197"/>
      <c r="K66" s="1197"/>
      <c r="L66" s="1197"/>
      <c r="M66" s="1197"/>
      <c r="N66" s="1197"/>
      <c r="O66" s="1197"/>
      <c r="P66" s="1197"/>
      <c r="Q66" s="1197"/>
      <c r="R66" s="1198"/>
      <c r="S66" s="268" t="str">
        <f>IF(S65&lt;&gt;"",IF(S64&gt;15,((S64-15)/5+1)*S65,S65),"")</f>
        <v/>
      </c>
      <c r="T66" s="269" t="str">
        <f t="shared" ref="T66:AW66" si="3">IF(T65&lt;&gt;"",IF(T64&gt;15,((T64-15)/5+1)*T65,T65),"")</f>
        <v/>
      </c>
      <c r="U66" s="269" t="str">
        <f t="shared" si="3"/>
        <v/>
      </c>
      <c r="V66" s="269" t="str">
        <f t="shared" si="3"/>
        <v/>
      </c>
      <c r="W66" s="269" t="str">
        <f t="shared" si="3"/>
        <v/>
      </c>
      <c r="X66" s="269" t="str">
        <f t="shared" si="3"/>
        <v/>
      </c>
      <c r="Y66" s="270" t="str">
        <f t="shared" si="3"/>
        <v/>
      </c>
      <c r="Z66" s="268" t="str">
        <f t="shared" si="3"/>
        <v/>
      </c>
      <c r="AA66" s="269" t="str">
        <f t="shared" si="3"/>
        <v/>
      </c>
      <c r="AB66" s="269" t="str">
        <f t="shared" si="3"/>
        <v/>
      </c>
      <c r="AC66" s="269" t="str">
        <f t="shared" si="3"/>
        <v/>
      </c>
      <c r="AD66" s="269" t="str">
        <f t="shared" si="3"/>
        <v/>
      </c>
      <c r="AE66" s="269" t="str">
        <f t="shared" si="3"/>
        <v/>
      </c>
      <c r="AF66" s="270" t="str">
        <f t="shared" si="3"/>
        <v/>
      </c>
      <c r="AG66" s="268" t="str">
        <f t="shared" si="3"/>
        <v/>
      </c>
      <c r="AH66" s="269" t="str">
        <f t="shared" si="3"/>
        <v/>
      </c>
      <c r="AI66" s="269" t="str">
        <f t="shared" si="3"/>
        <v/>
      </c>
      <c r="AJ66" s="269" t="str">
        <f t="shared" si="3"/>
        <v/>
      </c>
      <c r="AK66" s="269" t="str">
        <f t="shared" si="3"/>
        <v/>
      </c>
      <c r="AL66" s="269" t="str">
        <f t="shared" si="3"/>
        <v/>
      </c>
      <c r="AM66" s="270" t="str">
        <f t="shared" si="3"/>
        <v/>
      </c>
      <c r="AN66" s="268" t="str">
        <f t="shared" si="3"/>
        <v/>
      </c>
      <c r="AO66" s="269" t="str">
        <f t="shared" si="3"/>
        <v/>
      </c>
      <c r="AP66" s="269" t="str">
        <f t="shared" si="3"/>
        <v/>
      </c>
      <c r="AQ66" s="269" t="str">
        <f t="shared" si="3"/>
        <v/>
      </c>
      <c r="AR66" s="269" t="str">
        <f t="shared" si="3"/>
        <v/>
      </c>
      <c r="AS66" s="269" t="str">
        <f t="shared" si="3"/>
        <v/>
      </c>
      <c r="AT66" s="270" t="str">
        <f t="shared" si="3"/>
        <v/>
      </c>
      <c r="AU66" s="260" t="str">
        <f t="shared" si="3"/>
        <v/>
      </c>
      <c r="AV66" s="261" t="str">
        <f t="shared" si="3"/>
        <v/>
      </c>
      <c r="AW66" s="262" t="str">
        <f t="shared" si="3"/>
        <v/>
      </c>
      <c r="AX66" s="1235"/>
      <c r="AY66" s="1236"/>
      <c r="AZ66" s="1236"/>
      <c r="BA66" s="1237"/>
      <c r="BB66" s="1220"/>
      <c r="BC66" s="1221"/>
      <c r="BD66" s="1221"/>
      <c r="BE66" s="1221"/>
      <c r="BF66" s="1222"/>
    </row>
    <row r="67" spans="1:73" ht="18.75" customHeight="1" x14ac:dyDescent="0.2">
      <c r="B67" s="1199" t="s">
        <v>348</v>
      </c>
      <c r="C67" s="1200"/>
      <c r="D67" s="1200"/>
      <c r="E67" s="1200"/>
      <c r="F67" s="1200"/>
      <c r="G67" s="1200"/>
      <c r="H67" s="1200"/>
      <c r="I67" s="1200"/>
      <c r="J67" s="1200"/>
      <c r="K67" s="1201"/>
      <c r="L67" s="1205" t="s">
        <v>349</v>
      </c>
      <c r="M67" s="1205"/>
      <c r="N67" s="1205"/>
      <c r="O67" s="1205"/>
      <c r="P67" s="1205"/>
      <c r="Q67" s="1205"/>
      <c r="R67" s="1206"/>
      <c r="S67" s="271" t="str">
        <f t="shared" ref="S67:AB71" si="4">IF($L67="","",IF(COUNTIFS($F$22:$F$60,$L67,S$22:S$60,"&gt;0")=0,"",COUNTIFS($F$22:$F$60,$L67,S$22:S$60,"&gt;0")))</f>
        <v/>
      </c>
      <c r="T67" s="272" t="str">
        <f t="shared" si="4"/>
        <v/>
      </c>
      <c r="U67" s="272" t="str">
        <f t="shared" si="4"/>
        <v/>
      </c>
      <c r="V67" s="272" t="str">
        <f t="shared" si="4"/>
        <v/>
      </c>
      <c r="W67" s="272" t="str">
        <f t="shared" si="4"/>
        <v/>
      </c>
      <c r="X67" s="272" t="str">
        <f t="shared" si="4"/>
        <v/>
      </c>
      <c r="Y67" s="273" t="str">
        <f t="shared" si="4"/>
        <v/>
      </c>
      <c r="Z67" s="274" t="str">
        <f t="shared" si="4"/>
        <v/>
      </c>
      <c r="AA67" s="272" t="str">
        <f t="shared" si="4"/>
        <v/>
      </c>
      <c r="AB67" s="272" t="str">
        <f t="shared" si="4"/>
        <v/>
      </c>
      <c r="AC67" s="272" t="str">
        <f t="shared" ref="AC67:AL71" si="5">IF($L67="","",IF(COUNTIFS($F$22:$F$60,$L67,AC$22:AC$60,"&gt;0")=0,"",COUNTIFS($F$22:$F$60,$L67,AC$22:AC$60,"&gt;0")))</f>
        <v/>
      </c>
      <c r="AD67" s="272" t="str">
        <f t="shared" si="5"/>
        <v/>
      </c>
      <c r="AE67" s="272" t="str">
        <f t="shared" si="5"/>
        <v/>
      </c>
      <c r="AF67" s="273" t="str">
        <f t="shared" si="5"/>
        <v/>
      </c>
      <c r="AG67" s="272" t="str">
        <f t="shared" si="5"/>
        <v/>
      </c>
      <c r="AH67" s="272" t="str">
        <f t="shared" si="5"/>
        <v/>
      </c>
      <c r="AI67" s="272" t="str">
        <f t="shared" si="5"/>
        <v/>
      </c>
      <c r="AJ67" s="272" t="str">
        <f t="shared" si="5"/>
        <v/>
      </c>
      <c r="AK67" s="272" t="str">
        <f t="shared" si="5"/>
        <v/>
      </c>
      <c r="AL67" s="272" t="str">
        <f t="shared" si="5"/>
        <v/>
      </c>
      <c r="AM67" s="273" t="str">
        <f t="shared" ref="AM67:AW71" si="6">IF($L67="","",IF(COUNTIFS($F$22:$F$60,$L67,AM$22:AM$60,"&gt;0")=0,"",COUNTIFS($F$22:$F$60,$L67,AM$22:AM$60,"&gt;0")))</f>
        <v/>
      </c>
      <c r="AN67" s="272" t="str">
        <f t="shared" si="6"/>
        <v/>
      </c>
      <c r="AO67" s="272" t="str">
        <f t="shared" si="6"/>
        <v/>
      </c>
      <c r="AP67" s="272" t="str">
        <f t="shared" si="6"/>
        <v/>
      </c>
      <c r="AQ67" s="272" t="str">
        <f t="shared" si="6"/>
        <v/>
      </c>
      <c r="AR67" s="272" t="str">
        <f t="shared" si="6"/>
        <v/>
      </c>
      <c r="AS67" s="272" t="str">
        <f t="shared" si="6"/>
        <v/>
      </c>
      <c r="AT67" s="273" t="str">
        <f t="shared" si="6"/>
        <v/>
      </c>
      <c r="AU67" s="272" t="str">
        <f t="shared" si="6"/>
        <v/>
      </c>
      <c r="AV67" s="272" t="str">
        <f t="shared" si="6"/>
        <v/>
      </c>
      <c r="AW67" s="273" t="str">
        <f t="shared" si="6"/>
        <v/>
      </c>
      <c r="AX67" s="1235"/>
      <c r="AY67" s="1236"/>
      <c r="AZ67" s="1236"/>
      <c r="BA67" s="1237"/>
      <c r="BB67" s="1220"/>
      <c r="BC67" s="1221"/>
      <c r="BD67" s="1221"/>
      <c r="BE67" s="1221"/>
      <c r="BF67" s="1222"/>
    </row>
    <row r="68" spans="1:73" ht="18.75" customHeight="1" x14ac:dyDescent="0.2">
      <c r="B68" s="1199"/>
      <c r="C68" s="1200"/>
      <c r="D68" s="1200"/>
      <c r="E68" s="1200"/>
      <c r="F68" s="1200"/>
      <c r="G68" s="1200"/>
      <c r="H68" s="1200"/>
      <c r="I68" s="1200"/>
      <c r="J68" s="1200"/>
      <c r="K68" s="1201"/>
      <c r="L68" s="1207" t="s">
        <v>350</v>
      </c>
      <c r="M68" s="1207"/>
      <c r="N68" s="1207"/>
      <c r="O68" s="1207"/>
      <c r="P68" s="1207"/>
      <c r="Q68" s="1207"/>
      <c r="R68" s="1208"/>
      <c r="S68" s="275" t="str">
        <f t="shared" si="4"/>
        <v/>
      </c>
      <c r="T68" s="276" t="str">
        <f t="shared" si="4"/>
        <v/>
      </c>
      <c r="U68" s="276" t="str">
        <f t="shared" si="4"/>
        <v/>
      </c>
      <c r="V68" s="276" t="str">
        <f t="shared" si="4"/>
        <v/>
      </c>
      <c r="W68" s="276" t="str">
        <f t="shared" si="4"/>
        <v/>
      </c>
      <c r="X68" s="276" t="str">
        <f t="shared" si="4"/>
        <v/>
      </c>
      <c r="Y68" s="277" t="str">
        <f t="shared" si="4"/>
        <v/>
      </c>
      <c r="Z68" s="278" t="str">
        <f t="shared" si="4"/>
        <v/>
      </c>
      <c r="AA68" s="276" t="str">
        <f t="shared" si="4"/>
        <v/>
      </c>
      <c r="AB68" s="276" t="str">
        <f t="shared" si="4"/>
        <v/>
      </c>
      <c r="AC68" s="276" t="str">
        <f t="shared" si="5"/>
        <v/>
      </c>
      <c r="AD68" s="276" t="str">
        <f t="shared" si="5"/>
        <v/>
      </c>
      <c r="AE68" s="276" t="str">
        <f t="shared" si="5"/>
        <v/>
      </c>
      <c r="AF68" s="277" t="str">
        <f t="shared" si="5"/>
        <v/>
      </c>
      <c r="AG68" s="276" t="str">
        <f t="shared" si="5"/>
        <v/>
      </c>
      <c r="AH68" s="276" t="str">
        <f t="shared" si="5"/>
        <v/>
      </c>
      <c r="AI68" s="276" t="str">
        <f t="shared" si="5"/>
        <v/>
      </c>
      <c r="AJ68" s="276" t="str">
        <f t="shared" si="5"/>
        <v/>
      </c>
      <c r="AK68" s="276" t="str">
        <f t="shared" si="5"/>
        <v/>
      </c>
      <c r="AL68" s="276" t="str">
        <f t="shared" si="5"/>
        <v/>
      </c>
      <c r="AM68" s="277" t="str">
        <f t="shared" si="6"/>
        <v/>
      </c>
      <c r="AN68" s="276" t="str">
        <f t="shared" si="6"/>
        <v/>
      </c>
      <c r="AO68" s="276" t="str">
        <f t="shared" si="6"/>
        <v/>
      </c>
      <c r="AP68" s="276" t="str">
        <f t="shared" si="6"/>
        <v/>
      </c>
      <c r="AQ68" s="276" t="str">
        <f t="shared" si="6"/>
        <v/>
      </c>
      <c r="AR68" s="276" t="str">
        <f t="shared" si="6"/>
        <v/>
      </c>
      <c r="AS68" s="276" t="str">
        <f t="shared" si="6"/>
        <v/>
      </c>
      <c r="AT68" s="277" t="str">
        <f t="shared" si="6"/>
        <v/>
      </c>
      <c r="AU68" s="276" t="str">
        <f t="shared" si="6"/>
        <v/>
      </c>
      <c r="AV68" s="276" t="str">
        <f t="shared" si="6"/>
        <v/>
      </c>
      <c r="AW68" s="277" t="str">
        <f t="shared" si="6"/>
        <v/>
      </c>
      <c r="AX68" s="1235"/>
      <c r="AY68" s="1236"/>
      <c r="AZ68" s="1236"/>
      <c r="BA68" s="1237"/>
      <c r="BB68" s="1220"/>
      <c r="BC68" s="1221"/>
      <c r="BD68" s="1221"/>
      <c r="BE68" s="1221"/>
      <c r="BF68" s="1222"/>
    </row>
    <row r="69" spans="1:73" ht="18.75" customHeight="1" x14ac:dyDescent="0.2">
      <c r="B69" s="1199"/>
      <c r="C69" s="1200"/>
      <c r="D69" s="1200"/>
      <c r="E69" s="1200"/>
      <c r="F69" s="1200"/>
      <c r="G69" s="1200"/>
      <c r="H69" s="1200"/>
      <c r="I69" s="1200"/>
      <c r="J69" s="1200"/>
      <c r="K69" s="1201"/>
      <c r="L69" s="1207" t="s">
        <v>351</v>
      </c>
      <c r="M69" s="1207"/>
      <c r="N69" s="1207"/>
      <c r="O69" s="1207"/>
      <c r="P69" s="1207"/>
      <c r="Q69" s="1207"/>
      <c r="R69" s="1208"/>
      <c r="S69" s="275" t="str">
        <f t="shared" si="4"/>
        <v/>
      </c>
      <c r="T69" s="276" t="str">
        <f t="shared" si="4"/>
        <v/>
      </c>
      <c r="U69" s="276" t="str">
        <f t="shared" si="4"/>
        <v/>
      </c>
      <c r="V69" s="276" t="str">
        <f t="shared" si="4"/>
        <v/>
      </c>
      <c r="W69" s="276" t="str">
        <f t="shared" si="4"/>
        <v/>
      </c>
      <c r="X69" s="276" t="str">
        <f t="shared" si="4"/>
        <v/>
      </c>
      <c r="Y69" s="277" t="str">
        <f t="shared" si="4"/>
        <v/>
      </c>
      <c r="Z69" s="278" t="str">
        <f t="shared" si="4"/>
        <v/>
      </c>
      <c r="AA69" s="276" t="str">
        <f t="shared" si="4"/>
        <v/>
      </c>
      <c r="AB69" s="276" t="str">
        <f t="shared" si="4"/>
        <v/>
      </c>
      <c r="AC69" s="276" t="str">
        <f t="shared" si="5"/>
        <v/>
      </c>
      <c r="AD69" s="276" t="str">
        <f t="shared" si="5"/>
        <v/>
      </c>
      <c r="AE69" s="276" t="str">
        <f t="shared" si="5"/>
        <v/>
      </c>
      <c r="AF69" s="277" t="str">
        <f t="shared" si="5"/>
        <v/>
      </c>
      <c r="AG69" s="276" t="str">
        <f t="shared" si="5"/>
        <v/>
      </c>
      <c r="AH69" s="276" t="str">
        <f t="shared" si="5"/>
        <v/>
      </c>
      <c r="AI69" s="276" t="str">
        <f t="shared" si="5"/>
        <v/>
      </c>
      <c r="AJ69" s="276" t="str">
        <f t="shared" si="5"/>
        <v/>
      </c>
      <c r="AK69" s="276" t="str">
        <f t="shared" si="5"/>
        <v/>
      </c>
      <c r="AL69" s="276" t="str">
        <f t="shared" si="5"/>
        <v/>
      </c>
      <c r="AM69" s="277" t="str">
        <f t="shared" si="6"/>
        <v/>
      </c>
      <c r="AN69" s="276" t="str">
        <f t="shared" si="6"/>
        <v/>
      </c>
      <c r="AO69" s="276" t="str">
        <f t="shared" si="6"/>
        <v/>
      </c>
      <c r="AP69" s="276" t="str">
        <f t="shared" si="6"/>
        <v/>
      </c>
      <c r="AQ69" s="276" t="str">
        <f t="shared" si="6"/>
        <v/>
      </c>
      <c r="AR69" s="276" t="str">
        <f t="shared" si="6"/>
        <v/>
      </c>
      <c r="AS69" s="276" t="str">
        <f t="shared" si="6"/>
        <v/>
      </c>
      <c r="AT69" s="277" t="str">
        <f t="shared" si="6"/>
        <v/>
      </c>
      <c r="AU69" s="276" t="str">
        <f t="shared" si="6"/>
        <v/>
      </c>
      <c r="AV69" s="276" t="str">
        <f t="shared" si="6"/>
        <v/>
      </c>
      <c r="AW69" s="277" t="str">
        <f t="shared" si="6"/>
        <v/>
      </c>
      <c r="AX69" s="1235"/>
      <c r="AY69" s="1236"/>
      <c r="AZ69" s="1236"/>
      <c r="BA69" s="1237"/>
      <c r="BB69" s="1220"/>
      <c r="BC69" s="1221"/>
      <c r="BD69" s="1221"/>
      <c r="BE69" s="1221"/>
      <c r="BF69" s="1222"/>
    </row>
    <row r="70" spans="1:73" ht="18.75" customHeight="1" x14ac:dyDescent="0.2">
      <c r="B70" s="1199"/>
      <c r="C70" s="1200"/>
      <c r="D70" s="1200"/>
      <c r="E70" s="1200"/>
      <c r="F70" s="1200"/>
      <c r="G70" s="1200"/>
      <c r="H70" s="1200"/>
      <c r="I70" s="1200"/>
      <c r="J70" s="1200"/>
      <c r="K70" s="1201"/>
      <c r="L70" s="1207" t="s">
        <v>352</v>
      </c>
      <c r="M70" s="1207"/>
      <c r="N70" s="1207"/>
      <c r="O70" s="1207"/>
      <c r="P70" s="1207"/>
      <c r="Q70" s="1207"/>
      <c r="R70" s="1208"/>
      <c r="S70" s="275" t="str">
        <f t="shared" si="4"/>
        <v/>
      </c>
      <c r="T70" s="276" t="str">
        <f t="shared" si="4"/>
        <v/>
      </c>
      <c r="U70" s="276" t="str">
        <f t="shared" si="4"/>
        <v/>
      </c>
      <c r="V70" s="276" t="str">
        <f t="shared" si="4"/>
        <v/>
      </c>
      <c r="W70" s="276" t="str">
        <f t="shared" si="4"/>
        <v/>
      </c>
      <c r="X70" s="276" t="str">
        <f t="shared" si="4"/>
        <v/>
      </c>
      <c r="Y70" s="277" t="str">
        <f t="shared" si="4"/>
        <v/>
      </c>
      <c r="Z70" s="278" t="str">
        <f t="shared" si="4"/>
        <v/>
      </c>
      <c r="AA70" s="276" t="str">
        <f t="shared" si="4"/>
        <v/>
      </c>
      <c r="AB70" s="276" t="str">
        <f t="shared" si="4"/>
        <v/>
      </c>
      <c r="AC70" s="276" t="str">
        <f t="shared" si="5"/>
        <v/>
      </c>
      <c r="AD70" s="276" t="str">
        <f t="shared" si="5"/>
        <v/>
      </c>
      <c r="AE70" s="276" t="str">
        <f t="shared" si="5"/>
        <v/>
      </c>
      <c r="AF70" s="277" t="str">
        <f t="shared" si="5"/>
        <v/>
      </c>
      <c r="AG70" s="276" t="str">
        <f t="shared" si="5"/>
        <v/>
      </c>
      <c r="AH70" s="276" t="str">
        <f t="shared" si="5"/>
        <v/>
      </c>
      <c r="AI70" s="276" t="str">
        <f t="shared" si="5"/>
        <v/>
      </c>
      <c r="AJ70" s="276" t="str">
        <f t="shared" si="5"/>
        <v/>
      </c>
      <c r="AK70" s="276" t="str">
        <f t="shared" si="5"/>
        <v/>
      </c>
      <c r="AL70" s="276" t="str">
        <f t="shared" si="5"/>
        <v/>
      </c>
      <c r="AM70" s="277" t="str">
        <f t="shared" si="6"/>
        <v/>
      </c>
      <c r="AN70" s="276" t="str">
        <f t="shared" si="6"/>
        <v/>
      </c>
      <c r="AO70" s="276" t="str">
        <f t="shared" si="6"/>
        <v/>
      </c>
      <c r="AP70" s="276" t="str">
        <f t="shared" si="6"/>
        <v/>
      </c>
      <c r="AQ70" s="276" t="str">
        <f t="shared" si="6"/>
        <v/>
      </c>
      <c r="AR70" s="276" t="str">
        <f t="shared" si="6"/>
        <v/>
      </c>
      <c r="AS70" s="276" t="str">
        <f t="shared" si="6"/>
        <v/>
      </c>
      <c r="AT70" s="277" t="str">
        <f t="shared" si="6"/>
        <v/>
      </c>
      <c r="AU70" s="276" t="str">
        <f t="shared" si="6"/>
        <v/>
      </c>
      <c r="AV70" s="276" t="str">
        <f t="shared" si="6"/>
        <v/>
      </c>
      <c r="AW70" s="277" t="str">
        <f t="shared" si="6"/>
        <v/>
      </c>
      <c r="AX70" s="1235"/>
      <c r="AY70" s="1236"/>
      <c r="AZ70" s="1236"/>
      <c r="BA70" s="1237"/>
      <c r="BB70" s="1220"/>
      <c r="BC70" s="1221"/>
      <c r="BD70" s="1221"/>
      <c r="BE70" s="1221"/>
      <c r="BF70" s="1222"/>
    </row>
    <row r="71" spans="1:73" ht="18.75" customHeight="1" thickBot="1" x14ac:dyDescent="0.25">
      <c r="B71" s="1202"/>
      <c r="C71" s="1203"/>
      <c r="D71" s="1203"/>
      <c r="E71" s="1203"/>
      <c r="F71" s="1203"/>
      <c r="G71" s="1203"/>
      <c r="H71" s="1203"/>
      <c r="I71" s="1203"/>
      <c r="J71" s="1203"/>
      <c r="K71" s="1204"/>
      <c r="L71" s="1209"/>
      <c r="M71" s="1209"/>
      <c r="N71" s="1209"/>
      <c r="O71" s="1209"/>
      <c r="P71" s="1209"/>
      <c r="Q71" s="1209"/>
      <c r="R71" s="1210"/>
      <c r="S71" s="279" t="str">
        <f t="shared" si="4"/>
        <v/>
      </c>
      <c r="T71" s="280" t="str">
        <f t="shared" si="4"/>
        <v/>
      </c>
      <c r="U71" s="280" t="str">
        <f t="shared" si="4"/>
        <v/>
      </c>
      <c r="V71" s="280" t="str">
        <f t="shared" si="4"/>
        <v/>
      </c>
      <c r="W71" s="280" t="str">
        <f t="shared" si="4"/>
        <v/>
      </c>
      <c r="X71" s="280" t="str">
        <f t="shared" si="4"/>
        <v/>
      </c>
      <c r="Y71" s="281" t="str">
        <f t="shared" si="4"/>
        <v/>
      </c>
      <c r="Z71" s="282" t="str">
        <f t="shared" si="4"/>
        <v/>
      </c>
      <c r="AA71" s="280" t="str">
        <f t="shared" si="4"/>
        <v/>
      </c>
      <c r="AB71" s="280" t="str">
        <f t="shared" si="4"/>
        <v/>
      </c>
      <c r="AC71" s="280" t="str">
        <f t="shared" si="5"/>
        <v/>
      </c>
      <c r="AD71" s="280" t="str">
        <f t="shared" si="5"/>
        <v/>
      </c>
      <c r="AE71" s="280" t="str">
        <f t="shared" si="5"/>
        <v/>
      </c>
      <c r="AF71" s="281" t="str">
        <f t="shared" si="5"/>
        <v/>
      </c>
      <c r="AG71" s="280" t="str">
        <f t="shared" si="5"/>
        <v/>
      </c>
      <c r="AH71" s="280" t="str">
        <f t="shared" si="5"/>
        <v/>
      </c>
      <c r="AI71" s="280" t="str">
        <f t="shared" si="5"/>
        <v/>
      </c>
      <c r="AJ71" s="280" t="str">
        <f t="shared" si="5"/>
        <v/>
      </c>
      <c r="AK71" s="280" t="str">
        <f t="shared" si="5"/>
        <v/>
      </c>
      <c r="AL71" s="280" t="str">
        <f t="shared" si="5"/>
        <v/>
      </c>
      <c r="AM71" s="281" t="str">
        <f t="shared" si="6"/>
        <v/>
      </c>
      <c r="AN71" s="280" t="str">
        <f t="shared" si="6"/>
        <v/>
      </c>
      <c r="AO71" s="280" t="str">
        <f t="shared" si="6"/>
        <v/>
      </c>
      <c r="AP71" s="280" t="str">
        <f t="shared" si="6"/>
        <v/>
      </c>
      <c r="AQ71" s="280" t="str">
        <f t="shared" si="6"/>
        <v/>
      </c>
      <c r="AR71" s="280" t="str">
        <f t="shared" si="6"/>
        <v/>
      </c>
      <c r="AS71" s="280" t="str">
        <f t="shared" si="6"/>
        <v/>
      </c>
      <c r="AT71" s="281" t="str">
        <f t="shared" si="6"/>
        <v/>
      </c>
      <c r="AU71" s="280" t="str">
        <f t="shared" si="6"/>
        <v/>
      </c>
      <c r="AV71" s="280" t="str">
        <f t="shared" si="6"/>
        <v/>
      </c>
      <c r="AW71" s="281" t="str">
        <f t="shared" si="6"/>
        <v/>
      </c>
      <c r="AX71" s="1238"/>
      <c r="AY71" s="1239"/>
      <c r="AZ71" s="1239"/>
      <c r="BA71" s="1240"/>
      <c r="BB71" s="1223"/>
      <c r="BC71" s="1224"/>
      <c r="BD71" s="1224"/>
      <c r="BE71" s="1224"/>
      <c r="BF71" s="1225"/>
    </row>
    <row r="72" spans="1:73" ht="13.5" customHeight="1" x14ac:dyDescent="0.2">
      <c r="C72" s="283"/>
      <c r="D72" s="283"/>
      <c r="E72" s="283"/>
      <c r="F72" s="283"/>
      <c r="G72" s="284"/>
      <c r="H72" s="285"/>
      <c r="AF72" s="286"/>
    </row>
    <row r="73" spans="1:73" ht="11.4" customHeight="1" x14ac:dyDescent="0.2">
      <c r="A73" s="287"/>
      <c r="B73" s="287"/>
      <c r="C73" s="287"/>
      <c r="D73" s="287"/>
      <c r="E73" s="287"/>
      <c r="F73" s="287"/>
      <c r="G73" s="287"/>
      <c r="H73" s="288"/>
      <c r="I73" s="288"/>
      <c r="J73" s="288"/>
      <c r="K73" s="288"/>
      <c r="L73" s="288"/>
      <c r="M73" s="288"/>
      <c r="N73" s="288"/>
      <c r="O73" s="288"/>
      <c r="P73" s="288"/>
      <c r="Q73" s="288"/>
      <c r="R73" s="288"/>
      <c r="S73" s="288"/>
      <c r="T73" s="288"/>
      <c r="U73" s="288"/>
      <c r="V73" s="288"/>
      <c r="W73" s="288"/>
      <c r="X73" s="288"/>
      <c r="Y73" s="288"/>
      <c r="Z73" s="288"/>
      <c r="AA73" s="288"/>
      <c r="AB73" s="288"/>
      <c r="AC73" s="288"/>
      <c r="AD73" s="288"/>
      <c r="AE73" s="288"/>
      <c r="AF73" s="288"/>
      <c r="AG73" s="288"/>
      <c r="AH73" s="288"/>
      <c r="AI73" s="288"/>
      <c r="AJ73" s="288"/>
      <c r="AK73" s="288"/>
      <c r="AL73" s="288"/>
      <c r="AM73" s="288"/>
      <c r="AN73" s="288"/>
      <c r="AO73" s="288"/>
      <c r="AP73" s="288"/>
      <c r="AQ73" s="288"/>
      <c r="AR73" s="289"/>
      <c r="AS73" s="289"/>
      <c r="AT73" s="289"/>
      <c r="AU73" s="289"/>
      <c r="AV73" s="289"/>
      <c r="AW73" s="289"/>
      <c r="AX73" s="289"/>
      <c r="AY73" s="289"/>
      <c r="AZ73" s="289"/>
      <c r="BA73" s="289"/>
    </row>
    <row r="74" spans="1:73" ht="20.25" customHeight="1" x14ac:dyDescent="0.2">
      <c r="A74" s="290"/>
      <c r="B74" s="290"/>
      <c r="C74" s="287"/>
      <c r="D74" s="287"/>
      <c r="E74" s="287"/>
      <c r="F74" s="287"/>
      <c r="G74" s="290"/>
      <c r="H74" s="290"/>
      <c r="I74" s="290"/>
      <c r="J74" s="290"/>
      <c r="K74" s="290"/>
      <c r="L74" s="290"/>
      <c r="M74" s="290"/>
      <c r="N74" s="290"/>
      <c r="O74" s="290"/>
      <c r="P74" s="290"/>
      <c r="Q74" s="290"/>
      <c r="R74" s="290"/>
      <c r="S74" s="290"/>
      <c r="T74" s="290"/>
      <c r="U74" s="290"/>
      <c r="V74" s="290"/>
      <c r="W74" s="290"/>
      <c r="X74" s="290"/>
      <c r="Y74" s="290"/>
      <c r="Z74" s="290"/>
      <c r="AA74" s="290"/>
      <c r="AB74" s="290"/>
      <c r="AC74" s="290"/>
      <c r="AD74" s="290"/>
      <c r="AE74" s="290"/>
      <c r="AF74" s="290"/>
      <c r="AG74" s="290"/>
      <c r="AH74" s="290"/>
      <c r="AI74" s="290"/>
      <c r="AJ74" s="290"/>
      <c r="AK74" s="290"/>
      <c r="AL74" s="290"/>
      <c r="AM74" s="290"/>
      <c r="AN74" s="290"/>
      <c r="AO74" s="290"/>
      <c r="AP74" s="290"/>
      <c r="AQ74" s="290"/>
      <c r="AR74" s="291"/>
      <c r="AS74" s="291"/>
      <c r="AT74" s="291"/>
      <c r="AU74" s="291"/>
      <c r="AV74" s="291"/>
      <c r="BN74" s="292"/>
      <c r="BO74" s="293"/>
      <c r="BP74" s="292"/>
      <c r="BQ74" s="292"/>
      <c r="BR74" s="292"/>
      <c r="BS74" s="294"/>
      <c r="BT74" s="295"/>
      <c r="BU74" s="295"/>
    </row>
    <row r="75" spans="1:73" ht="20.25" customHeight="1" x14ac:dyDescent="0.2">
      <c r="A75" s="287"/>
      <c r="B75" s="287"/>
      <c r="C75" s="296"/>
      <c r="D75" s="296"/>
      <c r="E75" s="296"/>
      <c r="F75" s="296"/>
      <c r="G75" s="296"/>
      <c r="H75" s="297"/>
      <c r="I75" s="297"/>
      <c r="J75" s="287"/>
      <c r="K75" s="287"/>
      <c r="L75" s="287"/>
      <c r="M75" s="287"/>
      <c r="N75" s="287"/>
      <c r="O75" s="287"/>
      <c r="P75" s="287"/>
      <c r="Q75" s="287"/>
      <c r="R75" s="287"/>
      <c r="S75" s="287"/>
      <c r="T75" s="287"/>
      <c r="U75" s="287"/>
      <c r="V75" s="287"/>
      <c r="W75" s="287"/>
      <c r="X75" s="287"/>
      <c r="Y75" s="287"/>
      <c r="Z75" s="287"/>
      <c r="AA75" s="287"/>
      <c r="AB75" s="287"/>
      <c r="AC75" s="287"/>
      <c r="AD75" s="287"/>
      <c r="AE75" s="287"/>
      <c r="AF75" s="287"/>
      <c r="AG75" s="287"/>
      <c r="AH75" s="287"/>
      <c r="AI75" s="287"/>
      <c r="AJ75" s="287"/>
      <c r="AK75" s="287"/>
      <c r="AL75" s="287"/>
      <c r="AM75" s="287"/>
      <c r="AN75" s="287"/>
      <c r="AO75" s="287"/>
      <c r="AP75" s="287"/>
      <c r="AQ75" s="287"/>
    </row>
    <row r="76" spans="1:73" ht="20.25" customHeight="1" x14ac:dyDescent="0.2">
      <c r="A76" s="287"/>
      <c r="B76" s="287"/>
      <c r="C76" s="296"/>
      <c r="D76" s="296"/>
      <c r="E76" s="296"/>
      <c r="F76" s="296"/>
      <c r="G76" s="296"/>
      <c r="H76" s="297"/>
      <c r="I76" s="297"/>
      <c r="J76" s="287"/>
      <c r="K76" s="287"/>
      <c r="L76" s="287"/>
      <c r="M76" s="287"/>
      <c r="N76" s="287"/>
      <c r="O76" s="287"/>
      <c r="P76" s="287"/>
      <c r="Q76" s="287"/>
      <c r="R76" s="287"/>
      <c r="S76" s="287"/>
      <c r="T76" s="287"/>
      <c r="U76" s="287"/>
      <c r="V76" s="287"/>
      <c r="W76" s="287"/>
      <c r="X76" s="287"/>
      <c r="Y76" s="287"/>
      <c r="Z76" s="287"/>
      <c r="AA76" s="287"/>
      <c r="AB76" s="287"/>
      <c r="AC76" s="287"/>
      <c r="AD76" s="287"/>
      <c r="AE76" s="287"/>
      <c r="AF76" s="287"/>
      <c r="AG76" s="287"/>
      <c r="AH76" s="287"/>
      <c r="AI76" s="287"/>
      <c r="AJ76" s="287"/>
      <c r="AK76" s="287"/>
      <c r="AL76" s="287"/>
      <c r="AM76" s="287"/>
      <c r="AN76" s="287"/>
      <c r="AO76" s="287"/>
      <c r="AP76" s="287"/>
      <c r="AQ76" s="287"/>
    </row>
    <row r="77" spans="1:73" ht="20.25" customHeight="1" x14ac:dyDescent="0.2">
      <c r="A77" s="287"/>
      <c r="B77" s="287"/>
      <c r="C77" s="297"/>
      <c r="D77" s="297"/>
      <c r="E77" s="297"/>
      <c r="F77" s="297"/>
      <c r="G77" s="297"/>
      <c r="H77" s="287"/>
      <c r="I77" s="287"/>
      <c r="J77" s="287"/>
      <c r="K77" s="287"/>
      <c r="L77" s="287"/>
      <c r="M77" s="287"/>
      <c r="N77" s="287"/>
      <c r="O77" s="287"/>
      <c r="P77" s="287"/>
      <c r="Q77" s="287"/>
      <c r="R77" s="287"/>
      <c r="S77" s="287"/>
      <c r="T77" s="287"/>
      <c r="U77" s="287"/>
      <c r="V77" s="287"/>
      <c r="W77" s="287"/>
      <c r="X77" s="287"/>
      <c r="Y77" s="287"/>
      <c r="Z77" s="287"/>
      <c r="AA77" s="287"/>
      <c r="AB77" s="287"/>
      <c r="AC77" s="287"/>
      <c r="AD77" s="287"/>
      <c r="AE77" s="287"/>
      <c r="AF77" s="287"/>
      <c r="AG77" s="287"/>
      <c r="AH77" s="287"/>
      <c r="AI77" s="287"/>
      <c r="AJ77" s="287"/>
      <c r="AK77" s="287"/>
      <c r="AL77" s="287"/>
      <c r="AM77" s="287"/>
      <c r="AN77" s="287"/>
      <c r="AO77" s="287"/>
      <c r="AP77" s="287"/>
      <c r="AQ77" s="287"/>
    </row>
    <row r="78" spans="1:73" ht="20.25" customHeight="1" x14ac:dyDescent="0.2">
      <c r="A78" s="287"/>
      <c r="B78" s="287"/>
      <c r="C78" s="297"/>
      <c r="D78" s="297"/>
      <c r="E78" s="297"/>
      <c r="F78" s="297"/>
      <c r="G78" s="297"/>
      <c r="H78" s="287"/>
      <c r="I78" s="287"/>
      <c r="J78" s="287"/>
      <c r="K78" s="287"/>
      <c r="L78" s="287"/>
      <c r="M78" s="287"/>
      <c r="N78" s="287"/>
      <c r="O78" s="287"/>
      <c r="P78" s="287"/>
      <c r="Q78" s="287"/>
      <c r="R78" s="287"/>
      <c r="S78" s="287"/>
      <c r="T78" s="287"/>
      <c r="U78" s="287"/>
      <c r="V78" s="287"/>
      <c r="W78" s="287"/>
      <c r="X78" s="287"/>
      <c r="Y78" s="287"/>
      <c r="Z78" s="287"/>
      <c r="AA78" s="287"/>
      <c r="AB78" s="287"/>
      <c r="AC78" s="287"/>
      <c r="AD78" s="287"/>
      <c r="AE78" s="287"/>
      <c r="AF78" s="287"/>
      <c r="AG78" s="287"/>
      <c r="AH78" s="287"/>
      <c r="AI78" s="287"/>
      <c r="AJ78" s="287"/>
      <c r="AK78" s="287"/>
      <c r="AL78" s="287"/>
      <c r="AM78" s="287"/>
      <c r="AN78" s="287"/>
      <c r="AO78" s="287"/>
      <c r="AP78" s="287"/>
      <c r="AQ78" s="287"/>
    </row>
    <row r="79" spans="1:73" ht="20.25" customHeight="1" x14ac:dyDescent="0.2">
      <c r="A79" s="287"/>
      <c r="B79" s="287"/>
      <c r="C79" s="297"/>
      <c r="D79" s="297"/>
      <c r="E79" s="297"/>
      <c r="F79" s="297"/>
      <c r="G79" s="297"/>
      <c r="H79" s="287"/>
      <c r="I79" s="287"/>
      <c r="J79" s="287"/>
      <c r="K79" s="287"/>
      <c r="L79" s="287"/>
      <c r="M79" s="287"/>
      <c r="N79" s="287"/>
      <c r="O79" s="287"/>
      <c r="P79" s="287"/>
      <c r="Q79" s="287"/>
      <c r="R79" s="287"/>
      <c r="S79" s="287"/>
      <c r="T79" s="287"/>
      <c r="U79" s="287"/>
      <c r="V79" s="287"/>
      <c r="W79" s="287"/>
      <c r="X79" s="287"/>
      <c r="Y79" s="287"/>
      <c r="Z79" s="287"/>
      <c r="AA79" s="287"/>
      <c r="AB79" s="287"/>
      <c r="AC79" s="287"/>
      <c r="AD79" s="287"/>
      <c r="AE79" s="287"/>
      <c r="AF79" s="287"/>
      <c r="AG79" s="287"/>
      <c r="AH79" s="287"/>
      <c r="AI79" s="287"/>
      <c r="AJ79" s="287"/>
      <c r="AK79" s="287"/>
      <c r="AL79" s="287"/>
      <c r="AM79" s="287"/>
      <c r="AN79" s="287"/>
      <c r="AO79" s="287"/>
      <c r="AP79" s="287"/>
      <c r="AQ79" s="287"/>
    </row>
    <row r="80" spans="1:73" ht="20.25" customHeight="1" x14ac:dyDescent="0.2">
      <c r="C80" s="286"/>
      <c r="D80" s="286"/>
      <c r="E80" s="286"/>
      <c r="F80" s="286"/>
      <c r="G80" s="286"/>
    </row>
  </sheetData>
  <sheetProtection sheet="1" insertColumns="0" deleteRows="0"/>
  <mergeCells count="243">
    <mergeCell ref="BB4:BE4"/>
    <mergeCell ref="AX6:AY6"/>
    <mergeCell ref="BB6:BC6"/>
    <mergeCell ref="BB8:BC8"/>
    <mergeCell ref="BB10:BD10"/>
    <mergeCell ref="AO12:AQ12"/>
    <mergeCell ref="BB12:BD12"/>
    <mergeCell ref="AP1:BE1"/>
    <mergeCell ref="Z2:AA2"/>
    <mergeCell ref="AC2:AD2"/>
    <mergeCell ref="AG2:AH2"/>
    <mergeCell ref="AP2:BE2"/>
    <mergeCell ref="BB3:BE3"/>
    <mergeCell ref="AU14:AW14"/>
    <mergeCell ref="AY14:BA14"/>
    <mergeCell ref="BC14:BD14"/>
    <mergeCell ref="B17:B21"/>
    <mergeCell ref="C17:E21"/>
    <mergeCell ref="G17:G21"/>
    <mergeCell ref="H17:K21"/>
    <mergeCell ref="L17:O21"/>
    <mergeCell ref="P17:R21"/>
    <mergeCell ref="S17:AW17"/>
    <mergeCell ref="B22:B24"/>
    <mergeCell ref="C22:E24"/>
    <mergeCell ref="G22:G24"/>
    <mergeCell ref="H22:K24"/>
    <mergeCell ref="L22:O24"/>
    <mergeCell ref="P22:R22"/>
    <mergeCell ref="AX17:AY21"/>
    <mergeCell ref="AZ17:BA21"/>
    <mergeCell ref="BB17:BF21"/>
    <mergeCell ref="S18:Y18"/>
    <mergeCell ref="Z18:AF18"/>
    <mergeCell ref="AG18:AM18"/>
    <mergeCell ref="AN18:AT18"/>
    <mergeCell ref="AU18:AW18"/>
    <mergeCell ref="AX22:AY22"/>
    <mergeCell ref="AZ22:BA22"/>
    <mergeCell ref="BB22:BF24"/>
    <mergeCell ref="P23:R23"/>
    <mergeCell ref="AX23:AY23"/>
    <mergeCell ref="AZ23:BA23"/>
    <mergeCell ref="P24:R24"/>
    <mergeCell ref="AX24:AY24"/>
    <mergeCell ref="AZ24:BA24"/>
    <mergeCell ref="B25:B27"/>
    <mergeCell ref="C25:E27"/>
    <mergeCell ref="G25:G27"/>
    <mergeCell ref="H25:K27"/>
    <mergeCell ref="L25:O27"/>
    <mergeCell ref="P25:R25"/>
    <mergeCell ref="AX28:AY28"/>
    <mergeCell ref="AZ28:BA28"/>
    <mergeCell ref="BB28:BF30"/>
    <mergeCell ref="AX25:AY25"/>
    <mergeCell ref="AZ25:BA25"/>
    <mergeCell ref="BB25:BF27"/>
    <mergeCell ref="P26:R26"/>
    <mergeCell ref="AX26:AY26"/>
    <mergeCell ref="AZ26:BA26"/>
    <mergeCell ref="P27:R27"/>
    <mergeCell ref="AX27:AY27"/>
    <mergeCell ref="AZ27:BA27"/>
    <mergeCell ref="P29:R29"/>
    <mergeCell ref="AX29:AY29"/>
    <mergeCell ref="AZ29:BA29"/>
    <mergeCell ref="P30:R30"/>
    <mergeCell ref="AX30:AY30"/>
    <mergeCell ref="AZ30:BA30"/>
    <mergeCell ref="B34:B36"/>
    <mergeCell ref="C34:E36"/>
    <mergeCell ref="G34:G36"/>
    <mergeCell ref="H34:K36"/>
    <mergeCell ref="L34:O36"/>
    <mergeCell ref="P34:R34"/>
    <mergeCell ref="AX31:AY31"/>
    <mergeCell ref="AZ31:BA31"/>
    <mergeCell ref="AX34:AY34"/>
    <mergeCell ref="AZ34:BA34"/>
    <mergeCell ref="B28:B30"/>
    <mergeCell ref="C28:E30"/>
    <mergeCell ref="G28:G30"/>
    <mergeCell ref="H28:K30"/>
    <mergeCell ref="L28:O30"/>
    <mergeCell ref="P28:R28"/>
    <mergeCell ref="BB31:BF33"/>
    <mergeCell ref="P32:R32"/>
    <mergeCell ref="AX32:AY32"/>
    <mergeCell ref="AZ32:BA32"/>
    <mergeCell ref="P33:R33"/>
    <mergeCell ref="AX33:AY33"/>
    <mergeCell ref="AZ33:BA33"/>
    <mergeCell ref="B31:B33"/>
    <mergeCell ref="C31:E33"/>
    <mergeCell ref="G31:G33"/>
    <mergeCell ref="H31:K33"/>
    <mergeCell ref="L31:O33"/>
    <mergeCell ref="P31:R31"/>
    <mergeCell ref="BB34:BF36"/>
    <mergeCell ref="P35:R35"/>
    <mergeCell ref="AX35:AY35"/>
    <mergeCell ref="AZ35:BA35"/>
    <mergeCell ref="P36:R36"/>
    <mergeCell ref="AX36:AY36"/>
    <mergeCell ref="AZ36:BA36"/>
    <mergeCell ref="B40:B42"/>
    <mergeCell ref="C40:E42"/>
    <mergeCell ref="G40:G42"/>
    <mergeCell ref="H40:K42"/>
    <mergeCell ref="L40:O42"/>
    <mergeCell ref="P40:R40"/>
    <mergeCell ref="AX37:AY37"/>
    <mergeCell ref="AZ37:BA37"/>
    <mergeCell ref="BB37:BF39"/>
    <mergeCell ref="P38:R38"/>
    <mergeCell ref="AX38:AY38"/>
    <mergeCell ref="AZ38:BA38"/>
    <mergeCell ref="P39:R39"/>
    <mergeCell ref="AX39:AY39"/>
    <mergeCell ref="AZ39:BA39"/>
    <mergeCell ref="B37:B39"/>
    <mergeCell ref="C37:E39"/>
    <mergeCell ref="G37:G39"/>
    <mergeCell ref="H37:K39"/>
    <mergeCell ref="L37:O39"/>
    <mergeCell ref="P37:R37"/>
    <mergeCell ref="AX40:AY40"/>
    <mergeCell ref="AZ40:BA40"/>
    <mergeCell ref="BB40:BF42"/>
    <mergeCell ref="P41:R41"/>
    <mergeCell ref="AX41:AY41"/>
    <mergeCell ref="AZ41:BA41"/>
    <mergeCell ref="P42:R42"/>
    <mergeCell ref="AX42:AY42"/>
    <mergeCell ref="AZ42:BA42"/>
    <mergeCell ref="B43:B45"/>
    <mergeCell ref="C43:E45"/>
    <mergeCell ref="G43:G45"/>
    <mergeCell ref="H43:K45"/>
    <mergeCell ref="L43:O45"/>
    <mergeCell ref="P43:R43"/>
    <mergeCell ref="AX46:AY46"/>
    <mergeCell ref="AZ46:BA46"/>
    <mergeCell ref="BB46:BF48"/>
    <mergeCell ref="AX43:AY43"/>
    <mergeCell ref="AZ43:BA43"/>
    <mergeCell ref="BB43:BF45"/>
    <mergeCell ref="P44:R44"/>
    <mergeCell ref="AX44:AY44"/>
    <mergeCell ref="AZ44:BA44"/>
    <mergeCell ref="P45:R45"/>
    <mergeCell ref="AX45:AY45"/>
    <mergeCell ref="AZ45:BA45"/>
    <mergeCell ref="P47:R47"/>
    <mergeCell ref="AX47:AY47"/>
    <mergeCell ref="AZ47:BA47"/>
    <mergeCell ref="P48:R48"/>
    <mergeCell ref="AX48:AY48"/>
    <mergeCell ref="AZ48:BA48"/>
    <mergeCell ref="BB49:BF51"/>
    <mergeCell ref="P50:R50"/>
    <mergeCell ref="AX50:AY50"/>
    <mergeCell ref="AZ50:BA50"/>
    <mergeCell ref="P51:R51"/>
    <mergeCell ref="AX51:AY51"/>
    <mergeCell ref="AZ51:BA51"/>
    <mergeCell ref="B49:B51"/>
    <mergeCell ref="C49:E51"/>
    <mergeCell ref="G49:G51"/>
    <mergeCell ref="H49:K51"/>
    <mergeCell ref="L49:O51"/>
    <mergeCell ref="P49:R49"/>
    <mergeCell ref="AX49:AY49"/>
    <mergeCell ref="AZ49:BA49"/>
    <mergeCell ref="AZ56:BA56"/>
    <mergeCell ref="P57:R57"/>
    <mergeCell ref="AX57:AY57"/>
    <mergeCell ref="AZ57:BA57"/>
    <mergeCell ref="B55:B57"/>
    <mergeCell ref="C55:E57"/>
    <mergeCell ref="B46:B48"/>
    <mergeCell ref="C46:E48"/>
    <mergeCell ref="G46:G48"/>
    <mergeCell ref="H46:K48"/>
    <mergeCell ref="L46:O48"/>
    <mergeCell ref="P46:R46"/>
    <mergeCell ref="B52:B54"/>
    <mergeCell ref="C52:E54"/>
    <mergeCell ref="G52:G54"/>
    <mergeCell ref="H52:K54"/>
    <mergeCell ref="L52:O54"/>
    <mergeCell ref="P52:R52"/>
    <mergeCell ref="AX52:AY52"/>
    <mergeCell ref="AZ52:BA52"/>
    <mergeCell ref="B67:K71"/>
    <mergeCell ref="L67:R67"/>
    <mergeCell ref="L68:R68"/>
    <mergeCell ref="L69:R69"/>
    <mergeCell ref="L70:R70"/>
    <mergeCell ref="L71:R71"/>
    <mergeCell ref="BB52:BF54"/>
    <mergeCell ref="P53:R53"/>
    <mergeCell ref="AX53:AY53"/>
    <mergeCell ref="AZ53:BA53"/>
    <mergeCell ref="P54:R54"/>
    <mergeCell ref="AX54:AY54"/>
    <mergeCell ref="AZ54:BA54"/>
    <mergeCell ref="B58:B60"/>
    <mergeCell ref="C58:E60"/>
    <mergeCell ref="G58:G60"/>
    <mergeCell ref="H58:K60"/>
    <mergeCell ref="L58:O60"/>
    <mergeCell ref="P58:R58"/>
    <mergeCell ref="AX55:AY55"/>
    <mergeCell ref="AZ55:BA55"/>
    <mergeCell ref="BB55:BF57"/>
    <mergeCell ref="P56:R56"/>
    <mergeCell ref="AX56:AY56"/>
    <mergeCell ref="G62:R62"/>
    <mergeCell ref="AX62:AY62"/>
    <mergeCell ref="G55:G57"/>
    <mergeCell ref="H55:K57"/>
    <mergeCell ref="L55:O57"/>
    <mergeCell ref="P55:R55"/>
    <mergeCell ref="AZ62:BA62"/>
    <mergeCell ref="BB62:BF71"/>
    <mergeCell ref="G63:R63"/>
    <mergeCell ref="AX63:AY63"/>
    <mergeCell ref="AZ63:BA63"/>
    <mergeCell ref="G64:R64"/>
    <mergeCell ref="AX64:BA71"/>
    <mergeCell ref="G65:R65"/>
    <mergeCell ref="AX58:AY58"/>
    <mergeCell ref="AZ58:BA58"/>
    <mergeCell ref="BB58:BF60"/>
    <mergeCell ref="P59:R59"/>
    <mergeCell ref="AX59:AY59"/>
    <mergeCell ref="AZ59:BA59"/>
    <mergeCell ref="P60:R60"/>
    <mergeCell ref="AX60:AY60"/>
    <mergeCell ref="AZ60:BA60"/>
    <mergeCell ref="G66:R66"/>
  </mergeCells>
  <phoneticPr fontId="17"/>
  <conditionalFormatting sqref="S24 S62:BA71">
    <cfRule type="expression" dxfId="273" priority="274">
      <formula>INDIRECT(ADDRESS(ROW(),COLUMN()))=TRUNC(INDIRECT(ADDRESS(ROW(),COLUMN())))</formula>
    </cfRule>
  </conditionalFormatting>
  <conditionalFormatting sqref="S23">
    <cfRule type="expression" dxfId="272" priority="273">
      <formula>INDIRECT(ADDRESS(ROW(),COLUMN()))=TRUNC(INDIRECT(ADDRESS(ROW(),COLUMN())))</formula>
    </cfRule>
  </conditionalFormatting>
  <conditionalFormatting sqref="T24:Y24">
    <cfRule type="expression" dxfId="271" priority="272">
      <formula>INDIRECT(ADDRESS(ROW(),COLUMN()))=TRUNC(INDIRECT(ADDRESS(ROW(),COLUMN())))</formula>
    </cfRule>
  </conditionalFormatting>
  <conditionalFormatting sqref="T23:Y23">
    <cfRule type="expression" dxfId="270" priority="271">
      <formula>INDIRECT(ADDRESS(ROW(),COLUMN()))=TRUNC(INDIRECT(ADDRESS(ROW(),COLUMN())))</formula>
    </cfRule>
  </conditionalFormatting>
  <conditionalFormatting sqref="AX23:BA24">
    <cfRule type="expression" dxfId="269" priority="270">
      <formula>INDIRECT(ADDRESS(ROW(),COLUMN()))=TRUNC(INDIRECT(ADDRESS(ROW(),COLUMN())))</formula>
    </cfRule>
  </conditionalFormatting>
  <conditionalFormatting sqref="BC14:BD14">
    <cfRule type="expression" dxfId="268" priority="269">
      <formula>INDIRECT(ADDRESS(ROW(),COLUMN()))=TRUNC(INDIRECT(ADDRESS(ROW(),COLUMN())))</formula>
    </cfRule>
  </conditionalFormatting>
  <conditionalFormatting sqref="Z24">
    <cfRule type="expression" dxfId="267" priority="268">
      <formula>INDIRECT(ADDRESS(ROW(),COLUMN()))=TRUNC(INDIRECT(ADDRESS(ROW(),COLUMN())))</formula>
    </cfRule>
  </conditionalFormatting>
  <conditionalFormatting sqref="Z23">
    <cfRule type="expression" dxfId="266" priority="267">
      <formula>INDIRECT(ADDRESS(ROW(),COLUMN()))=TRUNC(INDIRECT(ADDRESS(ROW(),COLUMN())))</formula>
    </cfRule>
  </conditionalFormatting>
  <conditionalFormatting sqref="AA24:AF24">
    <cfRule type="expression" dxfId="265" priority="266">
      <formula>INDIRECT(ADDRESS(ROW(),COLUMN()))=TRUNC(INDIRECT(ADDRESS(ROW(),COLUMN())))</formula>
    </cfRule>
  </conditionalFormatting>
  <conditionalFormatting sqref="AA23:AF23">
    <cfRule type="expression" dxfId="264" priority="265">
      <formula>INDIRECT(ADDRESS(ROW(),COLUMN()))=TRUNC(INDIRECT(ADDRESS(ROW(),COLUMN())))</formula>
    </cfRule>
  </conditionalFormatting>
  <conditionalFormatting sqref="AG24">
    <cfRule type="expression" dxfId="263" priority="264">
      <formula>INDIRECT(ADDRESS(ROW(),COLUMN()))=TRUNC(INDIRECT(ADDRESS(ROW(),COLUMN())))</formula>
    </cfRule>
  </conditionalFormatting>
  <conditionalFormatting sqref="AG23">
    <cfRule type="expression" dxfId="262" priority="263">
      <formula>INDIRECT(ADDRESS(ROW(),COLUMN()))=TRUNC(INDIRECT(ADDRESS(ROW(),COLUMN())))</formula>
    </cfRule>
  </conditionalFormatting>
  <conditionalFormatting sqref="AH24:AM24">
    <cfRule type="expression" dxfId="261" priority="262">
      <formula>INDIRECT(ADDRESS(ROW(),COLUMN()))=TRUNC(INDIRECT(ADDRESS(ROW(),COLUMN())))</formula>
    </cfRule>
  </conditionalFormatting>
  <conditionalFormatting sqref="AH23:AM23">
    <cfRule type="expression" dxfId="260" priority="261">
      <formula>INDIRECT(ADDRESS(ROW(),COLUMN()))=TRUNC(INDIRECT(ADDRESS(ROW(),COLUMN())))</formula>
    </cfRule>
  </conditionalFormatting>
  <conditionalFormatting sqref="AN24">
    <cfRule type="expression" dxfId="259" priority="260">
      <formula>INDIRECT(ADDRESS(ROW(),COLUMN()))=TRUNC(INDIRECT(ADDRESS(ROW(),COLUMN())))</formula>
    </cfRule>
  </conditionalFormatting>
  <conditionalFormatting sqref="AN23">
    <cfRule type="expression" dxfId="258" priority="259">
      <formula>INDIRECT(ADDRESS(ROW(),COLUMN()))=TRUNC(INDIRECT(ADDRESS(ROW(),COLUMN())))</formula>
    </cfRule>
  </conditionalFormatting>
  <conditionalFormatting sqref="AO24:AT24">
    <cfRule type="expression" dxfId="257" priority="258">
      <formula>INDIRECT(ADDRESS(ROW(),COLUMN()))=TRUNC(INDIRECT(ADDRESS(ROW(),COLUMN())))</formula>
    </cfRule>
  </conditionalFormatting>
  <conditionalFormatting sqref="AO23:AT23">
    <cfRule type="expression" dxfId="256" priority="257">
      <formula>INDIRECT(ADDRESS(ROW(),COLUMN()))=TRUNC(INDIRECT(ADDRESS(ROW(),COLUMN())))</formula>
    </cfRule>
  </conditionalFormatting>
  <conditionalFormatting sqref="AU24">
    <cfRule type="expression" dxfId="255" priority="256">
      <formula>INDIRECT(ADDRESS(ROW(),COLUMN()))=TRUNC(INDIRECT(ADDRESS(ROW(),COLUMN())))</formula>
    </cfRule>
  </conditionalFormatting>
  <conditionalFormatting sqref="AU23">
    <cfRule type="expression" dxfId="254" priority="255">
      <formula>INDIRECT(ADDRESS(ROW(),COLUMN()))=TRUNC(INDIRECT(ADDRESS(ROW(),COLUMN())))</formula>
    </cfRule>
  </conditionalFormatting>
  <conditionalFormatting sqref="AV24:AW24">
    <cfRule type="expression" dxfId="253" priority="254">
      <formula>INDIRECT(ADDRESS(ROW(),COLUMN()))=TRUNC(INDIRECT(ADDRESS(ROW(),COLUMN())))</formula>
    </cfRule>
  </conditionalFormatting>
  <conditionalFormatting sqref="AV23:AW23">
    <cfRule type="expression" dxfId="252" priority="253">
      <formula>INDIRECT(ADDRESS(ROW(),COLUMN()))=TRUNC(INDIRECT(ADDRESS(ROW(),COLUMN())))</formula>
    </cfRule>
  </conditionalFormatting>
  <conditionalFormatting sqref="S27">
    <cfRule type="expression" dxfId="251" priority="252">
      <formula>INDIRECT(ADDRESS(ROW(),COLUMN()))=TRUNC(INDIRECT(ADDRESS(ROW(),COLUMN())))</formula>
    </cfRule>
  </conditionalFormatting>
  <conditionalFormatting sqref="S26">
    <cfRule type="expression" dxfId="250" priority="251">
      <formula>INDIRECT(ADDRESS(ROW(),COLUMN()))=TRUNC(INDIRECT(ADDRESS(ROW(),COLUMN())))</formula>
    </cfRule>
  </conditionalFormatting>
  <conditionalFormatting sqref="T27:Y27">
    <cfRule type="expression" dxfId="249" priority="250">
      <formula>INDIRECT(ADDRESS(ROW(),COLUMN()))=TRUNC(INDIRECT(ADDRESS(ROW(),COLUMN())))</formula>
    </cfRule>
  </conditionalFormatting>
  <conditionalFormatting sqref="T26:Y26">
    <cfRule type="expression" dxfId="248" priority="249">
      <formula>INDIRECT(ADDRESS(ROW(),COLUMN()))=TRUNC(INDIRECT(ADDRESS(ROW(),COLUMN())))</formula>
    </cfRule>
  </conditionalFormatting>
  <conditionalFormatting sqref="AX26:BA27">
    <cfRule type="expression" dxfId="247" priority="248">
      <formula>INDIRECT(ADDRESS(ROW(),COLUMN()))=TRUNC(INDIRECT(ADDRESS(ROW(),COLUMN())))</formula>
    </cfRule>
  </conditionalFormatting>
  <conditionalFormatting sqref="Z27">
    <cfRule type="expression" dxfId="246" priority="247">
      <formula>INDIRECT(ADDRESS(ROW(),COLUMN()))=TRUNC(INDIRECT(ADDRESS(ROW(),COLUMN())))</formula>
    </cfRule>
  </conditionalFormatting>
  <conditionalFormatting sqref="Z26">
    <cfRule type="expression" dxfId="245" priority="246">
      <formula>INDIRECT(ADDRESS(ROW(),COLUMN()))=TRUNC(INDIRECT(ADDRESS(ROW(),COLUMN())))</formula>
    </cfRule>
  </conditionalFormatting>
  <conditionalFormatting sqref="AA27:AF27">
    <cfRule type="expression" dxfId="244" priority="245">
      <formula>INDIRECT(ADDRESS(ROW(),COLUMN()))=TRUNC(INDIRECT(ADDRESS(ROW(),COLUMN())))</formula>
    </cfRule>
  </conditionalFormatting>
  <conditionalFormatting sqref="AA26:AF26">
    <cfRule type="expression" dxfId="243" priority="244">
      <formula>INDIRECT(ADDRESS(ROW(),COLUMN()))=TRUNC(INDIRECT(ADDRESS(ROW(),COLUMN())))</formula>
    </cfRule>
  </conditionalFormatting>
  <conditionalFormatting sqref="AG27">
    <cfRule type="expression" dxfId="242" priority="243">
      <formula>INDIRECT(ADDRESS(ROW(),COLUMN()))=TRUNC(INDIRECT(ADDRESS(ROW(),COLUMN())))</formula>
    </cfRule>
  </conditionalFormatting>
  <conditionalFormatting sqref="AG26">
    <cfRule type="expression" dxfId="241" priority="242">
      <formula>INDIRECT(ADDRESS(ROW(),COLUMN()))=TRUNC(INDIRECT(ADDRESS(ROW(),COLUMN())))</formula>
    </cfRule>
  </conditionalFormatting>
  <conditionalFormatting sqref="AH27:AM27">
    <cfRule type="expression" dxfId="240" priority="241">
      <formula>INDIRECT(ADDRESS(ROW(),COLUMN()))=TRUNC(INDIRECT(ADDRESS(ROW(),COLUMN())))</formula>
    </cfRule>
  </conditionalFormatting>
  <conditionalFormatting sqref="AH26:AM26">
    <cfRule type="expression" dxfId="239" priority="240">
      <formula>INDIRECT(ADDRESS(ROW(),COLUMN()))=TRUNC(INDIRECT(ADDRESS(ROW(),COLUMN())))</formula>
    </cfRule>
  </conditionalFormatting>
  <conditionalFormatting sqref="AN27">
    <cfRule type="expression" dxfId="238" priority="239">
      <formula>INDIRECT(ADDRESS(ROW(),COLUMN()))=TRUNC(INDIRECT(ADDRESS(ROW(),COLUMN())))</formula>
    </cfRule>
  </conditionalFormatting>
  <conditionalFormatting sqref="AN26">
    <cfRule type="expression" dxfId="237" priority="238">
      <formula>INDIRECT(ADDRESS(ROW(),COLUMN()))=TRUNC(INDIRECT(ADDRESS(ROW(),COLUMN())))</formula>
    </cfRule>
  </conditionalFormatting>
  <conditionalFormatting sqref="AO27:AT27">
    <cfRule type="expression" dxfId="236" priority="237">
      <formula>INDIRECT(ADDRESS(ROW(),COLUMN()))=TRUNC(INDIRECT(ADDRESS(ROW(),COLUMN())))</formula>
    </cfRule>
  </conditionalFormatting>
  <conditionalFormatting sqref="AO26:AT26">
    <cfRule type="expression" dxfId="235" priority="236">
      <formula>INDIRECT(ADDRESS(ROW(),COLUMN()))=TRUNC(INDIRECT(ADDRESS(ROW(),COLUMN())))</formula>
    </cfRule>
  </conditionalFormatting>
  <conditionalFormatting sqref="AU27">
    <cfRule type="expression" dxfId="234" priority="235">
      <formula>INDIRECT(ADDRESS(ROW(),COLUMN()))=TRUNC(INDIRECT(ADDRESS(ROW(),COLUMN())))</formula>
    </cfRule>
  </conditionalFormatting>
  <conditionalFormatting sqref="AU26">
    <cfRule type="expression" dxfId="233" priority="234">
      <formula>INDIRECT(ADDRESS(ROW(),COLUMN()))=TRUNC(INDIRECT(ADDRESS(ROW(),COLUMN())))</formula>
    </cfRule>
  </conditionalFormatting>
  <conditionalFormatting sqref="AV27:AW27">
    <cfRule type="expression" dxfId="232" priority="233">
      <formula>INDIRECT(ADDRESS(ROW(),COLUMN()))=TRUNC(INDIRECT(ADDRESS(ROW(),COLUMN())))</formula>
    </cfRule>
  </conditionalFormatting>
  <conditionalFormatting sqref="AV26:AW26">
    <cfRule type="expression" dxfId="231" priority="232">
      <formula>INDIRECT(ADDRESS(ROW(),COLUMN()))=TRUNC(INDIRECT(ADDRESS(ROW(),COLUMN())))</formula>
    </cfRule>
  </conditionalFormatting>
  <conditionalFormatting sqref="S30">
    <cfRule type="expression" dxfId="230" priority="231">
      <formula>INDIRECT(ADDRESS(ROW(),COLUMN()))=TRUNC(INDIRECT(ADDRESS(ROW(),COLUMN())))</formula>
    </cfRule>
  </conditionalFormatting>
  <conditionalFormatting sqref="S29">
    <cfRule type="expression" dxfId="229" priority="230">
      <formula>INDIRECT(ADDRESS(ROW(),COLUMN()))=TRUNC(INDIRECT(ADDRESS(ROW(),COLUMN())))</formula>
    </cfRule>
  </conditionalFormatting>
  <conditionalFormatting sqref="T30:Y30">
    <cfRule type="expression" dxfId="228" priority="229">
      <formula>INDIRECT(ADDRESS(ROW(),COLUMN()))=TRUNC(INDIRECT(ADDRESS(ROW(),COLUMN())))</formula>
    </cfRule>
  </conditionalFormatting>
  <conditionalFormatting sqref="T29:Y29">
    <cfRule type="expression" dxfId="227" priority="228">
      <formula>INDIRECT(ADDRESS(ROW(),COLUMN()))=TRUNC(INDIRECT(ADDRESS(ROW(),COLUMN())))</formula>
    </cfRule>
  </conditionalFormatting>
  <conditionalFormatting sqref="AX29:BA30">
    <cfRule type="expression" dxfId="226" priority="227">
      <formula>INDIRECT(ADDRESS(ROW(),COLUMN()))=TRUNC(INDIRECT(ADDRESS(ROW(),COLUMN())))</formula>
    </cfRule>
  </conditionalFormatting>
  <conditionalFormatting sqref="Z30">
    <cfRule type="expression" dxfId="225" priority="226">
      <formula>INDIRECT(ADDRESS(ROW(),COLUMN()))=TRUNC(INDIRECT(ADDRESS(ROW(),COLUMN())))</formula>
    </cfRule>
  </conditionalFormatting>
  <conditionalFormatting sqref="Z29">
    <cfRule type="expression" dxfId="224" priority="225">
      <formula>INDIRECT(ADDRESS(ROW(),COLUMN()))=TRUNC(INDIRECT(ADDRESS(ROW(),COLUMN())))</formula>
    </cfRule>
  </conditionalFormatting>
  <conditionalFormatting sqref="AA30:AF30">
    <cfRule type="expression" dxfId="223" priority="224">
      <formula>INDIRECT(ADDRESS(ROW(),COLUMN()))=TRUNC(INDIRECT(ADDRESS(ROW(),COLUMN())))</formula>
    </cfRule>
  </conditionalFormatting>
  <conditionalFormatting sqref="AA29:AF29">
    <cfRule type="expression" dxfId="222" priority="223">
      <formula>INDIRECT(ADDRESS(ROW(),COLUMN()))=TRUNC(INDIRECT(ADDRESS(ROW(),COLUMN())))</formula>
    </cfRule>
  </conditionalFormatting>
  <conditionalFormatting sqref="AG30">
    <cfRule type="expression" dxfId="221" priority="222">
      <formula>INDIRECT(ADDRESS(ROW(),COLUMN()))=TRUNC(INDIRECT(ADDRESS(ROW(),COLUMN())))</formula>
    </cfRule>
  </conditionalFormatting>
  <conditionalFormatting sqref="AG29">
    <cfRule type="expression" dxfId="220" priority="221">
      <formula>INDIRECT(ADDRESS(ROW(),COLUMN()))=TRUNC(INDIRECT(ADDRESS(ROW(),COLUMN())))</formula>
    </cfRule>
  </conditionalFormatting>
  <conditionalFormatting sqref="AH30:AM30">
    <cfRule type="expression" dxfId="219" priority="220">
      <formula>INDIRECT(ADDRESS(ROW(),COLUMN()))=TRUNC(INDIRECT(ADDRESS(ROW(),COLUMN())))</formula>
    </cfRule>
  </conditionalFormatting>
  <conditionalFormatting sqref="AH29:AM29">
    <cfRule type="expression" dxfId="218" priority="219">
      <formula>INDIRECT(ADDRESS(ROW(),COLUMN()))=TRUNC(INDIRECT(ADDRESS(ROW(),COLUMN())))</formula>
    </cfRule>
  </conditionalFormatting>
  <conditionalFormatting sqref="AN30">
    <cfRule type="expression" dxfId="217" priority="218">
      <formula>INDIRECT(ADDRESS(ROW(),COLUMN()))=TRUNC(INDIRECT(ADDRESS(ROW(),COLUMN())))</formula>
    </cfRule>
  </conditionalFormatting>
  <conditionalFormatting sqref="AN29">
    <cfRule type="expression" dxfId="216" priority="217">
      <formula>INDIRECT(ADDRESS(ROW(),COLUMN()))=TRUNC(INDIRECT(ADDRESS(ROW(),COLUMN())))</formula>
    </cfRule>
  </conditionalFormatting>
  <conditionalFormatting sqref="AO30:AT30">
    <cfRule type="expression" dxfId="215" priority="216">
      <formula>INDIRECT(ADDRESS(ROW(),COLUMN()))=TRUNC(INDIRECT(ADDRESS(ROW(),COLUMN())))</formula>
    </cfRule>
  </conditionalFormatting>
  <conditionalFormatting sqref="AO29:AT29">
    <cfRule type="expression" dxfId="214" priority="215">
      <formula>INDIRECT(ADDRESS(ROW(),COLUMN()))=TRUNC(INDIRECT(ADDRESS(ROW(),COLUMN())))</formula>
    </cfRule>
  </conditionalFormatting>
  <conditionalFormatting sqref="AU30">
    <cfRule type="expression" dxfId="213" priority="214">
      <formula>INDIRECT(ADDRESS(ROW(),COLUMN()))=TRUNC(INDIRECT(ADDRESS(ROW(),COLUMN())))</formula>
    </cfRule>
  </conditionalFormatting>
  <conditionalFormatting sqref="AU29">
    <cfRule type="expression" dxfId="212" priority="213">
      <formula>INDIRECT(ADDRESS(ROW(),COLUMN()))=TRUNC(INDIRECT(ADDRESS(ROW(),COLUMN())))</formula>
    </cfRule>
  </conditionalFormatting>
  <conditionalFormatting sqref="AV30:AW30">
    <cfRule type="expression" dxfId="211" priority="212">
      <formula>INDIRECT(ADDRESS(ROW(),COLUMN()))=TRUNC(INDIRECT(ADDRESS(ROW(),COLUMN())))</formula>
    </cfRule>
  </conditionalFormatting>
  <conditionalFormatting sqref="AV29:AW29">
    <cfRule type="expression" dxfId="210" priority="211">
      <formula>INDIRECT(ADDRESS(ROW(),COLUMN()))=TRUNC(INDIRECT(ADDRESS(ROW(),COLUMN())))</formula>
    </cfRule>
  </conditionalFormatting>
  <conditionalFormatting sqref="S33">
    <cfRule type="expression" dxfId="209" priority="210">
      <formula>INDIRECT(ADDRESS(ROW(),COLUMN()))=TRUNC(INDIRECT(ADDRESS(ROW(),COLUMN())))</formula>
    </cfRule>
  </conditionalFormatting>
  <conditionalFormatting sqref="S32">
    <cfRule type="expression" dxfId="208" priority="209">
      <formula>INDIRECT(ADDRESS(ROW(),COLUMN()))=TRUNC(INDIRECT(ADDRESS(ROW(),COLUMN())))</formula>
    </cfRule>
  </conditionalFormatting>
  <conditionalFormatting sqref="T33:Y33">
    <cfRule type="expression" dxfId="207" priority="208">
      <formula>INDIRECT(ADDRESS(ROW(),COLUMN()))=TRUNC(INDIRECT(ADDRESS(ROW(),COLUMN())))</formula>
    </cfRule>
  </conditionalFormatting>
  <conditionalFormatting sqref="T32:Y32">
    <cfRule type="expression" dxfId="206" priority="207">
      <formula>INDIRECT(ADDRESS(ROW(),COLUMN()))=TRUNC(INDIRECT(ADDRESS(ROW(),COLUMN())))</formula>
    </cfRule>
  </conditionalFormatting>
  <conditionalFormatting sqref="AX32:BA33">
    <cfRule type="expression" dxfId="205" priority="206">
      <formula>INDIRECT(ADDRESS(ROW(),COLUMN()))=TRUNC(INDIRECT(ADDRESS(ROW(),COLUMN())))</formula>
    </cfRule>
  </conditionalFormatting>
  <conditionalFormatting sqref="Z33">
    <cfRule type="expression" dxfId="204" priority="205">
      <formula>INDIRECT(ADDRESS(ROW(),COLUMN()))=TRUNC(INDIRECT(ADDRESS(ROW(),COLUMN())))</formula>
    </cfRule>
  </conditionalFormatting>
  <conditionalFormatting sqref="Z32">
    <cfRule type="expression" dxfId="203" priority="204">
      <formula>INDIRECT(ADDRESS(ROW(),COLUMN()))=TRUNC(INDIRECT(ADDRESS(ROW(),COLUMN())))</formula>
    </cfRule>
  </conditionalFormatting>
  <conditionalFormatting sqref="AA33:AF33">
    <cfRule type="expression" dxfId="202" priority="203">
      <formula>INDIRECT(ADDRESS(ROW(),COLUMN()))=TRUNC(INDIRECT(ADDRESS(ROW(),COLUMN())))</formula>
    </cfRule>
  </conditionalFormatting>
  <conditionalFormatting sqref="AA32:AF32">
    <cfRule type="expression" dxfId="201" priority="202">
      <formula>INDIRECT(ADDRESS(ROW(),COLUMN()))=TRUNC(INDIRECT(ADDRESS(ROW(),COLUMN())))</formula>
    </cfRule>
  </conditionalFormatting>
  <conditionalFormatting sqref="AG33">
    <cfRule type="expression" dxfId="200" priority="201">
      <formula>INDIRECT(ADDRESS(ROW(),COLUMN()))=TRUNC(INDIRECT(ADDRESS(ROW(),COLUMN())))</formula>
    </cfRule>
  </conditionalFormatting>
  <conditionalFormatting sqref="AG32">
    <cfRule type="expression" dxfId="199" priority="200">
      <formula>INDIRECT(ADDRESS(ROW(),COLUMN()))=TRUNC(INDIRECT(ADDRESS(ROW(),COLUMN())))</formula>
    </cfRule>
  </conditionalFormatting>
  <conditionalFormatting sqref="AH33:AM33">
    <cfRule type="expression" dxfId="198" priority="199">
      <formula>INDIRECT(ADDRESS(ROW(),COLUMN()))=TRUNC(INDIRECT(ADDRESS(ROW(),COLUMN())))</formula>
    </cfRule>
  </conditionalFormatting>
  <conditionalFormatting sqref="AH32:AM32">
    <cfRule type="expression" dxfId="197" priority="198">
      <formula>INDIRECT(ADDRESS(ROW(),COLUMN()))=TRUNC(INDIRECT(ADDRESS(ROW(),COLUMN())))</formula>
    </cfRule>
  </conditionalFormatting>
  <conditionalFormatting sqref="AN33">
    <cfRule type="expression" dxfId="196" priority="197">
      <formula>INDIRECT(ADDRESS(ROW(),COLUMN()))=TRUNC(INDIRECT(ADDRESS(ROW(),COLUMN())))</formula>
    </cfRule>
  </conditionalFormatting>
  <conditionalFormatting sqref="AN32">
    <cfRule type="expression" dxfId="195" priority="196">
      <formula>INDIRECT(ADDRESS(ROW(),COLUMN()))=TRUNC(INDIRECT(ADDRESS(ROW(),COLUMN())))</formula>
    </cfRule>
  </conditionalFormatting>
  <conditionalFormatting sqref="AO33:AT33">
    <cfRule type="expression" dxfId="194" priority="195">
      <formula>INDIRECT(ADDRESS(ROW(),COLUMN()))=TRUNC(INDIRECT(ADDRESS(ROW(),COLUMN())))</formula>
    </cfRule>
  </conditionalFormatting>
  <conditionalFormatting sqref="AO32:AT32">
    <cfRule type="expression" dxfId="193" priority="194">
      <formula>INDIRECT(ADDRESS(ROW(),COLUMN()))=TRUNC(INDIRECT(ADDRESS(ROW(),COLUMN())))</formula>
    </cfRule>
  </conditionalFormatting>
  <conditionalFormatting sqref="AU33">
    <cfRule type="expression" dxfId="192" priority="193">
      <formula>INDIRECT(ADDRESS(ROW(),COLUMN()))=TRUNC(INDIRECT(ADDRESS(ROW(),COLUMN())))</formula>
    </cfRule>
  </conditionalFormatting>
  <conditionalFormatting sqref="AU32">
    <cfRule type="expression" dxfId="191" priority="192">
      <formula>INDIRECT(ADDRESS(ROW(),COLUMN()))=TRUNC(INDIRECT(ADDRESS(ROW(),COLUMN())))</formula>
    </cfRule>
  </conditionalFormatting>
  <conditionalFormatting sqref="AV33:AW33">
    <cfRule type="expression" dxfId="190" priority="191">
      <formula>INDIRECT(ADDRESS(ROW(),COLUMN()))=TRUNC(INDIRECT(ADDRESS(ROW(),COLUMN())))</formula>
    </cfRule>
  </conditionalFormatting>
  <conditionalFormatting sqref="AV32:AW32">
    <cfRule type="expression" dxfId="189" priority="190">
      <formula>INDIRECT(ADDRESS(ROW(),COLUMN()))=TRUNC(INDIRECT(ADDRESS(ROW(),COLUMN())))</formula>
    </cfRule>
  </conditionalFormatting>
  <conditionalFormatting sqref="S36">
    <cfRule type="expression" dxfId="188" priority="189">
      <formula>INDIRECT(ADDRESS(ROW(),COLUMN()))=TRUNC(INDIRECT(ADDRESS(ROW(),COLUMN())))</formula>
    </cfRule>
  </conditionalFormatting>
  <conditionalFormatting sqref="S35">
    <cfRule type="expression" dxfId="187" priority="188">
      <formula>INDIRECT(ADDRESS(ROW(),COLUMN()))=TRUNC(INDIRECT(ADDRESS(ROW(),COLUMN())))</formula>
    </cfRule>
  </conditionalFormatting>
  <conditionalFormatting sqref="T36:Y36">
    <cfRule type="expression" dxfId="186" priority="187">
      <formula>INDIRECT(ADDRESS(ROW(),COLUMN()))=TRUNC(INDIRECT(ADDRESS(ROW(),COLUMN())))</formula>
    </cfRule>
  </conditionalFormatting>
  <conditionalFormatting sqref="T35:Y35">
    <cfRule type="expression" dxfId="185" priority="186">
      <formula>INDIRECT(ADDRESS(ROW(),COLUMN()))=TRUNC(INDIRECT(ADDRESS(ROW(),COLUMN())))</formula>
    </cfRule>
  </conditionalFormatting>
  <conditionalFormatting sqref="AX35:BA36">
    <cfRule type="expression" dxfId="184" priority="185">
      <formula>INDIRECT(ADDRESS(ROW(),COLUMN()))=TRUNC(INDIRECT(ADDRESS(ROW(),COLUMN())))</formula>
    </cfRule>
  </conditionalFormatting>
  <conditionalFormatting sqref="Z36">
    <cfRule type="expression" dxfId="183" priority="184">
      <formula>INDIRECT(ADDRESS(ROW(),COLUMN()))=TRUNC(INDIRECT(ADDRESS(ROW(),COLUMN())))</formula>
    </cfRule>
  </conditionalFormatting>
  <conditionalFormatting sqref="Z35">
    <cfRule type="expression" dxfId="182" priority="183">
      <formula>INDIRECT(ADDRESS(ROW(),COLUMN()))=TRUNC(INDIRECT(ADDRESS(ROW(),COLUMN())))</formula>
    </cfRule>
  </conditionalFormatting>
  <conditionalFormatting sqref="AA36:AF36">
    <cfRule type="expression" dxfId="181" priority="182">
      <formula>INDIRECT(ADDRESS(ROW(),COLUMN()))=TRUNC(INDIRECT(ADDRESS(ROW(),COLUMN())))</formula>
    </cfRule>
  </conditionalFormatting>
  <conditionalFormatting sqref="AA35:AF35">
    <cfRule type="expression" dxfId="180" priority="181">
      <formula>INDIRECT(ADDRESS(ROW(),COLUMN()))=TRUNC(INDIRECT(ADDRESS(ROW(),COLUMN())))</formula>
    </cfRule>
  </conditionalFormatting>
  <conditionalFormatting sqref="AG36">
    <cfRule type="expression" dxfId="179" priority="180">
      <formula>INDIRECT(ADDRESS(ROW(),COLUMN()))=TRUNC(INDIRECT(ADDRESS(ROW(),COLUMN())))</formula>
    </cfRule>
  </conditionalFormatting>
  <conditionalFormatting sqref="AG35">
    <cfRule type="expression" dxfId="178" priority="179">
      <formula>INDIRECT(ADDRESS(ROW(),COLUMN()))=TRUNC(INDIRECT(ADDRESS(ROW(),COLUMN())))</formula>
    </cfRule>
  </conditionalFormatting>
  <conditionalFormatting sqref="AH36:AM36">
    <cfRule type="expression" dxfId="177" priority="178">
      <formula>INDIRECT(ADDRESS(ROW(),COLUMN()))=TRUNC(INDIRECT(ADDRESS(ROW(),COLUMN())))</formula>
    </cfRule>
  </conditionalFormatting>
  <conditionalFormatting sqref="AH35:AM35">
    <cfRule type="expression" dxfId="176" priority="177">
      <formula>INDIRECT(ADDRESS(ROW(),COLUMN()))=TRUNC(INDIRECT(ADDRESS(ROW(),COLUMN())))</formula>
    </cfRule>
  </conditionalFormatting>
  <conditionalFormatting sqref="AN36">
    <cfRule type="expression" dxfId="175" priority="176">
      <formula>INDIRECT(ADDRESS(ROW(),COLUMN()))=TRUNC(INDIRECT(ADDRESS(ROW(),COLUMN())))</formula>
    </cfRule>
  </conditionalFormatting>
  <conditionalFormatting sqref="AN35">
    <cfRule type="expression" dxfId="174" priority="175">
      <formula>INDIRECT(ADDRESS(ROW(),COLUMN()))=TRUNC(INDIRECT(ADDRESS(ROW(),COLUMN())))</formula>
    </cfRule>
  </conditionalFormatting>
  <conditionalFormatting sqref="AO36:AT36">
    <cfRule type="expression" dxfId="173" priority="174">
      <formula>INDIRECT(ADDRESS(ROW(),COLUMN()))=TRUNC(INDIRECT(ADDRESS(ROW(),COLUMN())))</formula>
    </cfRule>
  </conditionalFormatting>
  <conditionalFormatting sqref="AO35:AT35">
    <cfRule type="expression" dxfId="172" priority="173">
      <formula>INDIRECT(ADDRESS(ROW(),COLUMN()))=TRUNC(INDIRECT(ADDRESS(ROW(),COLUMN())))</formula>
    </cfRule>
  </conditionalFormatting>
  <conditionalFormatting sqref="AU36">
    <cfRule type="expression" dxfId="171" priority="172">
      <formula>INDIRECT(ADDRESS(ROW(),COLUMN()))=TRUNC(INDIRECT(ADDRESS(ROW(),COLUMN())))</formula>
    </cfRule>
  </conditionalFormatting>
  <conditionalFormatting sqref="AU35">
    <cfRule type="expression" dxfId="170" priority="171">
      <formula>INDIRECT(ADDRESS(ROW(),COLUMN()))=TRUNC(INDIRECT(ADDRESS(ROW(),COLUMN())))</formula>
    </cfRule>
  </conditionalFormatting>
  <conditionalFormatting sqref="AV36:AW36">
    <cfRule type="expression" dxfId="169" priority="170">
      <formula>INDIRECT(ADDRESS(ROW(),COLUMN()))=TRUNC(INDIRECT(ADDRESS(ROW(),COLUMN())))</formula>
    </cfRule>
  </conditionalFormatting>
  <conditionalFormatting sqref="AV35:AW35">
    <cfRule type="expression" dxfId="168" priority="169">
      <formula>INDIRECT(ADDRESS(ROW(),COLUMN()))=TRUNC(INDIRECT(ADDRESS(ROW(),COLUMN())))</formula>
    </cfRule>
  </conditionalFormatting>
  <conditionalFormatting sqref="S39">
    <cfRule type="expression" dxfId="167" priority="168">
      <formula>INDIRECT(ADDRESS(ROW(),COLUMN()))=TRUNC(INDIRECT(ADDRESS(ROW(),COLUMN())))</formula>
    </cfRule>
  </conditionalFormatting>
  <conditionalFormatting sqref="S38">
    <cfRule type="expression" dxfId="166" priority="167">
      <formula>INDIRECT(ADDRESS(ROW(),COLUMN()))=TRUNC(INDIRECT(ADDRESS(ROW(),COLUMN())))</formula>
    </cfRule>
  </conditionalFormatting>
  <conditionalFormatting sqref="T39:Y39">
    <cfRule type="expression" dxfId="165" priority="166">
      <formula>INDIRECT(ADDRESS(ROW(),COLUMN()))=TRUNC(INDIRECT(ADDRESS(ROW(),COLUMN())))</formula>
    </cfRule>
  </conditionalFormatting>
  <conditionalFormatting sqref="T38:Y38">
    <cfRule type="expression" dxfId="164" priority="165">
      <formula>INDIRECT(ADDRESS(ROW(),COLUMN()))=TRUNC(INDIRECT(ADDRESS(ROW(),COLUMN())))</formula>
    </cfRule>
  </conditionalFormatting>
  <conditionalFormatting sqref="AX38:BA39">
    <cfRule type="expression" dxfId="163" priority="164">
      <formula>INDIRECT(ADDRESS(ROW(),COLUMN()))=TRUNC(INDIRECT(ADDRESS(ROW(),COLUMN())))</formula>
    </cfRule>
  </conditionalFormatting>
  <conditionalFormatting sqref="Z39">
    <cfRule type="expression" dxfId="162" priority="163">
      <formula>INDIRECT(ADDRESS(ROW(),COLUMN()))=TRUNC(INDIRECT(ADDRESS(ROW(),COLUMN())))</formula>
    </cfRule>
  </conditionalFormatting>
  <conditionalFormatting sqref="Z38">
    <cfRule type="expression" dxfId="161" priority="162">
      <formula>INDIRECT(ADDRESS(ROW(),COLUMN()))=TRUNC(INDIRECT(ADDRESS(ROW(),COLUMN())))</formula>
    </cfRule>
  </conditionalFormatting>
  <conditionalFormatting sqref="AA39:AF39">
    <cfRule type="expression" dxfId="160" priority="161">
      <formula>INDIRECT(ADDRESS(ROW(),COLUMN()))=TRUNC(INDIRECT(ADDRESS(ROW(),COLUMN())))</formula>
    </cfRule>
  </conditionalFormatting>
  <conditionalFormatting sqref="AA38:AF38">
    <cfRule type="expression" dxfId="159" priority="160">
      <formula>INDIRECT(ADDRESS(ROW(),COLUMN()))=TRUNC(INDIRECT(ADDRESS(ROW(),COLUMN())))</formula>
    </cfRule>
  </conditionalFormatting>
  <conditionalFormatting sqref="AG39">
    <cfRule type="expression" dxfId="158" priority="159">
      <formula>INDIRECT(ADDRESS(ROW(),COLUMN()))=TRUNC(INDIRECT(ADDRESS(ROW(),COLUMN())))</formula>
    </cfRule>
  </conditionalFormatting>
  <conditionalFormatting sqref="AG38">
    <cfRule type="expression" dxfId="157" priority="158">
      <formula>INDIRECT(ADDRESS(ROW(),COLUMN()))=TRUNC(INDIRECT(ADDRESS(ROW(),COLUMN())))</formula>
    </cfRule>
  </conditionalFormatting>
  <conditionalFormatting sqref="AH39:AM39">
    <cfRule type="expression" dxfId="156" priority="157">
      <formula>INDIRECT(ADDRESS(ROW(),COLUMN()))=TRUNC(INDIRECT(ADDRESS(ROW(),COLUMN())))</formula>
    </cfRule>
  </conditionalFormatting>
  <conditionalFormatting sqref="AH38:AM38">
    <cfRule type="expression" dxfId="155" priority="156">
      <formula>INDIRECT(ADDRESS(ROW(),COLUMN()))=TRUNC(INDIRECT(ADDRESS(ROW(),COLUMN())))</formula>
    </cfRule>
  </conditionalFormatting>
  <conditionalFormatting sqref="AN39">
    <cfRule type="expression" dxfId="154" priority="155">
      <formula>INDIRECT(ADDRESS(ROW(),COLUMN()))=TRUNC(INDIRECT(ADDRESS(ROW(),COLUMN())))</formula>
    </cfRule>
  </conditionalFormatting>
  <conditionalFormatting sqref="AN38">
    <cfRule type="expression" dxfId="153" priority="154">
      <formula>INDIRECT(ADDRESS(ROW(),COLUMN()))=TRUNC(INDIRECT(ADDRESS(ROW(),COLUMN())))</formula>
    </cfRule>
  </conditionalFormatting>
  <conditionalFormatting sqref="AO39:AT39">
    <cfRule type="expression" dxfId="152" priority="153">
      <formula>INDIRECT(ADDRESS(ROW(),COLUMN()))=TRUNC(INDIRECT(ADDRESS(ROW(),COLUMN())))</formula>
    </cfRule>
  </conditionalFormatting>
  <conditionalFormatting sqref="AO38:AT38">
    <cfRule type="expression" dxfId="151" priority="152">
      <formula>INDIRECT(ADDRESS(ROW(),COLUMN()))=TRUNC(INDIRECT(ADDRESS(ROW(),COLUMN())))</formula>
    </cfRule>
  </conditionalFormatting>
  <conditionalFormatting sqref="AU39">
    <cfRule type="expression" dxfId="150" priority="151">
      <formula>INDIRECT(ADDRESS(ROW(),COLUMN()))=TRUNC(INDIRECT(ADDRESS(ROW(),COLUMN())))</formula>
    </cfRule>
  </conditionalFormatting>
  <conditionalFormatting sqref="AU38">
    <cfRule type="expression" dxfId="149" priority="150">
      <formula>INDIRECT(ADDRESS(ROW(),COLUMN()))=TRUNC(INDIRECT(ADDRESS(ROW(),COLUMN())))</formula>
    </cfRule>
  </conditionalFormatting>
  <conditionalFormatting sqref="AV39:AW39">
    <cfRule type="expression" dxfId="148" priority="149">
      <formula>INDIRECT(ADDRESS(ROW(),COLUMN()))=TRUNC(INDIRECT(ADDRESS(ROW(),COLUMN())))</formula>
    </cfRule>
  </conditionalFormatting>
  <conditionalFormatting sqref="AV38:AW38">
    <cfRule type="expression" dxfId="147" priority="148">
      <formula>INDIRECT(ADDRESS(ROW(),COLUMN()))=TRUNC(INDIRECT(ADDRESS(ROW(),COLUMN())))</formula>
    </cfRule>
  </conditionalFormatting>
  <conditionalFormatting sqref="S42">
    <cfRule type="expression" dxfId="146" priority="147">
      <formula>INDIRECT(ADDRESS(ROW(),COLUMN()))=TRUNC(INDIRECT(ADDRESS(ROW(),COLUMN())))</formula>
    </cfRule>
  </conditionalFormatting>
  <conditionalFormatting sqref="S41">
    <cfRule type="expression" dxfId="145" priority="146">
      <formula>INDIRECT(ADDRESS(ROW(),COLUMN()))=TRUNC(INDIRECT(ADDRESS(ROW(),COLUMN())))</formula>
    </cfRule>
  </conditionalFormatting>
  <conditionalFormatting sqref="T42:Y42">
    <cfRule type="expression" dxfId="144" priority="145">
      <formula>INDIRECT(ADDRESS(ROW(),COLUMN()))=TRUNC(INDIRECT(ADDRESS(ROW(),COLUMN())))</formula>
    </cfRule>
  </conditionalFormatting>
  <conditionalFormatting sqref="T41:Y41">
    <cfRule type="expression" dxfId="143" priority="144">
      <formula>INDIRECT(ADDRESS(ROW(),COLUMN()))=TRUNC(INDIRECT(ADDRESS(ROW(),COLUMN())))</formula>
    </cfRule>
  </conditionalFormatting>
  <conditionalFormatting sqref="AX41:BA42">
    <cfRule type="expression" dxfId="142" priority="143">
      <formula>INDIRECT(ADDRESS(ROW(),COLUMN()))=TRUNC(INDIRECT(ADDRESS(ROW(),COLUMN())))</formula>
    </cfRule>
  </conditionalFormatting>
  <conditionalFormatting sqref="Z42">
    <cfRule type="expression" dxfId="141" priority="142">
      <formula>INDIRECT(ADDRESS(ROW(),COLUMN()))=TRUNC(INDIRECT(ADDRESS(ROW(),COLUMN())))</formula>
    </cfRule>
  </conditionalFormatting>
  <conditionalFormatting sqref="Z41">
    <cfRule type="expression" dxfId="140" priority="141">
      <formula>INDIRECT(ADDRESS(ROW(),COLUMN()))=TRUNC(INDIRECT(ADDRESS(ROW(),COLUMN())))</formula>
    </cfRule>
  </conditionalFormatting>
  <conditionalFormatting sqref="AA42:AF42">
    <cfRule type="expression" dxfId="139" priority="140">
      <formula>INDIRECT(ADDRESS(ROW(),COLUMN()))=TRUNC(INDIRECT(ADDRESS(ROW(),COLUMN())))</formula>
    </cfRule>
  </conditionalFormatting>
  <conditionalFormatting sqref="AA41:AF41">
    <cfRule type="expression" dxfId="138" priority="139">
      <formula>INDIRECT(ADDRESS(ROW(),COLUMN()))=TRUNC(INDIRECT(ADDRESS(ROW(),COLUMN())))</formula>
    </cfRule>
  </conditionalFormatting>
  <conditionalFormatting sqref="AG42">
    <cfRule type="expression" dxfId="137" priority="138">
      <formula>INDIRECT(ADDRESS(ROW(),COLUMN()))=TRUNC(INDIRECT(ADDRESS(ROW(),COLUMN())))</formula>
    </cfRule>
  </conditionalFormatting>
  <conditionalFormatting sqref="AG41">
    <cfRule type="expression" dxfId="136" priority="137">
      <formula>INDIRECT(ADDRESS(ROW(),COLUMN()))=TRUNC(INDIRECT(ADDRESS(ROW(),COLUMN())))</formula>
    </cfRule>
  </conditionalFormatting>
  <conditionalFormatting sqref="AH42:AM42">
    <cfRule type="expression" dxfId="135" priority="136">
      <formula>INDIRECT(ADDRESS(ROW(),COLUMN()))=TRUNC(INDIRECT(ADDRESS(ROW(),COLUMN())))</formula>
    </cfRule>
  </conditionalFormatting>
  <conditionalFormatting sqref="AH41:AM41">
    <cfRule type="expression" dxfId="134" priority="135">
      <formula>INDIRECT(ADDRESS(ROW(),COLUMN()))=TRUNC(INDIRECT(ADDRESS(ROW(),COLUMN())))</formula>
    </cfRule>
  </conditionalFormatting>
  <conditionalFormatting sqref="AN42">
    <cfRule type="expression" dxfId="133" priority="134">
      <formula>INDIRECT(ADDRESS(ROW(),COLUMN()))=TRUNC(INDIRECT(ADDRESS(ROW(),COLUMN())))</formula>
    </cfRule>
  </conditionalFormatting>
  <conditionalFormatting sqref="AN41">
    <cfRule type="expression" dxfId="132" priority="133">
      <formula>INDIRECT(ADDRESS(ROW(),COLUMN()))=TRUNC(INDIRECT(ADDRESS(ROW(),COLUMN())))</formula>
    </cfRule>
  </conditionalFormatting>
  <conditionalFormatting sqref="AO42:AT42">
    <cfRule type="expression" dxfId="131" priority="132">
      <formula>INDIRECT(ADDRESS(ROW(),COLUMN()))=TRUNC(INDIRECT(ADDRESS(ROW(),COLUMN())))</formula>
    </cfRule>
  </conditionalFormatting>
  <conditionalFormatting sqref="AO41:AT41">
    <cfRule type="expression" dxfId="130" priority="131">
      <formula>INDIRECT(ADDRESS(ROW(),COLUMN()))=TRUNC(INDIRECT(ADDRESS(ROW(),COLUMN())))</formula>
    </cfRule>
  </conditionalFormatting>
  <conditionalFormatting sqref="AU42">
    <cfRule type="expression" dxfId="129" priority="130">
      <formula>INDIRECT(ADDRESS(ROW(),COLUMN()))=TRUNC(INDIRECT(ADDRESS(ROW(),COLUMN())))</formula>
    </cfRule>
  </conditionalFormatting>
  <conditionalFormatting sqref="AU41">
    <cfRule type="expression" dxfId="128" priority="129">
      <formula>INDIRECT(ADDRESS(ROW(),COLUMN()))=TRUNC(INDIRECT(ADDRESS(ROW(),COLUMN())))</formula>
    </cfRule>
  </conditionalFormatting>
  <conditionalFormatting sqref="AV42:AW42">
    <cfRule type="expression" dxfId="127" priority="128">
      <formula>INDIRECT(ADDRESS(ROW(),COLUMN()))=TRUNC(INDIRECT(ADDRESS(ROW(),COLUMN())))</formula>
    </cfRule>
  </conditionalFormatting>
  <conditionalFormatting sqref="AV41:AW41">
    <cfRule type="expression" dxfId="126" priority="127">
      <formula>INDIRECT(ADDRESS(ROW(),COLUMN()))=TRUNC(INDIRECT(ADDRESS(ROW(),COLUMN())))</formula>
    </cfRule>
  </conditionalFormatting>
  <conditionalFormatting sqref="S45">
    <cfRule type="expression" dxfId="125" priority="126">
      <formula>INDIRECT(ADDRESS(ROW(),COLUMN()))=TRUNC(INDIRECT(ADDRESS(ROW(),COLUMN())))</formula>
    </cfRule>
  </conditionalFormatting>
  <conditionalFormatting sqref="S44">
    <cfRule type="expression" dxfId="124" priority="125">
      <formula>INDIRECT(ADDRESS(ROW(),COLUMN()))=TRUNC(INDIRECT(ADDRESS(ROW(),COLUMN())))</formula>
    </cfRule>
  </conditionalFormatting>
  <conditionalFormatting sqref="T45:Y45">
    <cfRule type="expression" dxfId="123" priority="124">
      <formula>INDIRECT(ADDRESS(ROW(),COLUMN()))=TRUNC(INDIRECT(ADDRESS(ROW(),COLUMN())))</formula>
    </cfRule>
  </conditionalFormatting>
  <conditionalFormatting sqref="T44:Y44">
    <cfRule type="expression" dxfId="122" priority="123">
      <formula>INDIRECT(ADDRESS(ROW(),COLUMN()))=TRUNC(INDIRECT(ADDRESS(ROW(),COLUMN())))</formula>
    </cfRule>
  </conditionalFormatting>
  <conditionalFormatting sqref="AX44:BA45">
    <cfRule type="expression" dxfId="121" priority="122">
      <formula>INDIRECT(ADDRESS(ROW(),COLUMN()))=TRUNC(INDIRECT(ADDRESS(ROW(),COLUMN())))</formula>
    </cfRule>
  </conditionalFormatting>
  <conditionalFormatting sqref="Z45">
    <cfRule type="expression" dxfId="120" priority="121">
      <formula>INDIRECT(ADDRESS(ROW(),COLUMN()))=TRUNC(INDIRECT(ADDRESS(ROW(),COLUMN())))</formula>
    </cfRule>
  </conditionalFormatting>
  <conditionalFormatting sqref="Z44">
    <cfRule type="expression" dxfId="119" priority="120">
      <formula>INDIRECT(ADDRESS(ROW(),COLUMN()))=TRUNC(INDIRECT(ADDRESS(ROW(),COLUMN())))</formula>
    </cfRule>
  </conditionalFormatting>
  <conditionalFormatting sqref="AA45:AF45">
    <cfRule type="expression" dxfId="118" priority="119">
      <formula>INDIRECT(ADDRESS(ROW(),COLUMN()))=TRUNC(INDIRECT(ADDRESS(ROW(),COLUMN())))</formula>
    </cfRule>
  </conditionalFormatting>
  <conditionalFormatting sqref="AA44:AF44">
    <cfRule type="expression" dxfId="117" priority="118">
      <formula>INDIRECT(ADDRESS(ROW(),COLUMN()))=TRUNC(INDIRECT(ADDRESS(ROW(),COLUMN())))</formula>
    </cfRule>
  </conditionalFormatting>
  <conditionalFormatting sqref="AG45">
    <cfRule type="expression" dxfId="116" priority="117">
      <formula>INDIRECT(ADDRESS(ROW(),COLUMN()))=TRUNC(INDIRECT(ADDRESS(ROW(),COLUMN())))</formula>
    </cfRule>
  </conditionalFormatting>
  <conditionalFormatting sqref="AG44">
    <cfRule type="expression" dxfId="115" priority="116">
      <formula>INDIRECT(ADDRESS(ROW(),COLUMN()))=TRUNC(INDIRECT(ADDRESS(ROW(),COLUMN())))</formula>
    </cfRule>
  </conditionalFormatting>
  <conditionalFormatting sqref="AH45:AM45">
    <cfRule type="expression" dxfId="114" priority="115">
      <formula>INDIRECT(ADDRESS(ROW(),COLUMN()))=TRUNC(INDIRECT(ADDRESS(ROW(),COLUMN())))</formula>
    </cfRule>
  </conditionalFormatting>
  <conditionalFormatting sqref="AH44:AM44">
    <cfRule type="expression" dxfId="113" priority="114">
      <formula>INDIRECT(ADDRESS(ROW(),COLUMN()))=TRUNC(INDIRECT(ADDRESS(ROW(),COLUMN())))</formula>
    </cfRule>
  </conditionalFormatting>
  <conditionalFormatting sqref="AN45">
    <cfRule type="expression" dxfId="112" priority="113">
      <formula>INDIRECT(ADDRESS(ROW(),COLUMN()))=TRUNC(INDIRECT(ADDRESS(ROW(),COLUMN())))</formula>
    </cfRule>
  </conditionalFormatting>
  <conditionalFormatting sqref="AN44">
    <cfRule type="expression" dxfId="111" priority="112">
      <formula>INDIRECT(ADDRESS(ROW(),COLUMN()))=TRUNC(INDIRECT(ADDRESS(ROW(),COLUMN())))</formula>
    </cfRule>
  </conditionalFormatting>
  <conditionalFormatting sqref="AO45:AT45">
    <cfRule type="expression" dxfId="110" priority="111">
      <formula>INDIRECT(ADDRESS(ROW(),COLUMN()))=TRUNC(INDIRECT(ADDRESS(ROW(),COLUMN())))</formula>
    </cfRule>
  </conditionalFormatting>
  <conditionalFormatting sqref="AO44:AT44">
    <cfRule type="expression" dxfId="109" priority="110">
      <formula>INDIRECT(ADDRESS(ROW(),COLUMN()))=TRUNC(INDIRECT(ADDRESS(ROW(),COLUMN())))</formula>
    </cfRule>
  </conditionalFormatting>
  <conditionalFormatting sqref="AU45">
    <cfRule type="expression" dxfId="108" priority="109">
      <formula>INDIRECT(ADDRESS(ROW(),COLUMN()))=TRUNC(INDIRECT(ADDRESS(ROW(),COLUMN())))</formula>
    </cfRule>
  </conditionalFormatting>
  <conditionalFormatting sqref="AU44">
    <cfRule type="expression" dxfId="107" priority="108">
      <formula>INDIRECT(ADDRESS(ROW(),COLUMN()))=TRUNC(INDIRECT(ADDRESS(ROW(),COLUMN())))</formula>
    </cfRule>
  </conditionalFormatting>
  <conditionalFormatting sqref="AV45:AW45">
    <cfRule type="expression" dxfId="106" priority="107">
      <formula>INDIRECT(ADDRESS(ROW(),COLUMN()))=TRUNC(INDIRECT(ADDRESS(ROW(),COLUMN())))</formula>
    </cfRule>
  </conditionalFormatting>
  <conditionalFormatting sqref="AV44:AW44">
    <cfRule type="expression" dxfId="105" priority="106">
      <formula>INDIRECT(ADDRESS(ROW(),COLUMN()))=TRUNC(INDIRECT(ADDRESS(ROW(),COLUMN())))</formula>
    </cfRule>
  </conditionalFormatting>
  <conditionalFormatting sqref="S48">
    <cfRule type="expression" dxfId="104" priority="105">
      <formula>INDIRECT(ADDRESS(ROW(),COLUMN()))=TRUNC(INDIRECT(ADDRESS(ROW(),COLUMN())))</formula>
    </cfRule>
  </conditionalFormatting>
  <conditionalFormatting sqref="S47">
    <cfRule type="expression" dxfId="103" priority="104">
      <formula>INDIRECT(ADDRESS(ROW(),COLUMN()))=TRUNC(INDIRECT(ADDRESS(ROW(),COLUMN())))</formula>
    </cfRule>
  </conditionalFormatting>
  <conditionalFormatting sqref="T48:Y48">
    <cfRule type="expression" dxfId="102" priority="103">
      <formula>INDIRECT(ADDRESS(ROW(),COLUMN()))=TRUNC(INDIRECT(ADDRESS(ROW(),COLUMN())))</formula>
    </cfRule>
  </conditionalFormatting>
  <conditionalFormatting sqref="T47:Y47">
    <cfRule type="expression" dxfId="101" priority="102">
      <formula>INDIRECT(ADDRESS(ROW(),COLUMN()))=TRUNC(INDIRECT(ADDRESS(ROW(),COLUMN())))</formula>
    </cfRule>
  </conditionalFormatting>
  <conditionalFormatting sqref="AX47:BA48">
    <cfRule type="expression" dxfId="100" priority="101">
      <formula>INDIRECT(ADDRESS(ROW(),COLUMN()))=TRUNC(INDIRECT(ADDRESS(ROW(),COLUMN())))</formula>
    </cfRule>
  </conditionalFormatting>
  <conditionalFormatting sqref="Z48">
    <cfRule type="expression" dxfId="99" priority="100">
      <formula>INDIRECT(ADDRESS(ROW(),COLUMN()))=TRUNC(INDIRECT(ADDRESS(ROW(),COLUMN())))</formula>
    </cfRule>
  </conditionalFormatting>
  <conditionalFormatting sqref="Z47">
    <cfRule type="expression" dxfId="98" priority="99">
      <formula>INDIRECT(ADDRESS(ROW(),COLUMN()))=TRUNC(INDIRECT(ADDRESS(ROW(),COLUMN())))</formula>
    </cfRule>
  </conditionalFormatting>
  <conditionalFormatting sqref="AA48:AF48">
    <cfRule type="expression" dxfId="97" priority="98">
      <formula>INDIRECT(ADDRESS(ROW(),COLUMN()))=TRUNC(INDIRECT(ADDRESS(ROW(),COLUMN())))</formula>
    </cfRule>
  </conditionalFormatting>
  <conditionalFormatting sqref="AA47:AF47">
    <cfRule type="expression" dxfId="96" priority="97">
      <formula>INDIRECT(ADDRESS(ROW(),COLUMN()))=TRUNC(INDIRECT(ADDRESS(ROW(),COLUMN())))</formula>
    </cfRule>
  </conditionalFormatting>
  <conditionalFormatting sqref="AG48">
    <cfRule type="expression" dxfId="95" priority="96">
      <formula>INDIRECT(ADDRESS(ROW(),COLUMN()))=TRUNC(INDIRECT(ADDRESS(ROW(),COLUMN())))</formula>
    </cfRule>
  </conditionalFormatting>
  <conditionalFormatting sqref="AG47">
    <cfRule type="expression" dxfId="94" priority="95">
      <formula>INDIRECT(ADDRESS(ROW(),COLUMN()))=TRUNC(INDIRECT(ADDRESS(ROW(),COLUMN())))</formula>
    </cfRule>
  </conditionalFormatting>
  <conditionalFormatting sqref="AH48:AM48">
    <cfRule type="expression" dxfId="93" priority="94">
      <formula>INDIRECT(ADDRESS(ROW(),COLUMN()))=TRUNC(INDIRECT(ADDRESS(ROW(),COLUMN())))</formula>
    </cfRule>
  </conditionalFormatting>
  <conditionalFormatting sqref="AH47:AM47">
    <cfRule type="expression" dxfId="92" priority="93">
      <formula>INDIRECT(ADDRESS(ROW(),COLUMN()))=TRUNC(INDIRECT(ADDRESS(ROW(),COLUMN())))</formula>
    </cfRule>
  </conditionalFormatting>
  <conditionalFormatting sqref="AN48">
    <cfRule type="expression" dxfId="91" priority="92">
      <formula>INDIRECT(ADDRESS(ROW(),COLUMN()))=TRUNC(INDIRECT(ADDRESS(ROW(),COLUMN())))</formula>
    </cfRule>
  </conditionalFormatting>
  <conditionalFormatting sqref="AN47">
    <cfRule type="expression" dxfId="90" priority="91">
      <formula>INDIRECT(ADDRESS(ROW(),COLUMN()))=TRUNC(INDIRECT(ADDRESS(ROW(),COLUMN())))</formula>
    </cfRule>
  </conditionalFormatting>
  <conditionalFormatting sqref="AO48:AT48">
    <cfRule type="expression" dxfId="89" priority="90">
      <formula>INDIRECT(ADDRESS(ROW(),COLUMN()))=TRUNC(INDIRECT(ADDRESS(ROW(),COLUMN())))</formula>
    </cfRule>
  </conditionalFormatting>
  <conditionalFormatting sqref="AO47:AT47">
    <cfRule type="expression" dxfId="88" priority="89">
      <formula>INDIRECT(ADDRESS(ROW(),COLUMN()))=TRUNC(INDIRECT(ADDRESS(ROW(),COLUMN())))</formula>
    </cfRule>
  </conditionalFormatting>
  <conditionalFormatting sqref="AU48">
    <cfRule type="expression" dxfId="87" priority="88">
      <formula>INDIRECT(ADDRESS(ROW(),COLUMN()))=TRUNC(INDIRECT(ADDRESS(ROW(),COLUMN())))</formula>
    </cfRule>
  </conditionalFormatting>
  <conditionalFormatting sqref="AU47">
    <cfRule type="expression" dxfId="86" priority="87">
      <formula>INDIRECT(ADDRESS(ROW(),COLUMN()))=TRUNC(INDIRECT(ADDRESS(ROW(),COLUMN())))</formula>
    </cfRule>
  </conditionalFormatting>
  <conditionalFormatting sqref="AV48:AW48">
    <cfRule type="expression" dxfId="85" priority="86">
      <formula>INDIRECT(ADDRESS(ROW(),COLUMN()))=TRUNC(INDIRECT(ADDRESS(ROW(),COLUMN())))</formula>
    </cfRule>
  </conditionalFormatting>
  <conditionalFormatting sqref="AV47:AW47">
    <cfRule type="expression" dxfId="84" priority="85">
      <formula>INDIRECT(ADDRESS(ROW(),COLUMN()))=TRUNC(INDIRECT(ADDRESS(ROW(),COLUMN())))</formula>
    </cfRule>
  </conditionalFormatting>
  <conditionalFormatting sqref="S51">
    <cfRule type="expression" dxfId="83" priority="84">
      <formula>INDIRECT(ADDRESS(ROW(),COLUMN()))=TRUNC(INDIRECT(ADDRESS(ROW(),COLUMN())))</formula>
    </cfRule>
  </conditionalFormatting>
  <conditionalFormatting sqref="S50">
    <cfRule type="expression" dxfId="82" priority="83">
      <formula>INDIRECT(ADDRESS(ROW(),COLUMN()))=TRUNC(INDIRECT(ADDRESS(ROW(),COLUMN())))</formula>
    </cfRule>
  </conditionalFormatting>
  <conditionalFormatting sqref="T51:Y51">
    <cfRule type="expression" dxfId="81" priority="82">
      <formula>INDIRECT(ADDRESS(ROW(),COLUMN()))=TRUNC(INDIRECT(ADDRESS(ROW(),COLUMN())))</formula>
    </cfRule>
  </conditionalFormatting>
  <conditionalFormatting sqref="T50:Y50">
    <cfRule type="expression" dxfId="80" priority="81">
      <formula>INDIRECT(ADDRESS(ROW(),COLUMN()))=TRUNC(INDIRECT(ADDRESS(ROW(),COLUMN())))</formula>
    </cfRule>
  </conditionalFormatting>
  <conditionalFormatting sqref="AX50:BA51">
    <cfRule type="expression" dxfId="79" priority="80">
      <formula>INDIRECT(ADDRESS(ROW(),COLUMN()))=TRUNC(INDIRECT(ADDRESS(ROW(),COLUMN())))</formula>
    </cfRule>
  </conditionalFormatting>
  <conditionalFormatting sqref="Z51">
    <cfRule type="expression" dxfId="78" priority="79">
      <formula>INDIRECT(ADDRESS(ROW(),COLUMN()))=TRUNC(INDIRECT(ADDRESS(ROW(),COLUMN())))</formula>
    </cfRule>
  </conditionalFormatting>
  <conditionalFormatting sqref="Z50">
    <cfRule type="expression" dxfId="77" priority="78">
      <formula>INDIRECT(ADDRESS(ROW(),COLUMN()))=TRUNC(INDIRECT(ADDRESS(ROW(),COLUMN())))</formula>
    </cfRule>
  </conditionalFormatting>
  <conditionalFormatting sqref="AA51:AF51">
    <cfRule type="expression" dxfId="76" priority="77">
      <formula>INDIRECT(ADDRESS(ROW(),COLUMN()))=TRUNC(INDIRECT(ADDRESS(ROW(),COLUMN())))</formula>
    </cfRule>
  </conditionalFormatting>
  <conditionalFormatting sqref="AA50:AF50">
    <cfRule type="expression" dxfId="75" priority="76">
      <formula>INDIRECT(ADDRESS(ROW(),COLUMN()))=TRUNC(INDIRECT(ADDRESS(ROW(),COLUMN())))</formula>
    </cfRule>
  </conditionalFormatting>
  <conditionalFormatting sqref="AG51">
    <cfRule type="expression" dxfId="74" priority="75">
      <formula>INDIRECT(ADDRESS(ROW(),COLUMN()))=TRUNC(INDIRECT(ADDRESS(ROW(),COLUMN())))</formula>
    </cfRule>
  </conditionalFormatting>
  <conditionalFormatting sqref="AG50">
    <cfRule type="expression" dxfId="73" priority="74">
      <formula>INDIRECT(ADDRESS(ROW(),COLUMN()))=TRUNC(INDIRECT(ADDRESS(ROW(),COLUMN())))</formula>
    </cfRule>
  </conditionalFormatting>
  <conditionalFormatting sqref="AH51:AM51">
    <cfRule type="expression" dxfId="72" priority="73">
      <formula>INDIRECT(ADDRESS(ROW(),COLUMN()))=TRUNC(INDIRECT(ADDRESS(ROW(),COLUMN())))</formula>
    </cfRule>
  </conditionalFormatting>
  <conditionalFormatting sqref="AH50:AM50">
    <cfRule type="expression" dxfId="71" priority="72">
      <formula>INDIRECT(ADDRESS(ROW(),COLUMN()))=TRUNC(INDIRECT(ADDRESS(ROW(),COLUMN())))</formula>
    </cfRule>
  </conditionalFormatting>
  <conditionalFormatting sqref="AN51">
    <cfRule type="expression" dxfId="70" priority="71">
      <formula>INDIRECT(ADDRESS(ROW(),COLUMN()))=TRUNC(INDIRECT(ADDRESS(ROW(),COLUMN())))</formula>
    </cfRule>
  </conditionalFormatting>
  <conditionalFormatting sqref="AN50">
    <cfRule type="expression" dxfId="69" priority="70">
      <formula>INDIRECT(ADDRESS(ROW(),COLUMN()))=TRUNC(INDIRECT(ADDRESS(ROW(),COLUMN())))</formula>
    </cfRule>
  </conditionalFormatting>
  <conditionalFormatting sqref="AO51:AT51">
    <cfRule type="expression" dxfId="68" priority="69">
      <formula>INDIRECT(ADDRESS(ROW(),COLUMN()))=TRUNC(INDIRECT(ADDRESS(ROW(),COLUMN())))</formula>
    </cfRule>
  </conditionalFormatting>
  <conditionalFormatting sqref="AO50:AT50">
    <cfRule type="expression" dxfId="67" priority="68">
      <formula>INDIRECT(ADDRESS(ROW(),COLUMN()))=TRUNC(INDIRECT(ADDRESS(ROW(),COLUMN())))</formula>
    </cfRule>
  </conditionalFormatting>
  <conditionalFormatting sqref="AU51">
    <cfRule type="expression" dxfId="66" priority="67">
      <formula>INDIRECT(ADDRESS(ROW(),COLUMN()))=TRUNC(INDIRECT(ADDRESS(ROW(),COLUMN())))</formula>
    </cfRule>
  </conditionalFormatting>
  <conditionalFormatting sqref="AU50">
    <cfRule type="expression" dxfId="65" priority="66">
      <formula>INDIRECT(ADDRESS(ROW(),COLUMN()))=TRUNC(INDIRECT(ADDRESS(ROW(),COLUMN())))</formula>
    </cfRule>
  </conditionalFormatting>
  <conditionalFormatting sqref="AV51:AW51">
    <cfRule type="expression" dxfId="64" priority="65">
      <formula>INDIRECT(ADDRESS(ROW(),COLUMN()))=TRUNC(INDIRECT(ADDRESS(ROW(),COLUMN())))</formula>
    </cfRule>
  </conditionalFormatting>
  <conditionalFormatting sqref="AV50:AW50">
    <cfRule type="expression" dxfId="63" priority="64">
      <formula>INDIRECT(ADDRESS(ROW(),COLUMN()))=TRUNC(INDIRECT(ADDRESS(ROW(),COLUMN())))</formula>
    </cfRule>
  </conditionalFormatting>
  <conditionalFormatting sqref="S54">
    <cfRule type="expression" dxfId="62" priority="63">
      <formula>INDIRECT(ADDRESS(ROW(),COLUMN()))=TRUNC(INDIRECT(ADDRESS(ROW(),COLUMN())))</formula>
    </cfRule>
  </conditionalFormatting>
  <conditionalFormatting sqref="S53">
    <cfRule type="expression" dxfId="61" priority="62">
      <formula>INDIRECT(ADDRESS(ROW(),COLUMN()))=TRUNC(INDIRECT(ADDRESS(ROW(),COLUMN())))</formula>
    </cfRule>
  </conditionalFormatting>
  <conditionalFormatting sqref="T54:Y54">
    <cfRule type="expression" dxfId="60" priority="61">
      <formula>INDIRECT(ADDRESS(ROW(),COLUMN()))=TRUNC(INDIRECT(ADDRESS(ROW(),COLUMN())))</formula>
    </cfRule>
  </conditionalFormatting>
  <conditionalFormatting sqref="T53:Y53">
    <cfRule type="expression" dxfId="59" priority="60">
      <formula>INDIRECT(ADDRESS(ROW(),COLUMN()))=TRUNC(INDIRECT(ADDRESS(ROW(),COLUMN())))</formula>
    </cfRule>
  </conditionalFormatting>
  <conditionalFormatting sqref="AX53:BA54">
    <cfRule type="expression" dxfId="58" priority="59">
      <formula>INDIRECT(ADDRESS(ROW(),COLUMN()))=TRUNC(INDIRECT(ADDRESS(ROW(),COLUMN())))</formula>
    </cfRule>
  </conditionalFormatting>
  <conditionalFormatting sqref="Z54">
    <cfRule type="expression" dxfId="57" priority="58">
      <formula>INDIRECT(ADDRESS(ROW(),COLUMN()))=TRUNC(INDIRECT(ADDRESS(ROW(),COLUMN())))</formula>
    </cfRule>
  </conditionalFormatting>
  <conditionalFormatting sqref="Z53">
    <cfRule type="expression" dxfId="56" priority="57">
      <formula>INDIRECT(ADDRESS(ROW(),COLUMN()))=TRUNC(INDIRECT(ADDRESS(ROW(),COLUMN())))</formula>
    </cfRule>
  </conditionalFormatting>
  <conditionalFormatting sqref="AA54:AF54">
    <cfRule type="expression" dxfId="55" priority="56">
      <formula>INDIRECT(ADDRESS(ROW(),COLUMN()))=TRUNC(INDIRECT(ADDRESS(ROW(),COLUMN())))</formula>
    </cfRule>
  </conditionalFormatting>
  <conditionalFormatting sqref="AA53:AF53">
    <cfRule type="expression" dxfId="54" priority="55">
      <formula>INDIRECT(ADDRESS(ROW(),COLUMN()))=TRUNC(INDIRECT(ADDRESS(ROW(),COLUMN())))</formula>
    </cfRule>
  </conditionalFormatting>
  <conditionalFormatting sqref="AG54">
    <cfRule type="expression" dxfId="53" priority="54">
      <formula>INDIRECT(ADDRESS(ROW(),COLUMN()))=TRUNC(INDIRECT(ADDRESS(ROW(),COLUMN())))</formula>
    </cfRule>
  </conditionalFormatting>
  <conditionalFormatting sqref="AG53">
    <cfRule type="expression" dxfId="52" priority="53">
      <formula>INDIRECT(ADDRESS(ROW(),COLUMN()))=TRUNC(INDIRECT(ADDRESS(ROW(),COLUMN())))</formula>
    </cfRule>
  </conditionalFormatting>
  <conditionalFormatting sqref="AH54:AM54">
    <cfRule type="expression" dxfId="51" priority="52">
      <formula>INDIRECT(ADDRESS(ROW(),COLUMN()))=TRUNC(INDIRECT(ADDRESS(ROW(),COLUMN())))</formula>
    </cfRule>
  </conditionalFormatting>
  <conditionalFormatting sqref="AH53:AM53">
    <cfRule type="expression" dxfId="50" priority="51">
      <formula>INDIRECT(ADDRESS(ROW(),COLUMN()))=TRUNC(INDIRECT(ADDRESS(ROW(),COLUMN())))</formula>
    </cfRule>
  </conditionalFormatting>
  <conditionalFormatting sqref="AN54">
    <cfRule type="expression" dxfId="49" priority="50">
      <formula>INDIRECT(ADDRESS(ROW(),COLUMN()))=TRUNC(INDIRECT(ADDRESS(ROW(),COLUMN())))</formula>
    </cfRule>
  </conditionalFormatting>
  <conditionalFormatting sqref="AN53">
    <cfRule type="expression" dxfId="48" priority="49">
      <formula>INDIRECT(ADDRESS(ROW(),COLUMN()))=TRUNC(INDIRECT(ADDRESS(ROW(),COLUMN())))</formula>
    </cfRule>
  </conditionalFormatting>
  <conditionalFormatting sqref="AO54:AT54">
    <cfRule type="expression" dxfId="47" priority="48">
      <formula>INDIRECT(ADDRESS(ROW(),COLUMN()))=TRUNC(INDIRECT(ADDRESS(ROW(),COLUMN())))</formula>
    </cfRule>
  </conditionalFormatting>
  <conditionalFormatting sqref="AO53:AT53">
    <cfRule type="expression" dxfId="46" priority="47">
      <formula>INDIRECT(ADDRESS(ROW(),COLUMN()))=TRUNC(INDIRECT(ADDRESS(ROW(),COLUMN())))</formula>
    </cfRule>
  </conditionalFormatting>
  <conditionalFormatting sqref="AU54">
    <cfRule type="expression" dxfId="45" priority="46">
      <formula>INDIRECT(ADDRESS(ROW(),COLUMN()))=TRUNC(INDIRECT(ADDRESS(ROW(),COLUMN())))</formula>
    </cfRule>
  </conditionalFormatting>
  <conditionalFormatting sqref="AU53">
    <cfRule type="expression" dxfId="44" priority="45">
      <formula>INDIRECT(ADDRESS(ROW(),COLUMN()))=TRUNC(INDIRECT(ADDRESS(ROW(),COLUMN())))</formula>
    </cfRule>
  </conditionalFormatting>
  <conditionalFormatting sqref="AV54:AW54">
    <cfRule type="expression" dxfId="43" priority="44">
      <formula>INDIRECT(ADDRESS(ROW(),COLUMN()))=TRUNC(INDIRECT(ADDRESS(ROW(),COLUMN())))</formula>
    </cfRule>
  </conditionalFormatting>
  <conditionalFormatting sqref="AV53:AW53">
    <cfRule type="expression" dxfId="42" priority="43">
      <formula>INDIRECT(ADDRESS(ROW(),COLUMN()))=TRUNC(INDIRECT(ADDRESS(ROW(),COLUMN())))</formula>
    </cfRule>
  </conditionalFormatting>
  <conditionalFormatting sqref="S57">
    <cfRule type="expression" dxfId="41" priority="42">
      <formula>INDIRECT(ADDRESS(ROW(),COLUMN()))=TRUNC(INDIRECT(ADDRESS(ROW(),COLUMN())))</formula>
    </cfRule>
  </conditionalFormatting>
  <conditionalFormatting sqref="S56">
    <cfRule type="expression" dxfId="40" priority="41">
      <formula>INDIRECT(ADDRESS(ROW(),COLUMN()))=TRUNC(INDIRECT(ADDRESS(ROW(),COLUMN())))</formula>
    </cfRule>
  </conditionalFormatting>
  <conditionalFormatting sqref="T57:Y57">
    <cfRule type="expression" dxfId="39" priority="40">
      <formula>INDIRECT(ADDRESS(ROW(),COLUMN()))=TRUNC(INDIRECT(ADDRESS(ROW(),COLUMN())))</formula>
    </cfRule>
  </conditionalFormatting>
  <conditionalFormatting sqref="T56:Y56">
    <cfRule type="expression" dxfId="38" priority="39">
      <formula>INDIRECT(ADDRESS(ROW(),COLUMN()))=TRUNC(INDIRECT(ADDRESS(ROW(),COLUMN())))</formula>
    </cfRule>
  </conditionalFormatting>
  <conditionalFormatting sqref="AX56:BA57">
    <cfRule type="expression" dxfId="37" priority="38">
      <formula>INDIRECT(ADDRESS(ROW(),COLUMN()))=TRUNC(INDIRECT(ADDRESS(ROW(),COLUMN())))</formula>
    </cfRule>
  </conditionalFormatting>
  <conditionalFormatting sqref="Z57">
    <cfRule type="expression" dxfId="36" priority="37">
      <formula>INDIRECT(ADDRESS(ROW(),COLUMN()))=TRUNC(INDIRECT(ADDRESS(ROW(),COLUMN())))</formula>
    </cfRule>
  </conditionalFormatting>
  <conditionalFormatting sqref="Z56">
    <cfRule type="expression" dxfId="35" priority="36">
      <formula>INDIRECT(ADDRESS(ROW(),COLUMN()))=TRUNC(INDIRECT(ADDRESS(ROW(),COLUMN())))</formula>
    </cfRule>
  </conditionalFormatting>
  <conditionalFormatting sqref="AA57:AF57">
    <cfRule type="expression" dxfId="34" priority="35">
      <formula>INDIRECT(ADDRESS(ROW(),COLUMN()))=TRUNC(INDIRECT(ADDRESS(ROW(),COLUMN())))</formula>
    </cfRule>
  </conditionalFormatting>
  <conditionalFormatting sqref="AA56:AF56">
    <cfRule type="expression" dxfId="33" priority="34">
      <formula>INDIRECT(ADDRESS(ROW(),COLUMN()))=TRUNC(INDIRECT(ADDRESS(ROW(),COLUMN())))</formula>
    </cfRule>
  </conditionalFormatting>
  <conditionalFormatting sqref="AG57">
    <cfRule type="expression" dxfId="32" priority="33">
      <formula>INDIRECT(ADDRESS(ROW(),COLUMN()))=TRUNC(INDIRECT(ADDRESS(ROW(),COLUMN())))</formula>
    </cfRule>
  </conditionalFormatting>
  <conditionalFormatting sqref="AG56">
    <cfRule type="expression" dxfId="31" priority="32">
      <formula>INDIRECT(ADDRESS(ROW(),COLUMN()))=TRUNC(INDIRECT(ADDRESS(ROW(),COLUMN())))</formula>
    </cfRule>
  </conditionalFormatting>
  <conditionalFormatting sqref="AH57:AM57">
    <cfRule type="expression" dxfId="30" priority="31">
      <formula>INDIRECT(ADDRESS(ROW(),COLUMN()))=TRUNC(INDIRECT(ADDRESS(ROW(),COLUMN())))</formula>
    </cfRule>
  </conditionalFormatting>
  <conditionalFormatting sqref="AH56:AM56">
    <cfRule type="expression" dxfId="29" priority="30">
      <formula>INDIRECT(ADDRESS(ROW(),COLUMN()))=TRUNC(INDIRECT(ADDRESS(ROW(),COLUMN())))</formula>
    </cfRule>
  </conditionalFormatting>
  <conditionalFormatting sqref="AN57">
    <cfRule type="expression" dxfId="28" priority="29">
      <formula>INDIRECT(ADDRESS(ROW(),COLUMN()))=TRUNC(INDIRECT(ADDRESS(ROW(),COLUMN())))</formula>
    </cfRule>
  </conditionalFormatting>
  <conditionalFormatting sqref="AN56">
    <cfRule type="expression" dxfId="27" priority="28">
      <formula>INDIRECT(ADDRESS(ROW(),COLUMN()))=TRUNC(INDIRECT(ADDRESS(ROW(),COLUMN())))</formula>
    </cfRule>
  </conditionalFormatting>
  <conditionalFormatting sqref="AO57:AT57">
    <cfRule type="expression" dxfId="26" priority="27">
      <formula>INDIRECT(ADDRESS(ROW(),COLUMN()))=TRUNC(INDIRECT(ADDRESS(ROW(),COLUMN())))</formula>
    </cfRule>
  </conditionalFormatting>
  <conditionalFormatting sqref="AO56:AT56">
    <cfRule type="expression" dxfId="25" priority="26">
      <formula>INDIRECT(ADDRESS(ROW(),COLUMN()))=TRUNC(INDIRECT(ADDRESS(ROW(),COLUMN())))</formula>
    </cfRule>
  </conditionalFormatting>
  <conditionalFormatting sqref="AU57">
    <cfRule type="expression" dxfId="24" priority="25">
      <formula>INDIRECT(ADDRESS(ROW(),COLUMN()))=TRUNC(INDIRECT(ADDRESS(ROW(),COLUMN())))</formula>
    </cfRule>
  </conditionalFormatting>
  <conditionalFormatting sqref="AU56">
    <cfRule type="expression" dxfId="23" priority="24">
      <formula>INDIRECT(ADDRESS(ROW(),COLUMN()))=TRUNC(INDIRECT(ADDRESS(ROW(),COLUMN())))</formula>
    </cfRule>
  </conditionalFormatting>
  <conditionalFormatting sqref="AV57:AW57">
    <cfRule type="expression" dxfId="22" priority="23">
      <formula>INDIRECT(ADDRESS(ROW(),COLUMN()))=TRUNC(INDIRECT(ADDRESS(ROW(),COLUMN())))</formula>
    </cfRule>
  </conditionalFormatting>
  <conditionalFormatting sqref="AV56:AW56">
    <cfRule type="expression" dxfId="21" priority="22">
      <formula>INDIRECT(ADDRESS(ROW(),COLUMN()))=TRUNC(INDIRECT(ADDRESS(ROW(),COLUMN())))</formula>
    </cfRule>
  </conditionalFormatting>
  <conditionalFormatting sqref="S60">
    <cfRule type="expression" dxfId="20" priority="21">
      <formula>INDIRECT(ADDRESS(ROW(),COLUMN()))=TRUNC(INDIRECT(ADDRESS(ROW(),COLUMN())))</formula>
    </cfRule>
  </conditionalFormatting>
  <conditionalFormatting sqref="S59">
    <cfRule type="expression" dxfId="19" priority="20">
      <formula>INDIRECT(ADDRESS(ROW(),COLUMN()))=TRUNC(INDIRECT(ADDRESS(ROW(),COLUMN())))</formula>
    </cfRule>
  </conditionalFormatting>
  <conditionalFormatting sqref="T60:Y60">
    <cfRule type="expression" dxfId="18" priority="19">
      <formula>INDIRECT(ADDRESS(ROW(),COLUMN()))=TRUNC(INDIRECT(ADDRESS(ROW(),COLUMN())))</formula>
    </cfRule>
  </conditionalFormatting>
  <conditionalFormatting sqref="T59:Y59">
    <cfRule type="expression" dxfId="17" priority="18">
      <formula>INDIRECT(ADDRESS(ROW(),COLUMN()))=TRUNC(INDIRECT(ADDRESS(ROW(),COLUMN())))</formula>
    </cfRule>
  </conditionalFormatting>
  <conditionalFormatting sqref="AX59:BA60">
    <cfRule type="expression" dxfId="16" priority="17">
      <formula>INDIRECT(ADDRESS(ROW(),COLUMN()))=TRUNC(INDIRECT(ADDRESS(ROW(),COLUMN())))</formula>
    </cfRule>
  </conditionalFormatting>
  <conditionalFormatting sqref="Z60">
    <cfRule type="expression" dxfId="15" priority="16">
      <formula>INDIRECT(ADDRESS(ROW(),COLUMN()))=TRUNC(INDIRECT(ADDRESS(ROW(),COLUMN())))</formula>
    </cfRule>
  </conditionalFormatting>
  <conditionalFormatting sqref="Z59">
    <cfRule type="expression" dxfId="14" priority="15">
      <formula>INDIRECT(ADDRESS(ROW(),COLUMN()))=TRUNC(INDIRECT(ADDRESS(ROW(),COLUMN())))</formula>
    </cfRule>
  </conditionalFormatting>
  <conditionalFormatting sqref="AA60:AF60">
    <cfRule type="expression" dxfId="13" priority="14">
      <formula>INDIRECT(ADDRESS(ROW(),COLUMN()))=TRUNC(INDIRECT(ADDRESS(ROW(),COLUMN())))</formula>
    </cfRule>
  </conditionalFormatting>
  <conditionalFormatting sqref="AA59:AF59">
    <cfRule type="expression" dxfId="12" priority="13">
      <formula>INDIRECT(ADDRESS(ROW(),COLUMN()))=TRUNC(INDIRECT(ADDRESS(ROW(),COLUMN())))</formula>
    </cfRule>
  </conditionalFormatting>
  <conditionalFormatting sqref="AG60">
    <cfRule type="expression" dxfId="11" priority="12">
      <formula>INDIRECT(ADDRESS(ROW(),COLUMN()))=TRUNC(INDIRECT(ADDRESS(ROW(),COLUMN())))</formula>
    </cfRule>
  </conditionalFormatting>
  <conditionalFormatting sqref="AG59">
    <cfRule type="expression" dxfId="10" priority="11">
      <formula>INDIRECT(ADDRESS(ROW(),COLUMN()))=TRUNC(INDIRECT(ADDRESS(ROW(),COLUMN())))</formula>
    </cfRule>
  </conditionalFormatting>
  <conditionalFormatting sqref="AH60:AM60">
    <cfRule type="expression" dxfId="9" priority="10">
      <formula>INDIRECT(ADDRESS(ROW(),COLUMN()))=TRUNC(INDIRECT(ADDRESS(ROW(),COLUMN())))</formula>
    </cfRule>
  </conditionalFormatting>
  <conditionalFormatting sqref="AH59:AM59">
    <cfRule type="expression" dxfId="8" priority="9">
      <formula>INDIRECT(ADDRESS(ROW(),COLUMN()))=TRUNC(INDIRECT(ADDRESS(ROW(),COLUMN())))</formula>
    </cfRule>
  </conditionalFormatting>
  <conditionalFormatting sqref="AN60">
    <cfRule type="expression" dxfId="7" priority="8">
      <formula>INDIRECT(ADDRESS(ROW(),COLUMN()))=TRUNC(INDIRECT(ADDRESS(ROW(),COLUMN())))</formula>
    </cfRule>
  </conditionalFormatting>
  <conditionalFormatting sqref="AN59">
    <cfRule type="expression" dxfId="6" priority="7">
      <formula>INDIRECT(ADDRESS(ROW(),COLUMN()))=TRUNC(INDIRECT(ADDRESS(ROW(),COLUMN())))</formula>
    </cfRule>
  </conditionalFormatting>
  <conditionalFormatting sqref="AO60:AT60">
    <cfRule type="expression" dxfId="5" priority="6">
      <formula>INDIRECT(ADDRESS(ROW(),COLUMN()))=TRUNC(INDIRECT(ADDRESS(ROW(),COLUMN())))</formula>
    </cfRule>
  </conditionalFormatting>
  <conditionalFormatting sqref="AO59:AT59">
    <cfRule type="expression" dxfId="4" priority="5">
      <formula>INDIRECT(ADDRESS(ROW(),COLUMN()))=TRUNC(INDIRECT(ADDRESS(ROW(),COLUMN())))</formula>
    </cfRule>
  </conditionalFormatting>
  <conditionalFormatting sqref="AU60">
    <cfRule type="expression" dxfId="3" priority="4">
      <formula>INDIRECT(ADDRESS(ROW(),COLUMN()))=TRUNC(INDIRECT(ADDRESS(ROW(),COLUMN())))</formula>
    </cfRule>
  </conditionalFormatting>
  <conditionalFormatting sqref="AU59">
    <cfRule type="expression" dxfId="2" priority="3">
      <formula>INDIRECT(ADDRESS(ROW(),COLUMN()))=TRUNC(INDIRECT(ADDRESS(ROW(),COLUMN())))</formula>
    </cfRule>
  </conditionalFormatting>
  <conditionalFormatting sqref="AV60:AW60">
    <cfRule type="expression" dxfId="1" priority="2">
      <formula>INDIRECT(ADDRESS(ROW(),COLUMN()))=TRUNC(INDIRECT(ADDRESS(ROW(),COLUMN())))</formula>
    </cfRule>
  </conditionalFormatting>
  <conditionalFormatting sqref="AV59:AW59">
    <cfRule type="expression" dxfId="0" priority="1">
      <formula>INDIRECT(ADDRESS(ROW(),COLUMN()))=TRUNC(INDIRECT(ADDRESS(ROW(),COLUMN())))</formula>
    </cfRule>
  </conditionalFormatting>
  <dataValidations count="8">
    <dataValidation type="decimal" allowBlank="1" showInputMessage="1" showErrorMessage="1" error="入力可能範囲　32～40" sqref="AX6">
      <formula1>32</formula1>
      <formula2>40</formula2>
    </dataValidation>
    <dataValidation type="list" allowBlank="1" showInputMessage="1" sqref="G22:G60">
      <formula1>"A, B, C, D"</formula1>
    </dataValidation>
    <dataValidation type="list" allowBlank="1" showInputMessage="1" sqref="S22:AW22 S25:AW25 S28:AW28 S31:AW31 S34:AW34 S37:AW37 S40:AW40 S43:AW43 S46:AW46 S49:AW49 S52:AW52 S55:AW55 S58:AW58">
      <formula1>シフト記号表</formula1>
    </dataValidation>
    <dataValidation type="list" allowBlank="1" showInputMessage="1" showErrorMessage="1" sqref="BB4:BE4">
      <formula1>"予定,実績,予定・実績"</formula1>
    </dataValidation>
    <dataValidation type="list" allowBlank="1" showInputMessage="1" sqref="C22:E60">
      <formula1>職種</formula1>
    </dataValidation>
    <dataValidation type="list" allowBlank="1" showInputMessage="1" showErrorMessage="1" sqref="AC3">
      <formula1>#REF!</formula1>
    </dataValidation>
    <dataValidation type="list" allowBlank="1" showInputMessage="1" showErrorMessage="1" sqref="BB3:BE3">
      <formula1>"４週,暦月"</formula1>
    </dataValidation>
    <dataValidation type="list" errorStyle="warning" allowBlank="1" showInputMessage="1" error="リストにない場合のみ、入力してください。" sqref="H22:K60">
      <formula1>INDIRECT(C22)</formula1>
    </dataValidation>
  </dataValidations>
  <printOptions horizontalCentered="1"/>
  <pageMargins left="0.15748031496062992" right="0.15748031496062992" top="0.31496062992125984" bottom="0.35433070866141736" header="0.31496062992125984" footer="0.31496062992125984"/>
  <pageSetup paperSize="9" scale="37" orientation="landscape" r:id="rId1"/>
  <headerFooter>
    <oddFooter>&amp;R&amp;14&amp;P/&amp;N</oddFooter>
  </headerFooter>
  <extLst>
    <ext xmlns:x14="http://schemas.microsoft.com/office/spreadsheetml/2009/9/main" uri="{CCE6A557-97BC-4b89-ADB6-D9C93CAAB3DF}">
      <x14:dataValidations xmlns:xm="http://schemas.microsoft.com/office/excel/2006/main" count="1">
        <x14:dataValidation type="list" allowBlank="1" showInputMessage="1">
          <x14:formula1>
            <xm:f>プルダウン・リスト!$C$4:$C$8</xm:f>
          </x14:formula1>
          <xm:sqref>AP1:BE1</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24</vt:i4>
      </vt:variant>
      <vt:variant>
        <vt:lpstr>名前付き一覧</vt:lpstr>
      </vt:variant>
      <vt:variant>
        <vt:i4>31</vt:i4>
      </vt:variant>
    </vt:vector>
  </HeadingPairs>
  <TitlesOfParts>
    <vt:vector size="55" baseType="lpstr">
      <vt:lpstr>添付書類一覧 </vt:lpstr>
      <vt:lpstr>添付書類一覧 (共生型)</vt:lpstr>
      <vt:lpstr>申請書（様式第一号（一））</vt:lpstr>
      <vt:lpstr>申請書（様式第一号（一）　裏面）</vt:lpstr>
      <vt:lpstr>付表第一号（六）（通所介護）</vt:lpstr>
      <vt:lpstr>（参考）付表第一号（六）（通所介護）</vt:lpstr>
      <vt:lpstr>勤務表の記入方法</vt:lpstr>
      <vt:lpstr>勤務表（参考様式１_100名まで）</vt:lpstr>
      <vt:lpstr>勤務表（参考様式1_1枚版）</vt:lpstr>
      <vt:lpstr>シフト記号表（勤務時間帯）</vt:lpstr>
      <vt:lpstr>プルダウン・リスト</vt:lpstr>
      <vt:lpstr>勤務時間調べ </vt:lpstr>
      <vt:lpstr>平面図（参考様式2）</vt:lpstr>
      <vt:lpstr>写真（例）</vt:lpstr>
      <vt:lpstr>苦情処理（参考様式3）</vt:lpstr>
      <vt:lpstr>誓約書（参考様式４）</vt:lpstr>
      <vt:lpstr>誓約書別紙①（参考様式４別紙①）</vt:lpstr>
      <vt:lpstr>【老人福祉法】事業開始届 </vt:lpstr>
      <vt:lpstr>【老人福祉法】事業開始届 (記載例)</vt:lpstr>
      <vt:lpstr>【老人福祉法】施設設置届</vt:lpstr>
      <vt:lpstr>【老人福祉法】施設設置届 (記載例)</vt:lpstr>
      <vt:lpstr>【老人福祉法】チェックリスト</vt:lpstr>
      <vt:lpstr>雇用契約、就業規則に関するチェックリスト</vt:lpstr>
      <vt:lpstr>建築物に関する関係法令チェックリスト</vt:lpstr>
      <vt:lpstr>'シフト記号表（勤務時間帯）'!【記載例】シフト記号</vt:lpstr>
      <vt:lpstr>'（参考）付表第一号（六）（通所介護）'!Print_Area</vt:lpstr>
      <vt:lpstr>【老人福祉法】施設設置届!Print_Area</vt:lpstr>
      <vt:lpstr>'【老人福祉法】施設設置届 (記載例)'!Print_Area</vt:lpstr>
      <vt:lpstr>'【老人福祉法】事業開始届 '!Print_Area</vt:lpstr>
      <vt:lpstr>'【老人福祉法】事業開始届 (記載例)'!Print_Area</vt:lpstr>
      <vt:lpstr>'勤務表（参考様式１_100名まで）'!Print_Area</vt:lpstr>
      <vt:lpstr>'勤務表（参考様式1_1枚版）'!Print_Area</vt:lpstr>
      <vt:lpstr>勤務表の記入方法!Print_Area</vt:lpstr>
      <vt:lpstr>'苦情処理（参考様式3）'!Print_Area</vt:lpstr>
      <vt:lpstr>建築物に関する関係法令チェックリスト!Print_Area</vt:lpstr>
      <vt:lpstr>'雇用契約、就業規則に関するチェックリスト'!Print_Area</vt:lpstr>
      <vt:lpstr>'写真（例）'!Print_Area</vt:lpstr>
      <vt:lpstr>'申請書（様式第一号（一）　裏面）'!Print_Area</vt:lpstr>
      <vt:lpstr>'申請書（様式第一号（一））'!Print_Area</vt:lpstr>
      <vt:lpstr>'誓約書（参考様式４）'!Print_Area</vt:lpstr>
      <vt:lpstr>'誓約書別紙①（参考様式４別紙①）'!Print_Area</vt:lpstr>
      <vt:lpstr>'添付書類一覧 '!Print_Area</vt:lpstr>
      <vt:lpstr>'添付書類一覧 (共生型)'!Print_Area</vt:lpstr>
      <vt:lpstr>'付表第一号（六）（通所介護）'!Print_Area</vt:lpstr>
      <vt:lpstr>'平面図（参考様式2）'!Print_Area</vt:lpstr>
      <vt:lpstr>'勤務表（参考様式１_100名まで）'!Print_Titles</vt:lpstr>
      <vt:lpstr>'勤務表（参考様式1_1枚版）'!Print_Titles</vt:lpstr>
      <vt:lpstr>シフト記号表</vt:lpstr>
      <vt:lpstr>介護職員</vt:lpstr>
      <vt:lpstr>看護職員</vt:lpstr>
      <vt:lpstr>管理栄養士【栄養】</vt:lpstr>
      <vt:lpstr>管理者</vt:lpstr>
      <vt:lpstr>機能訓練指導員</vt:lpstr>
      <vt:lpstr>職種</vt:lpstr>
      <vt:lpstr>生活相談員</vt:lpstr>
    </vt:vector>
  </TitlesOfParts>
  <Company>厚生省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厚生省本省</dc:creator>
  <cp:lastModifiedBy>東京都</cp:lastModifiedBy>
  <cp:lastPrinted>2022-08-01T05:45:44Z</cp:lastPrinted>
  <dcterms:created xsi:type="dcterms:W3CDTF">1999-03-12T15:58:00Z</dcterms:created>
  <dcterms:modified xsi:type="dcterms:W3CDTF">2024-05-17T00:46:42Z</dcterms:modified>
</cp:coreProperties>
</file>